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24226"/>
  <xr:revisionPtr revIDLastSave="0" documentId="13_ncr:101_{E005A0FD-7FB4-4CB6-BF32-2F1F3D949308}" xr6:coauthVersionLast="46" xr6:coauthVersionMax="46" xr10:uidLastSave="{00000000-0000-0000-0000-000000000000}"/>
  <bookViews>
    <workbookView xWindow="28680" yWindow="-120" windowWidth="29040" windowHeight="15840" tabRatio="910" activeTab="1" xr2:uid="{00000000-000D-0000-FFFF-FFFF00000000}"/>
  </bookViews>
  <sheets>
    <sheet name="記入要領" sheetId="11" r:id="rId1"/>
    <sheet name="（1）総予算" sheetId="1" r:id="rId2"/>
    <sheet name="（2）主幹機関_プログラム推進費" sheetId="4" r:id="rId3"/>
    <sheet name="（3）主幹機関_研究開発費の合算" sheetId="13" r:id="rId4"/>
    <sheet name="　(4)　共同機関_プログラム推進費" sheetId="12" r:id="rId5"/>
    <sheet name="（5）共同機関_研究開発費の合算" sheetId="14" r:id="rId6"/>
    <sheet name="（2-3）企業等 自己資金" sheetId="8" state="hidden" r:id="rId7"/>
    <sheet name="（3）マッチングファンド確認表" sheetId="9" state="hidden" r:id="rId8"/>
  </sheets>
  <definedNames>
    <definedName name="_xlnm.Print_Area" localSheetId="4">'　(4)　共同機関_プログラム推進費'!$A$1:$H$11</definedName>
    <definedName name="_xlnm.Print_Area" localSheetId="1">'（1）総予算'!$A$1:$H$18</definedName>
    <definedName name="_xlnm.Print_Area" localSheetId="2">'（2）主幹機関_プログラム推進費'!$A$1:$H$11</definedName>
    <definedName name="_xlnm.Print_Area" localSheetId="6">'（2-3）企業等 自己資金'!$A$1:$H$95</definedName>
    <definedName name="_xlnm.Print_Area" localSheetId="7">'（3）マッチングファンド確認表'!$A$1:$G$26</definedName>
    <definedName name="_xlnm.Print_Area" localSheetId="3">'（3）主幹機関_研究開発費の合算'!$A$1:$H$11</definedName>
    <definedName name="_xlnm.Print_Area" localSheetId="5">'（5）共同機関_研究開発費の合算'!$A$1:$H$12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D11" i="14" l="1"/>
  <c r="C10" i="1" l="1"/>
  <c r="G13" i="1" l="1"/>
  <c r="G12" i="1"/>
  <c r="G11" i="1"/>
  <c r="G10" i="1"/>
  <c r="F13" i="1"/>
  <c r="F12" i="1"/>
  <c r="F11" i="1"/>
  <c r="F10" i="1"/>
  <c r="E13" i="1"/>
  <c r="E12" i="1"/>
  <c r="E11" i="1"/>
  <c r="E10" i="1"/>
  <c r="D13" i="1"/>
  <c r="D12" i="1"/>
  <c r="D11" i="1"/>
  <c r="D10" i="1"/>
  <c r="C13" i="1"/>
  <c r="C12" i="1"/>
  <c r="H12" i="1" s="1"/>
  <c r="C11" i="1"/>
  <c r="G11" i="14"/>
  <c r="F11" i="14"/>
  <c r="E11" i="14"/>
  <c r="C11" i="14"/>
  <c r="I10" i="14"/>
  <c r="H10" i="14"/>
  <c r="I9" i="14"/>
  <c r="H9" i="14"/>
  <c r="I8" i="14"/>
  <c r="H8" i="14"/>
  <c r="I7" i="14"/>
  <c r="H7" i="14"/>
  <c r="G11" i="12"/>
  <c r="F11" i="12"/>
  <c r="E11" i="12"/>
  <c r="D11" i="12"/>
  <c r="C11" i="12"/>
  <c r="H10" i="12"/>
  <c r="H9" i="12"/>
  <c r="H8" i="12"/>
  <c r="H7" i="12"/>
  <c r="G11" i="13"/>
  <c r="F11" i="13"/>
  <c r="E11" i="13"/>
  <c r="D11" i="13"/>
  <c r="C11" i="13"/>
  <c r="I10" i="13"/>
  <c r="H10" i="13"/>
  <c r="I9" i="13"/>
  <c r="H9" i="13"/>
  <c r="I8" i="13"/>
  <c r="H8" i="13"/>
  <c r="I7" i="13"/>
  <c r="H7" i="13"/>
  <c r="G11" i="4"/>
  <c r="F11" i="4"/>
  <c r="E11" i="4"/>
  <c r="F14" i="1" l="1"/>
  <c r="F15" i="1" s="1"/>
  <c r="F17" i="1" s="1"/>
  <c r="H11" i="1"/>
  <c r="H10" i="1"/>
  <c r="E14" i="1"/>
  <c r="E15" i="1" s="1"/>
  <c r="E17" i="1" s="1"/>
  <c r="G14" i="1"/>
  <c r="G15" i="1" s="1"/>
  <c r="G17" i="1" s="1"/>
  <c r="D14" i="1"/>
  <c r="D15" i="1" s="1"/>
  <c r="D17" i="1" s="1"/>
  <c r="I11" i="14"/>
  <c r="H11" i="14"/>
  <c r="H11" i="12"/>
  <c r="H11" i="13"/>
  <c r="I11" i="13"/>
  <c r="I10" i="12" l="1"/>
  <c r="I9" i="12"/>
  <c r="I8" i="12"/>
  <c r="I7" i="12"/>
  <c r="I11" i="12" l="1"/>
  <c r="I10" i="4" l="1"/>
  <c r="I9" i="4"/>
  <c r="I8" i="4"/>
  <c r="I7" i="4"/>
  <c r="C4" i="1" l="1"/>
  <c r="E4" i="1"/>
  <c r="G5" i="14" l="1"/>
  <c r="C5" i="14"/>
  <c r="G5" i="13"/>
  <c r="C5" i="13"/>
  <c r="F5" i="14"/>
  <c r="F5" i="13"/>
  <c r="D5" i="14"/>
  <c r="E5" i="14"/>
  <c r="E5" i="13"/>
  <c r="D5" i="13"/>
  <c r="D5" i="12"/>
  <c r="G5" i="12"/>
  <c r="E5" i="12"/>
  <c r="C5" i="12"/>
  <c r="F5" i="12"/>
  <c r="J2" i="1"/>
  <c r="B2" i="9"/>
  <c r="B20" i="9" s="1"/>
  <c r="C1" i="8"/>
  <c r="A2" i="8" s="1"/>
  <c r="B18" i="9" s="1"/>
  <c r="D18" i="9"/>
  <c r="E18" i="9"/>
  <c r="F18" i="9"/>
  <c r="C18" i="9"/>
  <c r="B90" i="8"/>
  <c r="I90" i="8" s="1"/>
  <c r="B72" i="8"/>
  <c r="I72" i="8" s="1"/>
  <c r="B54" i="8"/>
  <c r="I54" i="8" s="1"/>
  <c r="B36" i="8"/>
  <c r="I36" i="8" s="1"/>
  <c r="B18" i="8"/>
  <c r="I18" i="8" s="1"/>
  <c r="C11" i="4"/>
  <c r="C14" i="1" s="1"/>
  <c r="C15" i="1" s="1"/>
  <c r="H8" i="4"/>
  <c r="H13" i="8"/>
  <c r="H31" i="8"/>
  <c r="H49" i="8"/>
  <c r="H67" i="8"/>
  <c r="H85" i="8"/>
  <c r="H9" i="4"/>
  <c r="H14" i="8"/>
  <c r="H32" i="8"/>
  <c r="H50" i="8"/>
  <c r="H68" i="8"/>
  <c r="H86" i="8"/>
  <c r="H10" i="4"/>
  <c r="H15" i="8"/>
  <c r="H33" i="8"/>
  <c r="H51" i="8"/>
  <c r="H69" i="8"/>
  <c r="H87" i="8"/>
  <c r="C17" i="8"/>
  <c r="C18" i="8" s="1"/>
  <c r="D17" i="8"/>
  <c r="E17" i="8"/>
  <c r="E18" i="8" s="1"/>
  <c r="E21" i="8" s="1"/>
  <c r="F17" i="8"/>
  <c r="G17" i="8"/>
  <c r="C35" i="8"/>
  <c r="C40" i="8" s="1"/>
  <c r="D35" i="8"/>
  <c r="D36" i="8" s="1"/>
  <c r="E35" i="8"/>
  <c r="E40" i="8" s="1"/>
  <c r="F35" i="8"/>
  <c r="G35" i="8"/>
  <c r="C53" i="8"/>
  <c r="D53" i="8"/>
  <c r="D54" i="8" s="1"/>
  <c r="E53" i="8"/>
  <c r="F53" i="8"/>
  <c r="F58" i="8" s="1"/>
  <c r="G53" i="8"/>
  <c r="C71" i="8"/>
  <c r="D71" i="8"/>
  <c r="D72" i="8" s="1"/>
  <c r="D75" i="8" s="1"/>
  <c r="E71" i="8"/>
  <c r="E72" i="8" s="1"/>
  <c r="E75" i="8" s="1"/>
  <c r="F71" i="8"/>
  <c r="G71" i="8"/>
  <c r="G76" i="8" s="1"/>
  <c r="C89" i="8"/>
  <c r="C90" i="8" s="1"/>
  <c r="D89" i="8"/>
  <c r="D90" i="8" s="1"/>
  <c r="D93" i="8" s="1"/>
  <c r="E89" i="8"/>
  <c r="F89" i="8"/>
  <c r="F94" i="8" s="1"/>
  <c r="G89" i="8"/>
  <c r="G90" i="8" s="1"/>
  <c r="G93" i="8" s="1"/>
  <c r="G18" i="8"/>
  <c r="G21" i="8" s="1"/>
  <c r="F72" i="8"/>
  <c r="F75" i="8" s="1"/>
  <c r="H11" i="8"/>
  <c r="H29" i="8"/>
  <c r="H47" i="8"/>
  <c r="H65" i="8"/>
  <c r="H83" i="8"/>
  <c r="A94" i="8"/>
  <c r="A76" i="8"/>
  <c r="A58" i="8"/>
  <c r="A40" i="8"/>
  <c r="A22" i="8"/>
  <c r="D94" i="8"/>
  <c r="F40" i="8"/>
  <c r="I92" i="8"/>
  <c r="H92" i="8"/>
  <c r="I88" i="8"/>
  <c r="H88" i="8"/>
  <c r="I87" i="8"/>
  <c r="I86" i="8"/>
  <c r="I85" i="8"/>
  <c r="I84" i="8"/>
  <c r="H84" i="8"/>
  <c r="I83" i="8"/>
  <c r="C81" i="8"/>
  <c r="I74" i="8"/>
  <c r="H74" i="8"/>
  <c r="I70" i="8"/>
  <c r="H70" i="8"/>
  <c r="I69" i="8"/>
  <c r="I68" i="8"/>
  <c r="I67" i="8"/>
  <c r="I66" i="8"/>
  <c r="H66" i="8"/>
  <c r="I65" i="8"/>
  <c r="C63" i="8"/>
  <c r="I56" i="8"/>
  <c r="H56" i="8"/>
  <c r="I52" i="8"/>
  <c r="H52" i="8"/>
  <c r="I51" i="8"/>
  <c r="I50" i="8"/>
  <c r="I49" i="8"/>
  <c r="I48" i="8"/>
  <c r="H48" i="8"/>
  <c r="I47" i="8"/>
  <c r="C45" i="8"/>
  <c r="I38" i="8"/>
  <c r="H38" i="8"/>
  <c r="I34" i="8"/>
  <c r="H34" i="8"/>
  <c r="I33" i="8"/>
  <c r="I32" i="8"/>
  <c r="I31" i="8"/>
  <c r="I30" i="8"/>
  <c r="H30" i="8"/>
  <c r="I29" i="8"/>
  <c r="C27" i="8"/>
  <c r="I20" i="8"/>
  <c r="H20" i="8"/>
  <c r="I16" i="8"/>
  <c r="H16" i="8"/>
  <c r="I15" i="8"/>
  <c r="I14" i="8"/>
  <c r="I13" i="8"/>
  <c r="I12" i="8"/>
  <c r="H12" i="8"/>
  <c r="I11" i="8"/>
  <c r="C9" i="8"/>
  <c r="H7" i="4"/>
  <c r="C94" i="8"/>
  <c r="C76" i="8"/>
  <c r="D76" i="8"/>
  <c r="F76" i="8"/>
  <c r="E58" i="8"/>
  <c r="G22" i="8"/>
  <c r="F90" i="8"/>
  <c r="H28" i="8"/>
  <c r="H10" i="8"/>
  <c r="H82" i="8"/>
  <c r="H64" i="8"/>
  <c r="H46" i="8"/>
  <c r="C36" i="8"/>
  <c r="C54" i="8"/>
  <c r="C57" i="8" s="1"/>
  <c r="C58" i="8"/>
  <c r="E90" i="8"/>
  <c r="E94" i="8"/>
  <c r="E22" i="8"/>
  <c r="D18" i="8"/>
  <c r="D61" i="8"/>
  <c r="D63" i="8" s="1"/>
  <c r="E7" i="8"/>
  <c r="E10" i="8" s="1"/>
  <c r="D43" i="8"/>
  <c r="D45" i="8" s="1"/>
  <c r="E79" i="8"/>
  <c r="E81" i="8" s="1"/>
  <c r="G43" i="8"/>
  <c r="G45" i="8" s="1"/>
  <c r="H10" i="9"/>
  <c r="A23" i="9" s="1"/>
  <c r="H11" i="9"/>
  <c r="A11" i="9" s="1"/>
  <c r="G58" i="8"/>
  <c r="F36" i="8"/>
  <c r="F39" i="8"/>
  <c r="G54" i="8"/>
  <c r="H53" i="8"/>
  <c r="D40" i="8"/>
  <c r="H89" i="8" l="1"/>
  <c r="H94" i="8" s="1"/>
  <c r="G72" i="8"/>
  <c r="G75" i="8" s="1"/>
  <c r="I53" i="8"/>
  <c r="F54" i="8"/>
  <c r="F57" i="8" s="1"/>
  <c r="H35" i="8"/>
  <c r="H40" i="8" s="1"/>
  <c r="H58" i="8"/>
  <c r="D39" i="8"/>
  <c r="C39" i="8"/>
  <c r="E54" i="8"/>
  <c r="E57" i="8" s="1"/>
  <c r="H57" i="8" s="1"/>
  <c r="A59" i="8" s="1"/>
  <c r="G57" i="8"/>
  <c r="H13" i="1"/>
  <c r="E20" i="9"/>
  <c r="A3" i="9"/>
  <c r="H14" i="1"/>
  <c r="F20" i="9"/>
  <c r="C20" i="9"/>
  <c r="C23" i="9" s="1"/>
  <c r="D20" i="9"/>
  <c r="B11" i="9"/>
  <c r="B8" i="9"/>
  <c r="B13" i="9" s="1"/>
  <c r="B9" i="9"/>
  <c r="B23" i="9"/>
  <c r="G23" i="9" s="1"/>
  <c r="E10" i="9" s="1"/>
  <c r="H90" i="8"/>
  <c r="G94" i="8"/>
  <c r="H17" i="8"/>
  <c r="H22" i="8" s="1"/>
  <c r="I35" i="8"/>
  <c r="E76" i="8"/>
  <c r="F93" i="8"/>
  <c r="C93" i="8"/>
  <c r="D57" i="8"/>
  <c r="E93" i="8"/>
  <c r="H93" i="8" s="1"/>
  <c r="A95" i="8" s="1"/>
  <c r="E36" i="8"/>
  <c r="E39" i="8" s="1"/>
  <c r="D58" i="8"/>
  <c r="C21" i="8"/>
  <c r="I11" i="4"/>
  <c r="E80" i="8"/>
  <c r="B12" i="9"/>
  <c r="H11" i="4"/>
  <c r="G46" i="8"/>
  <c r="E8" i="8"/>
  <c r="G44" i="8"/>
  <c r="G25" i="8"/>
  <c r="G27" i="8" s="1"/>
  <c r="D5" i="4"/>
  <c r="E61" i="8"/>
  <c r="G61" i="8"/>
  <c r="E5" i="4"/>
  <c r="G7" i="8"/>
  <c r="E9" i="8"/>
  <c r="C5" i="4"/>
  <c r="F7" i="8"/>
  <c r="F10" i="8" s="1"/>
  <c r="E25" i="8"/>
  <c r="D25" i="8"/>
  <c r="H8" i="9"/>
  <c r="A10" i="9"/>
  <c r="D46" i="8"/>
  <c r="D44" i="8"/>
  <c r="G79" i="8"/>
  <c r="G82" i="8" s="1"/>
  <c r="F25" i="8"/>
  <c r="E43" i="8"/>
  <c r="C7" i="8"/>
  <c r="C43" i="8"/>
  <c r="C44" i="8" s="1"/>
  <c r="D7" i="8"/>
  <c r="F61" i="8"/>
  <c r="F64" i="8" s="1"/>
  <c r="C25" i="8"/>
  <c r="E82" i="8"/>
  <c r="A24" i="9"/>
  <c r="G5" i="4"/>
  <c r="H12" i="9"/>
  <c r="A25" i="9" s="1"/>
  <c r="F5" i="4"/>
  <c r="H9" i="9"/>
  <c r="D79" i="8"/>
  <c r="F43" i="8"/>
  <c r="C79" i="8"/>
  <c r="F79" i="8"/>
  <c r="F80" i="8" s="1"/>
  <c r="C8" i="9"/>
  <c r="D62" i="8"/>
  <c r="D64" i="8"/>
  <c r="G36" i="8"/>
  <c r="H36" i="8" s="1"/>
  <c r="G40" i="8"/>
  <c r="G39" i="8"/>
  <c r="H39" i="8" s="1"/>
  <c r="A41" i="8" s="1"/>
  <c r="C72" i="8"/>
  <c r="H72" i="8" s="1"/>
  <c r="H71" i="8"/>
  <c r="H76" i="8" s="1"/>
  <c r="I71" i="8"/>
  <c r="D22" i="8"/>
  <c r="B22" i="9" s="1"/>
  <c r="G22" i="9" s="1"/>
  <c r="E9" i="9" s="1"/>
  <c r="I17" i="8"/>
  <c r="D21" i="8"/>
  <c r="B10" i="9"/>
  <c r="I89" i="8"/>
  <c r="F22" i="8"/>
  <c r="B24" i="9" s="1"/>
  <c r="G24" i="9" s="1"/>
  <c r="E11" i="9" s="1"/>
  <c r="F18" i="8"/>
  <c r="C61" i="8"/>
  <c r="C22" i="8"/>
  <c r="B21" i="9" s="1"/>
  <c r="C11" i="9"/>
  <c r="B25" i="9"/>
  <c r="G25" i="9" s="1"/>
  <c r="E12" i="9" s="1"/>
  <c r="H54" i="8" l="1"/>
  <c r="C17" i="1"/>
  <c r="C22" i="9"/>
  <c r="C24" i="9"/>
  <c r="C21" i="9"/>
  <c r="C26" i="9" s="1"/>
  <c r="C25" i="9"/>
  <c r="D11" i="9"/>
  <c r="F11" i="9" s="1"/>
  <c r="C10" i="9"/>
  <c r="D10" i="9" s="1"/>
  <c r="F10" i="9" s="1"/>
  <c r="F81" i="8"/>
  <c r="C46" i="8"/>
  <c r="F82" i="8"/>
  <c r="D8" i="8"/>
  <c r="D9" i="8"/>
  <c r="D10" i="8"/>
  <c r="C26" i="8"/>
  <c r="C28" i="8"/>
  <c r="G63" i="8"/>
  <c r="G62" i="8"/>
  <c r="G64" i="8"/>
  <c r="E62" i="8"/>
  <c r="E63" i="8"/>
  <c r="E64" i="8"/>
  <c r="G28" i="8"/>
  <c r="G26" i="8"/>
  <c r="A12" i="9"/>
  <c r="F44" i="8"/>
  <c r="F45" i="8"/>
  <c r="F46" i="8"/>
  <c r="A22" i="9"/>
  <c r="A9" i="9"/>
  <c r="C10" i="8"/>
  <c r="C8" i="8"/>
  <c r="A8" i="9"/>
  <c r="A21" i="9"/>
  <c r="E28" i="8"/>
  <c r="E27" i="8"/>
  <c r="E26" i="8"/>
  <c r="G9" i="8"/>
  <c r="G10" i="8"/>
  <c r="G8" i="8"/>
  <c r="E44" i="8"/>
  <c r="E46" i="8"/>
  <c r="E45" i="8"/>
  <c r="D27" i="8"/>
  <c r="D26" i="8"/>
  <c r="D28" i="8"/>
  <c r="C80" i="8"/>
  <c r="C82" i="8"/>
  <c r="D81" i="8"/>
  <c r="D82" i="8"/>
  <c r="D80" i="8"/>
  <c r="F63" i="8"/>
  <c r="F62" i="8"/>
  <c r="F26" i="8"/>
  <c r="F28" i="8"/>
  <c r="F27" i="8"/>
  <c r="G80" i="8"/>
  <c r="G81" i="8"/>
  <c r="F8" i="8"/>
  <c r="F9" i="8"/>
  <c r="B26" i="9"/>
  <c r="G26" i="9" s="1"/>
  <c r="E13" i="9" s="1"/>
  <c r="G21" i="9"/>
  <c r="E8" i="9" s="1"/>
  <c r="D24" i="9"/>
  <c r="E24" i="9"/>
  <c r="D23" i="9"/>
  <c r="E23" i="9"/>
  <c r="D21" i="9"/>
  <c r="D26" i="9" s="1"/>
  <c r="E22" i="9"/>
  <c r="D25" i="9"/>
  <c r="E25" i="9"/>
  <c r="D22" i="9"/>
  <c r="E21" i="9"/>
  <c r="E26" i="9" s="1"/>
  <c r="C9" i="9"/>
  <c r="D9" i="9" s="1"/>
  <c r="F9" i="9" s="1"/>
  <c r="F21" i="8"/>
  <c r="H21" i="8" s="1"/>
  <c r="H18" i="8"/>
  <c r="D8" i="9"/>
  <c r="D13" i="9" s="1"/>
  <c r="C62" i="8"/>
  <c r="C64" i="8"/>
  <c r="C75" i="8"/>
  <c r="H75" i="8" s="1"/>
  <c r="A77" i="8" s="1"/>
  <c r="H17" i="1" l="1"/>
  <c r="H15" i="1"/>
  <c r="F24" i="9"/>
  <c r="F23" i="9"/>
  <c r="F25" i="9"/>
  <c r="C12" i="9"/>
  <c r="D12" i="9" s="1"/>
  <c r="F12" i="9" s="1"/>
  <c r="F22" i="9"/>
  <c r="F8" i="9"/>
  <c r="F21" i="9"/>
  <c r="F26" i="9" s="1"/>
  <c r="F13" i="9"/>
  <c r="C13" i="9" l="1"/>
</calcChain>
</file>

<file path=xl/sharedStrings.xml><?xml version="1.0" encoding="utf-8"?>
<sst xmlns="http://schemas.openxmlformats.org/spreadsheetml/2006/main" count="242" uniqueCount="105">
  <si>
    <t>Ⅰ　物品費</t>
  </si>
  <si>
    <t>Ⅲ　人件費・謝金</t>
  </si>
  <si>
    <t>Ⅳ　その他</t>
  </si>
  <si>
    <t>間接経費</t>
  </si>
  <si>
    <t>再委託費</t>
  </si>
  <si>
    <t>合　　　　計</t>
  </si>
  <si>
    <t>Ⅷ．委託研究開発費</t>
    <phoneticPr fontId="1"/>
  </si>
  <si>
    <t>合  計</t>
  </si>
  <si>
    <t>研究開発期間</t>
  </si>
  <si>
    <t>間接経費</t>
    <phoneticPr fontId="1"/>
  </si>
  <si>
    <t>　　　　　　　　　　　　　　　　　　　　　年度
科目</t>
    <rPh sb="21" eb="23">
      <t>ネンド</t>
    </rPh>
    <rPh sb="25" eb="27">
      <t>カモク</t>
    </rPh>
    <phoneticPr fontId="1"/>
  </si>
  <si>
    <t>Ⅰ　物品費</t>
    <phoneticPr fontId="1"/>
  </si>
  <si>
    <t>(設備備品)</t>
    <phoneticPr fontId="1"/>
  </si>
  <si>
    <t>(消耗品費)</t>
    <phoneticPr fontId="1"/>
  </si>
  <si>
    <t>Ⅳ　その他</t>
    <phoneticPr fontId="1"/>
  </si>
  <si>
    <t>(外注費)</t>
    <phoneticPr fontId="1"/>
  </si>
  <si>
    <t>（その他経費）</t>
    <phoneticPr fontId="1"/>
  </si>
  <si>
    <t>予算の記入要領</t>
    <rPh sb="0" eb="2">
      <t>ヨサン</t>
    </rPh>
    <rPh sb="3" eb="5">
      <t>キニュウ</t>
    </rPh>
    <rPh sb="5" eb="7">
      <t>ヨウリョウ</t>
    </rPh>
    <phoneticPr fontId="1"/>
  </si>
  <si>
    <t>Ⅱ  旅費</t>
    <phoneticPr fontId="1"/>
  </si>
  <si>
    <t>直接経費</t>
    <phoneticPr fontId="1"/>
  </si>
  <si>
    <t>(Ⅰ～Ⅳ)小計</t>
    <phoneticPr fontId="1"/>
  </si>
  <si>
    <t>（単位：円）</t>
    <phoneticPr fontId="1"/>
  </si>
  <si>
    <t>　直接経費の</t>
    <rPh sb="1" eb="3">
      <t>チョクセツ</t>
    </rPh>
    <rPh sb="3" eb="5">
      <t>ケイヒ</t>
    </rPh>
    <phoneticPr fontId="1"/>
  </si>
  <si>
    <t>（単位：円）</t>
  </si>
  <si>
    <t>　　　　　　　　　　　　　　　　　　　　　年度
科目</t>
  </si>
  <si>
    <t>(設備備品)</t>
  </si>
  <si>
    <t>(消耗品費)</t>
  </si>
  <si>
    <t>Ⅱ  旅費</t>
  </si>
  <si>
    <t>(外注費)</t>
  </si>
  <si>
    <t>（その他経費）</t>
  </si>
  <si>
    <t>直接経費</t>
  </si>
  <si>
    <t>(Ⅰ～Ⅳ)小計</t>
  </si>
  <si>
    <t>　直接経費の</t>
  </si>
  <si>
    <t>支援タイプ</t>
    <rPh sb="0" eb="2">
      <t>シエン</t>
    </rPh>
    <phoneticPr fontId="1"/>
  </si>
  <si>
    <t>（マッチングファンドとして）自己資金を支出する企業等の参画機関数</t>
    <rPh sb="14" eb="16">
      <t>ジコ</t>
    </rPh>
    <rPh sb="16" eb="18">
      <t>シキン</t>
    </rPh>
    <rPh sb="19" eb="21">
      <t>シシュツ</t>
    </rPh>
    <rPh sb="23" eb="25">
      <t>キギョウ</t>
    </rPh>
    <phoneticPr fontId="1"/>
  </si>
  <si>
    <t>（３）マッチングファンド確認表</t>
    <rPh sb="12" eb="14">
      <t>カクニン</t>
    </rPh>
    <rPh sb="14" eb="15">
      <t>ヒョウ</t>
    </rPh>
    <phoneticPr fontId="1"/>
  </si>
  <si>
    <t>ＪＳＴ支出</t>
  </si>
  <si>
    <t>企業負担</t>
  </si>
  <si>
    <t>大学等(a)</t>
  </si>
  <si>
    <t>（間接経費は除く）</t>
  </si>
  <si>
    <t>企業(b)</t>
  </si>
  <si>
    <t>小計(a+b)</t>
  </si>
  <si>
    <t>合　計</t>
  </si>
  <si>
    <t>（上記企業負担の内訳）</t>
  </si>
  <si>
    <t>企業名</t>
  </si>
  <si>
    <t>合計</t>
  </si>
  <si>
    <t>資本金</t>
  </si>
  <si>
    <t>換算係数</t>
    <rPh sb="0" eb="2">
      <t>カンザン</t>
    </rPh>
    <rPh sb="2" eb="4">
      <t>ケイスウ</t>
    </rPh>
    <phoneticPr fontId="1"/>
  </si>
  <si>
    <t>10億円超</t>
  </si>
  <si>
    <t>ハイリスク挑戦タイプ（マッチングファンド）10億円超</t>
  </si>
  <si>
    <t>ハイリスク挑戦タイプ（マッチングファンド）10億円以下</t>
  </si>
  <si>
    <t>シーズ育成タイプ（マッチングファンド）10億円超</t>
  </si>
  <si>
    <t>シーズ育成タイプ（マッチングファンド）10億円以下</t>
  </si>
  <si>
    <t>（２－３－１）</t>
    <phoneticPr fontId="1"/>
  </si>
  <si>
    <t>（２－３－２）</t>
    <phoneticPr fontId="1"/>
  </si>
  <si>
    <t>（２－３－３）</t>
    <phoneticPr fontId="1"/>
  </si>
  <si>
    <t>（２－３－４）</t>
    <phoneticPr fontId="1"/>
  </si>
  <si>
    <t>（２－３－５）</t>
    <phoneticPr fontId="1"/>
  </si>
  <si>
    <t>A株式会社</t>
    <phoneticPr fontId="1"/>
  </si>
  <si>
    <t>B株式会社</t>
    <phoneticPr fontId="1"/>
  </si>
  <si>
    <t xml:space="preserve"> C株式会社</t>
    <phoneticPr fontId="1"/>
  </si>
  <si>
    <t>D株式会社</t>
    <phoneticPr fontId="1"/>
  </si>
  <si>
    <t>E株式会社</t>
    <phoneticPr fontId="1"/>
  </si>
  <si>
    <t>直接経費</t>
    <phoneticPr fontId="1"/>
  </si>
  <si>
    <t>終了日</t>
    <rPh sb="0" eb="3">
      <t>シュウリョウビ</t>
    </rPh>
    <phoneticPr fontId="1"/>
  </si>
  <si>
    <r>
      <t>注）
＜</t>
    </r>
    <r>
      <rPr>
        <sz val="11"/>
        <color indexed="10"/>
        <rFont val="ＭＳ Ｐゴシック"/>
        <family val="3"/>
        <charset val="128"/>
      </rPr>
      <t>当年度</t>
    </r>
    <r>
      <rPr>
        <sz val="11"/>
        <color indexed="12"/>
        <rFont val="ＭＳ Ｐゴシック"/>
        <family val="3"/>
        <charset val="128"/>
      </rPr>
      <t>の予算は計画様式４の表紙から転記して下さい＞
＜計画様式４と合致するようにしてください。＞
※直接経費･再委託費は千円単位で数値を丸めて円単位で記入し、
　　間接経費率は整数として計上してください。なお、自己資金の間接経費はマッチングファンドに含めません。</t>
    </r>
    <rPh sb="4" eb="7">
      <t>トウネンド</t>
    </rPh>
    <rPh sb="8" eb="10">
      <t>ヨサン</t>
    </rPh>
    <rPh sb="17" eb="19">
      <t>ヒョウシ</t>
    </rPh>
    <rPh sb="21" eb="23">
      <t>テンキ</t>
    </rPh>
    <rPh sb="25" eb="26">
      <t>クダ</t>
    </rPh>
    <rPh sb="75" eb="76">
      <t>エン</t>
    </rPh>
    <rPh sb="76" eb="78">
      <t>タンイ</t>
    </rPh>
    <rPh sb="79" eb="81">
      <t>キニュウ</t>
    </rPh>
    <rPh sb="109" eb="111">
      <t>ジコ</t>
    </rPh>
    <rPh sb="111" eb="113">
      <t>シキン</t>
    </rPh>
    <rPh sb="114" eb="116">
      <t>カンセツ</t>
    </rPh>
    <rPh sb="116" eb="118">
      <t>ケイヒ</t>
    </rPh>
    <rPh sb="129" eb="130">
      <t>フク</t>
    </rPh>
    <phoneticPr fontId="1"/>
  </si>
  <si>
    <t>・黄色のセルへの入力を一通り終えた段階で、アラートが出ていないかご確認下さい。</t>
    <rPh sb="1" eb="3">
      <t>キイロ</t>
    </rPh>
    <rPh sb="8" eb="10">
      <t>ニュウリョク</t>
    </rPh>
    <rPh sb="11" eb="13">
      <t>ヒトトオ</t>
    </rPh>
    <rPh sb="14" eb="15">
      <t>オ</t>
    </rPh>
    <rPh sb="17" eb="19">
      <t>ダンカイ</t>
    </rPh>
    <rPh sb="26" eb="27">
      <t>デ</t>
    </rPh>
    <rPh sb="33" eb="35">
      <t>カクニン</t>
    </rPh>
    <rPh sb="35" eb="36">
      <t>クダ</t>
    </rPh>
    <phoneticPr fontId="1"/>
  </si>
  <si>
    <t>・ご提出にあたっては、アラートが出ないように予算を修正してからご提出下さい。</t>
    <rPh sb="2" eb="4">
      <t>テイシュツ</t>
    </rPh>
    <rPh sb="16" eb="17">
      <t>デ</t>
    </rPh>
    <rPh sb="22" eb="24">
      <t>ヨサン</t>
    </rPh>
    <rPh sb="25" eb="27">
      <t>シュウセイ</t>
    </rPh>
    <rPh sb="32" eb="34">
      <t>テイシュツ</t>
    </rPh>
    <rPh sb="34" eb="35">
      <t>クダ</t>
    </rPh>
    <phoneticPr fontId="1"/>
  </si>
  <si>
    <t>・シーズ顕在化タイプの場合、５枚目シート、６枚目シートは使用しませんので、同シートには入力しないで下さい。</t>
    <rPh sb="4" eb="7">
      <t>ケンザイカ</t>
    </rPh>
    <rPh sb="11" eb="13">
      <t>バアイ</t>
    </rPh>
    <rPh sb="15" eb="17">
      <t>マイメ</t>
    </rPh>
    <rPh sb="22" eb="24">
      <t>マイメ</t>
    </rPh>
    <rPh sb="28" eb="30">
      <t>シヨウ</t>
    </rPh>
    <rPh sb="37" eb="38">
      <t>ドウ</t>
    </rPh>
    <rPh sb="43" eb="45">
      <t>ニュウリョク</t>
    </rPh>
    <rPh sb="49" eb="50">
      <t>クダ</t>
    </rPh>
    <phoneticPr fontId="1"/>
  </si>
  <si>
    <t>　（黄色のセル以外は自動で入力されます）</t>
    <rPh sb="2" eb="4">
      <t>キイロ</t>
    </rPh>
    <rPh sb="7" eb="9">
      <t>イガイ</t>
    </rPh>
    <rPh sb="10" eb="12">
      <t>ジドウ</t>
    </rPh>
    <rPh sb="13" eb="15">
      <t>ニュウリョク</t>
    </rPh>
    <phoneticPr fontId="1"/>
  </si>
  <si>
    <t>「マッチング不成立」と１カ所でも表示が出た場合は、予算を見直して下さい
↓</t>
    <rPh sb="6" eb="9">
      <t>フセイリツ</t>
    </rPh>
    <rPh sb="13" eb="14">
      <t>ショ</t>
    </rPh>
    <rPh sb="16" eb="18">
      <t>ヒョウジ</t>
    </rPh>
    <rPh sb="19" eb="20">
      <t>デ</t>
    </rPh>
    <rPh sb="21" eb="23">
      <t>バアイ</t>
    </rPh>
    <rPh sb="25" eb="27">
      <t>ヨサン</t>
    </rPh>
    <rPh sb="28" eb="30">
      <t>ミナオ</t>
    </rPh>
    <rPh sb="32" eb="33">
      <t>クダ</t>
    </rPh>
    <phoneticPr fontId="1"/>
  </si>
  <si>
    <t>Ⅰ　物品費</t>
    <phoneticPr fontId="1"/>
  </si>
  <si>
    <t>Ⅳ　その他</t>
    <phoneticPr fontId="1"/>
  </si>
  <si>
    <t>（単位：円）</t>
    <phoneticPr fontId="1"/>
  </si>
  <si>
    <t>開始日</t>
    <rPh sb="0" eb="3">
      <t>カイシビ</t>
    </rPh>
    <phoneticPr fontId="1"/>
  </si>
  <si>
    <t>(Ⅰ～Ⅳ)計</t>
    <phoneticPr fontId="1"/>
  </si>
  <si>
    <t>年度
費目</t>
    <rPh sb="0" eb="2">
      <t>ネンド</t>
    </rPh>
    <rPh sb="5" eb="7">
      <t>ヒモク</t>
    </rPh>
    <phoneticPr fontId="1"/>
  </si>
  <si>
    <t>Ⅱ  旅　費</t>
    <phoneticPr fontId="1"/>
  </si>
  <si>
    <t>間接経費</t>
    <rPh sb="0" eb="2">
      <t>カンセツ</t>
    </rPh>
    <rPh sb="2" eb="4">
      <t>ケイヒ</t>
    </rPh>
    <phoneticPr fontId="1"/>
  </si>
  <si>
    <t>プログラム推進費</t>
    <rPh sb="5" eb="7">
      <t>スイシン</t>
    </rPh>
    <rPh sb="7" eb="8">
      <t>ヒ</t>
    </rPh>
    <phoneticPr fontId="1"/>
  </si>
  <si>
    <t>（２）〇〇大学</t>
    <rPh sb="5" eb="7">
      <t>ダイガク</t>
    </rPh>
    <phoneticPr fontId="1"/>
  </si>
  <si>
    <t>・本ファイルで修正が生じた場合、予算額が合致するように計画様式３-1、３-２も確認・必要に応じ修正して下さい。</t>
    <rPh sb="1" eb="2">
      <t>ホン</t>
    </rPh>
    <rPh sb="7" eb="9">
      <t>シュウセイ</t>
    </rPh>
    <rPh sb="10" eb="11">
      <t>ショウ</t>
    </rPh>
    <rPh sb="13" eb="15">
      <t>バアイ</t>
    </rPh>
    <rPh sb="16" eb="18">
      <t>ヨサン</t>
    </rPh>
    <rPh sb="18" eb="19">
      <t>ガク</t>
    </rPh>
    <rPh sb="20" eb="22">
      <t>ガッチ</t>
    </rPh>
    <rPh sb="27" eb="29">
      <t>ケイカク</t>
    </rPh>
    <rPh sb="29" eb="31">
      <t>ヨウシキ</t>
    </rPh>
    <rPh sb="39" eb="41">
      <t>カクニン</t>
    </rPh>
    <rPh sb="42" eb="44">
      <t>ヒツヨウ</t>
    </rPh>
    <rPh sb="45" eb="46">
      <t>オウ</t>
    </rPh>
    <rPh sb="47" eb="49">
      <t>シュウセイ</t>
    </rPh>
    <rPh sb="51" eb="52">
      <t>クダ</t>
    </rPh>
    <phoneticPr fontId="1"/>
  </si>
  <si>
    <t>（１）総予算額</t>
    <rPh sb="3" eb="6">
      <t>ソウヨサン</t>
    </rPh>
    <phoneticPr fontId="1"/>
  </si>
  <si>
    <t>プログラム推進費（主幹機関）</t>
    <rPh sb="5" eb="7">
      <t>スイシン</t>
    </rPh>
    <rPh sb="7" eb="8">
      <t>ヒ</t>
    </rPh>
    <rPh sb="9" eb="11">
      <t>シュカン</t>
    </rPh>
    <rPh sb="11" eb="13">
      <t>キカン</t>
    </rPh>
    <phoneticPr fontId="1"/>
  </si>
  <si>
    <t>プログラム推進費（共同機関）</t>
    <rPh sb="5" eb="7">
      <t>スイシン</t>
    </rPh>
    <rPh sb="7" eb="8">
      <t>ヒ</t>
    </rPh>
    <rPh sb="9" eb="11">
      <t>キョウドウ</t>
    </rPh>
    <rPh sb="11" eb="13">
      <t>キカン</t>
    </rPh>
    <phoneticPr fontId="1"/>
  </si>
  <si>
    <t>（３）〇〇大学</t>
    <rPh sb="5" eb="7">
      <t>ダイガク</t>
    </rPh>
    <phoneticPr fontId="1"/>
  </si>
  <si>
    <t>（4）〇〇大学</t>
    <rPh sb="5" eb="7">
      <t>ダイガク</t>
    </rPh>
    <phoneticPr fontId="1"/>
  </si>
  <si>
    <t>研究開発費</t>
    <rPh sb="0" eb="2">
      <t>ケンキュウ</t>
    </rPh>
    <rPh sb="2" eb="5">
      <t>カイハツヒ</t>
    </rPh>
    <phoneticPr fontId="1"/>
  </si>
  <si>
    <t>研究開発費の合計（主幹機関）</t>
    <rPh sb="0" eb="2">
      <t>ケンキュウ</t>
    </rPh>
    <rPh sb="2" eb="5">
      <t>カイハツヒ</t>
    </rPh>
    <rPh sb="4" eb="5">
      <t>ヒ</t>
    </rPh>
    <rPh sb="6" eb="8">
      <t>ゴウケイ</t>
    </rPh>
    <rPh sb="9" eb="11">
      <t>シュカン</t>
    </rPh>
    <rPh sb="11" eb="13">
      <t>キカン</t>
    </rPh>
    <phoneticPr fontId="1"/>
  </si>
  <si>
    <t>研究開発費の合計（共同機関）</t>
    <rPh sb="0" eb="2">
      <t>ケンキュウ</t>
    </rPh>
    <rPh sb="2" eb="5">
      <t>カイハツヒ</t>
    </rPh>
    <rPh sb="4" eb="5">
      <t>ヒ</t>
    </rPh>
    <rPh sb="6" eb="8">
      <t>ゴウケイ</t>
    </rPh>
    <rPh sb="9" eb="11">
      <t>キョウドウ</t>
    </rPh>
    <rPh sb="11" eb="13">
      <t>キカン</t>
    </rPh>
    <phoneticPr fontId="1"/>
  </si>
  <si>
    <t>総予算額</t>
    <rPh sb="0" eb="3">
      <t>ソウヨサン</t>
    </rPh>
    <rPh sb="3" eb="4">
      <t>ガク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</si>
  <si>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</si>
  <si>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</si>
  <si>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</si>
  <si>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</si>
  <si>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2024年度</t>
    <rPh sb="4" eb="6">
      <t>ネンド</t>
    </rPh>
    <phoneticPr fontId="1"/>
  </si>
  <si>
    <t>・(２)主幹機関＿プログラム推進費シートから(５)教導機関＿研究開発費の合計シートの当年度予算部分は下図のように計画様式３-１、3-２の表紙を転記して下さい。</t>
    <rPh sb="4" eb="6">
      <t>シュカン</t>
    </rPh>
    <rPh sb="6" eb="8">
      <t>キカン</t>
    </rPh>
    <rPh sb="14" eb="17">
      <t>スイシンヒ</t>
    </rPh>
    <rPh sb="25" eb="27">
      <t>キョウドウ</t>
    </rPh>
    <rPh sb="27" eb="29">
      <t>キカン</t>
    </rPh>
    <rPh sb="30" eb="32">
      <t>ケンキュウ</t>
    </rPh>
    <rPh sb="32" eb="35">
      <t>カイハツヒ</t>
    </rPh>
    <rPh sb="36" eb="38">
      <t>ゴウケイ</t>
    </rPh>
    <rPh sb="42" eb="45">
      <t>トウネンド</t>
    </rPh>
    <rPh sb="45" eb="47">
      <t>ヨサン</t>
    </rPh>
    <rPh sb="47" eb="49">
      <t>ブブン</t>
    </rPh>
    <rPh sb="50" eb="52">
      <t>カズ</t>
    </rPh>
    <rPh sb="56" eb="58">
      <t>ケイカク</t>
    </rPh>
    <rPh sb="58" eb="60">
      <t>ヨウシキ</t>
    </rPh>
    <rPh sb="68" eb="70">
      <t>ヒョウシ</t>
    </rPh>
    <rPh sb="71" eb="73">
      <t>テンキ</t>
    </rPh>
    <rPh sb="75" eb="76">
      <t>クダ</t>
    </rPh>
    <phoneticPr fontId="1"/>
  </si>
  <si>
    <r>
      <t>・(１)総予算のシートから順番</t>
    </r>
    <r>
      <rPr>
        <u/>
        <sz val="20"/>
        <color rgb="FFFF0000"/>
        <rFont val="HGP創英角ﾎﾟｯﾌﾟ体"/>
        <family val="3"/>
        <charset val="128"/>
      </rPr>
      <t>に</t>
    </r>
    <r>
      <rPr>
        <sz val="20"/>
        <color rgb="FFFF0000"/>
        <rFont val="HGP創英角ﾎﾟｯﾌﾟ体"/>
        <family val="3"/>
        <charset val="128"/>
      </rPr>
      <t>、黄色のセルに必要事項を記入して下さい。</t>
    </r>
    <rPh sb="4" eb="7">
      <t>ソウヨサン</t>
    </rPh>
    <rPh sb="13" eb="15">
      <t>ジュンバン</t>
    </rPh>
    <rPh sb="17" eb="19">
      <t>キイロ</t>
    </rPh>
    <rPh sb="23" eb="25">
      <t>ヒツヨウ</t>
    </rPh>
    <rPh sb="25" eb="27">
      <t>ジコウ</t>
    </rPh>
    <rPh sb="28" eb="30">
      <t>キニュウ</t>
    </rPh>
    <rPh sb="32" eb="33">
      <t>クダ</t>
    </rPh>
    <phoneticPr fontId="1"/>
  </si>
  <si>
    <r>
      <t>※</t>
    </r>
    <r>
      <rPr>
        <u/>
        <sz val="11"/>
        <color indexed="12"/>
        <rFont val="ＭＳ Ｐゴシック"/>
        <family val="3"/>
        <charset val="128"/>
      </rPr>
      <t>下表は、(2)シートから(5)シートを入力すると、各合算額が自動入力されます。</t>
    </r>
    <r>
      <rPr>
        <sz val="11"/>
        <color indexed="12"/>
        <rFont val="ＭＳ Ｐゴシック"/>
        <family val="3"/>
        <charset val="128"/>
      </rPr>
      <t xml:space="preserve">
＜予算額について、今回はすべて要求ベースとなりますので、必ずしもお約束するものではありませんが、プログラム推進および研究開発遂行
に必要、かつ、使用することが確実な予算額のみを要求してください。＞  </t>
    </r>
    <rPh sb="94" eb="96">
      <t>スイシン</t>
    </rPh>
    <rPh sb="99" eb="101">
      <t>ケンキュウ</t>
    </rPh>
    <rPh sb="101" eb="103">
      <t>カイハツ</t>
    </rPh>
    <rPh sb="103" eb="105">
      <t>スイコウ</t>
    </rPh>
    <phoneticPr fontId="1"/>
  </si>
  <si>
    <t>費目　　　　　　　　　　　　年度</t>
    <rPh sb="0" eb="2">
      <t>ヒモク</t>
    </rPh>
    <rPh sb="14" eb="16">
      <t>ネンド</t>
    </rPh>
    <phoneticPr fontId="1"/>
  </si>
  <si>
    <r>
      <t>注）</t>
    </r>
    <r>
      <rPr>
        <sz val="11"/>
        <color rgb="FFFF0000"/>
        <rFont val="ＭＳ Ｐゴシック"/>
        <family val="3"/>
        <charset val="128"/>
      </rPr>
      <t>主幹</t>
    </r>
    <r>
      <rPr>
        <sz val="11"/>
        <color indexed="10"/>
        <rFont val="ＭＳ Ｐゴシック"/>
        <family val="3"/>
        <charset val="128"/>
      </rPr>
      <t>機関</t>
    </r>
    <r>
      <rPr>
        <sz val="11"/>
        <color indexed="12"/>
        <rFont val="ＭＳ Ｐゴシック"/>
        <family val="3"/>
        <charset val="128"/>
      </rPr>
      <t>で使用する</t>
    </r>
    <r>
      <rPr>
        <sz val="11"/>
        <color rgb="FFFF0000"/>
        <rFont val="ＭＳ Ｐゴシック"/>
        <family val="3"/>
        <charset val="128"/>
      </rPr>
      <t>プログラム推進費</t>
    </r>
    <r>
      <rPr>
        <sz val="11"/>
        <color indexed="12"/>
        <rFont val="ＭＳ Ｐゴシック"/>
        <family val="3"/>
        <charset val="128"/>
      </rPr>
      <t>を記入してください。
＜</t>
    </r>
    <r>
      <rPr>
        <sz val="11"/>
        <color indexed="10"/>
        <rFont val="ＭＳ Ｐゴシック"/>
        <family val="3"/>
        <charset val="128"/>
      </rPr>
      <t>当年度</t>
    </r>
    <r>
      <rPr>
        <sz val="11"/>
        <color indexed="12"/>
        <rFont val="ＭＳ Ｐゴシック"/>
        <family val="3"/>
        <charset val="128"/>
      </rPr>
      <t>の予算は計画様式３-1（主幹機関）の表紙、次年度以降は計画様式１Ⅷ．委託研究開発費から転記してください。＞
＜計画様式３-1（主幹機関）と合致するようにしてください。＞
※直接経費は千円単位で数値を丸めて円単位で記入してください。</t>
    </r>
    <rPh sb="2" eb="4">
      <t>シュカン</t>
    </rPh>
    <rPh sb="4" eb="6">
      <t>キカン</t>
    </rPh>
    <rPh sb="16" eb="18">
      <t>スイシン</t>
    </rPh>
    <rPh sb="31" eb="34">
      <t>トウネンド</t>
    </rPh>
    <rPh sb="35" eb="37">
      <t>ヨサン</t>
    </rPh>
    <rPh sb="46" eb="48">
      <t>シュカン</t>
    </rPh>
    <rPh sb="48" eb="50">
      <t>キカン</t>
    </rPh>
    <rPh sb="97" eb="99">
      <t>シュカン</t>
    </rPh>
    <rPh sb="99" eb="101">
      <t>キカン</t>
    </rPh>
    <rPh sb="136" eb="137">
      <t>エン</t>
    </rPh>
    <rPh sb="137" eb="139">
      <t>タンイ</t>
    </rPh>
    <rPh sb="140" eb="142">
      <t>キニュウ</t>
    </rPh>
    <phoneticPr fontId="1"/>
  </si>
  <si>
    <r>
      <t>注）</t>
    </r>
    <r>
      <rPr>
        <sz val="11"/>
        <color rgb="FFFF0000"/>
        <rFont val="ＭＳ Ｐゴシック"/>
        <family val="3"/>
        <charset val="128"/>
      </rPr>
      <t>主幹</t>
    </r>
    <r>
      <rPr>
        <sz val="11"/>
        <color indexed="10"/>
        <rFont val="ＭＳ Ｐゴシック"/>
        <family val="3"/>
        <charset val="128"/>
      </rPr>
      <t>機関</t>
    </r>
    <r>
      <rPr>
        <sz val="11"/>
        <color indexed="12"/>
        <rFont val="ＭＳ Ｐゴシック"/>
        <family val="3"/>
        <charset val="128"/>
      </rPr>
      <t>で使用する</t>
    </r>
    <r>
      <rPr>
        <sz val="11"/>
        <color rgb="FFFF0000"/>
        <rFont val="ＭＳ Ｐゴシック"/>
        <family val="3"/>
        <charset val="128"/>
      </rPr>
      <t>研究開発費の合計</t>
    </r>
    <r>
      <rPr>
        <sz val="11"/>
        <color indexed="12"/>
        <rFont val="ＭＳ Ｐゴシック"/>
        <family val="3"/>
        <charset val="128"/>
      </rPr>
      <t>を記入してください。
＜各研究開発課題から提出される計画様式３-2をとりまとめて積算したもの（全研究開発課題の委託研究開発費の合計）を記載してください＞
&lt;</t>
    </r>
    <r>
      <rPr>
        <sz val="11"/>
        <color rgb="FFFF0000"/>
        <rFont val="ＭＳ Ｐゴシック"/>
        <family val="3"/>
        <charset val="128"/>
      </rPr>
      <t>初年度契約時は０円</t>
    </r>
    <r>
      <rPr>
        <sz val="11"/>
        <color indexed="12"/>
        <rFont val="ＭＳ Ｐゴシック"/>
        <family val="3"/>
        <charset val="128"/>
      </rPr>
      <t>として提出してください。委託研究開発費は、研究開発課題決定後に変更契約を実施し、JSTから支払う予定です＞
※直接経費は千円単位で数値を丸めて円単位で記入してください。</t>
    </r>
    <rPh sb="2" eb="4">
      <t>シュカン</t>
    </rPh>
    <rPh sb="4" eb="6">
      <t>キカン</t>
    </rPh>
    <rPh sb="11" eb="13">
      <t>ケンキュウ</t>
    </rPh>
    <rPh sb="13" eb="15">
      <t>カイハツ</t>
    </rPh>
    <rPh sb="15" eb="16">
      <t>ヒ</t>
    </rPh>
    <rPh sb="17" eb="19">
      <t>ゴウケイ</t>
    </rPh>
    <rPh sb="59" eb="61">
      <t>セキサン</t>
    </rPh>
    <rPh sb="66" eb="67">
      <t>ゼン</t>
    </rPh>
    <rPh sb="67" eb="69">
      <t>ケンキュウ</t>
    </rPh>
    <rPh sb="69" eb="71">
      <t>カイハツ</t>
    </rPh>
    <rPh sb="71" eb="73">
      <t>カダイ</t>
    </rPh>
    <rPh sb="74" eb="76">
      <t>イタク</t>
    </rPh>
    <rPh sb="76" eb="78">
      <t>ケンキュウ</t>
    </rPh>
    <rPh sb="78" eb="81">
      <t>カイハツヒ</t>
    </rPh>
    <rPh sb="82" eb="84">
      <t>ゴウケイ</t>
    </rPh>
    <rPh sb="86" eb="88">
      <t>キサイ</t>
    </rPh>
    <rPh sb="97" eb="100">
      <t>ショネンド</t>
    </rPh>
    <rPh sb="100" eb="102">
      <t>ケイヤク</t>
    </rPh>
    <rPh sb="102" eb="103">
      <t>ジ</t>
    </rPh>
    <rPh sb="105" eb="106">
      <t>エン</t>
    </rPh>
    <rPh sb="109" eb="111">
      <t>テイシュツ</t>
    </rPh>
    <rPh sb="118" eb="120">
      <t>イタク</t>
    </rPh>
    <rPh sb="120" eb="122">
      <t>ケンキュウ</t>
    </rPh>
    <rPh sb="122" eb="125">
      <t>カイハツヒ</t>
    </rPh>
    <rPh sb="127" eb="129">
      <t>ケンキュウ</t>
    </rPh>
    <rPh sb="129" eb="131">
      <t>カイハツ</t>
    </rPh>
    <rPh sb="131" eb="133">
      <t>カダイ</t>
    </rPh>
    <rPh sb="133" eb="135">
      <t>ケッテイ</t>
    </rPh>
    <rPh sb="135" eb="136">
      <t>ゴ</t>
    </rPh>
    <rPh sb="137" eb="139">
      <t>ヘンコウ</t>
    </rPh>
    <rPh sb="139" eb="141">
      <t>ケイヤク</t>
    </rPh>
    <rPh sb="142" eb="144">
      <t>ジッシ</t>
    </rPh>
    <rPh sb="151" eb="153">
      <t>シハラ</t>
    </rPh>
    <rPh sb="154" eb="156">
      <t>ヨテイ</t>
    </rPh>
    <rPh sb="177" eb="178">
      <t>エン</t>
    </rPh>
    <rPh sb="178" eb="180">
      <t>タンイ</t>
    </rPh>
    <rPh sb="181" eb="183">
      <t>キニュウ</t>
    </rPh>
    <phoneticPr fontId="1"/>
  </si>
  <si>
    <r>
      <t>注）</t>
    </r>
    <r>
      <rPr>
        <sz val="11"/>
        <color rgb="FFFF0000"/>
        <rFont val="ＭＳ Ｐゴシック"/>
        <family val="3"/>
        <charset val="128"/>
      </rPr>
      <t>共同</t>
    </r>
    <r>
      <rPr>
        <sz val="11"/>
        <color indexed="10"/>
        <rFont val="ＭＳ Ｐゴシック"/>
        <family val="3"/>
        <charset val="128"/>
      </rPr>
      <t>機関</t>
    </r>
    <r>
      <rPr>
        <sz val="11"/>
        <color indexed="12"/>
        <rFont val="ＭＳ Ｐゴシック"/>
        <family val="3"/>
        <charset val="128"/>
      </rPr>
      <t>で使用する</t>
    </r>
    <r>
      <rPr>
        <sz val="11"/>
        <color rgb="FFFF0000"/>
        <rFont val="ＭＳ Ｐゴシック"/>
        <family val="3"/>
        <charset val="128"/>
      </rPr>
      <t>プログラム推進費</t>
    </r>
    <r>
      <rPr>
        <sz val="11"/>
        <color indexed="12"/>
        <rFont val="ＭＳ Ｐゴシック"/>
        <family val="3"/>
        <charset val="128"/>
      </rPr>
      <t>を記入して下さい。
＜</t>
    </r>
    <r>
      <rPr>
        <sz val="11"/>
        <color indexed="10"/>
        <rFont val="ＭＳ Ｐゴシック"/>
        <family val="3"/>
        <charset val="128"/>
      </rPr>
      <t>当年度</t>
    </r>
    <r>
      <rPr>
        <sz val="11"/>
        <color indexed="12"/>
        <rFont val="ＭＳ Ｐゴシック"/>
        <family val="3"/>
        <charset val="128"/>
      </rPr>
      <t>の予算は計画様式３-1（共同機関）の表紙、次年度以降は計画様式１Ⅷ．委託研究開発費から転記してください。＞
＜計画様式３-1（共同機関）と合致するようにしてください。＞
※直接経費は千円単位で数値を丸めて円単位で記入してください。</t>
    </r>
    <rPh sb="2" eb="4">
      <t>キョウドウ</t>
    </rPh>
    <rPh sb="4" eb="6">
      <t>キカン</t>
    </rPh>
    <rPh sb="16" eb="18">
      <t>スイシン</t>
    </rPh>
    <rPh sb="30" eb="33">
      <t>トウネンド</t>
    </rPh>
    <rPh sb="34" eb="36">
      <t>ヨサン</t>
    </rPh>
    <rPh sb="45" eb="47">
      <t>キョウドウ</t>
    </rPh>
    <rPh sb="47" eb="49">
      <t>キカン</t>
    </rPh>
    <rPh sb="51" eb="53">
      <t>ヒョウシ</t>
    </rPh>
    <rPh sb="96" eb="98">
      <t>キョウドウ</t>
    </rPh>
    <rPh sb="98" eb="100">
      <t>キカン</t>
    </rPh>
    <rPh sb="135" eb="136">
      <t>エン</t>
    </rPh>
    <rPh sb="136" eb="138">
      <t>タンイ</t>
    </rPh>
    <rPh sb="139" eb="141">
      <t>キニュウ</t>
    </rPh>
    <phoneticPr fontId="1"/>
  </si>
  <si>
    <r>
      <t>注）</t>
    </r>
    <r>
      <rPr>
        <sz val="11"/>
        <color rgb="FFFF0000"/>
        <rFont val="ＭＳ Ｐゴシック"/>
        <family val="3"/>
        <charset val="128"/>
      </rPr>
      <t>共同</t>
    </r>
    <r>
      <rPr>
        <sz val="11"/>
        <color indexed="10"/>
        <rFont val="ＭＳ Ｐゴシック"/>
        <family val="3"/>
        <charset val="128"/>
      </rPr>
      <t>機関</t>
    </r>
    <r>
      <rPr>
        <sz val="11"/>
        <color indexed="12"/>
        <rFont val="ＭＳ Ｐゴシック"/>
        <family val="3"/>
        <charset val="128"/>
      </rPr>
      <t>で使用する</t>
    </r>
    <r>
      <rPr>
        <sz val="11"/>
        <color rgb="FFFF0000"/>
        <rFont val="ＭＳ Ｐゴシック"/>
        <family val="3"/>
        <charset val="128"/>
      </rPr>
      <t>委託研究開発費の合計</t>
    </r>
    <r>
      <rPr>
        <sz val="11"/>
        <color indexed="12"/>
        <rFont val="ＭＳ Ｐゴシック"/>
        <family val="3"/>
        <charset val="128"/>
      </rPr>
      <t>を記入して下さい。
＜各研究開発課題から提出される計画様式３-2をとりまとめて積算したもの（全研究開発課題の委託研究開発費の合計）を記載して下さい＞
&lt;</t>
    </r>
    <r>
      <rPr>
        <sz val="11"/>
        <color rgb="FFFF0000"/>
        <rFont val="ＭＳ Ｐゴシック"/>
        <family val="3"/>
        <charset val="128"/>
      </rPr>
      <t>初年度契約時は０円</t>
    </r>
    <r>
      <rPr>
        <sz val="11"/>
        <color indexed="12"/>
        <rFont val="ＭＳ Ｐゴシック"/>
        <family val="3"/>
        <charset val="128"/>
      </rPr>
      <t>として提出してください。委託研究開発費は、研究開発課題決定後に変更契約を実施し、JSTから支払う予定です＞
※直接経費は千円単位で数値を丸めて円単位で記入してください。</t>
    </r>
    <rPh sb="2" eb="4">
      <t>キョウドウ</t>
    </rPh>
    <rPh sb="4" eb="6">
      <t>キカン</t>
    </rPh>
    <rPh sb="11" eb="13">
      <t>イタク</t>
    </rPh>
    <rPh sb="13" eb="15">
      <t>ケンキュウ</t>
    </rPh>
    <rPh sb="15" eb="17">
      <t>カイハツ</t>
    </rPh>
    <rPh sb="17" eb="18">
      <t>ヒ</t>
    </rPh>
    <rPh sb="19" eb="21">
      <t>ゴウケイ</t>
    </rPh>
    <rPh sb="60" eb="62">
      <t>セキサン</t>
    </rPh>
    <rPh sb="67" eb="68">
      <t>ゼン</t>
    </rPh>
    <rPh sb="68" eb="70">
      <t>ケンキュウ</t>
    </rPh>
    <rPh sb="70" eb="72">
      <t>カイハツ</t>
    </rPh>
    <rPh sb="72" eb="74">
      <t>カダイ</t>
    </rPh>
    <rPh sb="75" eb="77">
      <t>イタク</t>
    </rPh>
    <rPh sb="77" eb="79">
      <t>ケンキュウ</t>
    </rPh>
    <rPh sb="79" eb="82">
      <t>カイハツヒ</t>
    </rPh>
    <rPh sb="83" eb="85">
      <t>ゴウケイ</t>
    </rPh>
    <rPh sb="87" eb="89">
      <t>キサイ</t>
    </rPh>
    <rPh sb="91" eb="92">
      <t>クダ</t>
    </rPh>
    <rPh sb="97" eb="100">
      <t>ショネンド</t>
    </rPh>
    <rPh sb="100" eb="102">
      <t>ケイヤク</t>
    </rPh>
    <rPh sb="102" eb="103">
      <t>ジ</t>
    </rPh>
    <rPh sb="105" eb="106">
      <t>エン</t>
    </rPh>
    <rPh sb="109" eb="111">
      <t>テイシュツ</t>
    </rPh>
    <rPh sb="118" eb="120">
      <t>イタク</t>
    </rPh>
    <rPh sb="120" eb="122">
      <t>ケンキュウ</t>
    </rPh>
    <rPh sb="122" eb="125">
      <t>カイハツヒ</t>
    </rPh>
    <rPh sb="127" eb="129">
      <t>ケンキュウ</t>
    </rPh>
    <rPh sb="129" eb="131">
      <t>カイハツ</t>
    </rPh>
    <rPh sb="131" eb="133">
      <t>カダイ</t>
    </rPh>
    <rPh sb="133" eb="135">
      <t>ケッテイ</t>
    </rPh>
    <rPh sb="135" eb="136">
      <t>ゴ</t>
    </rPh>
    <rPh sb="137" eb="139">
      <t>ヘンコウ</t>
    </rPh>
    <rPh sb="139" eb="141">
      <t>ケイヤク</t>
    </rPh>
    <rPh sb="142" eb="144">
      <t>ジッシ</t>
    </rPh>
    <rPh sb="151" eb="153">
      <t>シハラ</t>
    </rPh>
    <rPh sb="154" eb="156">
      <t>ヨテイ</t>
    </rPh>
    <rPh sb="177" eb="178">
      <t>エン</t>
    </rPh>
    <rPh sb="178" eb="180">
      <t>タンイ</t>
    </rPh>
    <rPh sb="181" eb="183">
      <t>キニュウ</t>
    </rPh>
    <phoneticPr fontId="1"/>
  </si>
  <si>
    <t>START 大学・エコシステム推進型大学推進型</t>
    <rPh sb="18" eb="20">
      <t>ダイガク</t>
    </rPh>
    <rPh sb="20" eb="23">
      <t>スイシンガタ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</si>
</sst>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_ "/>
    <numFmt numFmtId="178" formatCode="General\ &quot;機&quot;&quot;関&quot;"/>
    <numFmt numFmtId="179" formatCode="0_ 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color rgb="FFFF0000"/>
      <name val="HGP創英角ﾎﾟｯﾌﾟ体"/>
      <family val="3"/>
      <charset val="128"/>
    </font>
    <font>
      <u/>
      <sz val="20"/>
      <color rgb="FFFF0000"/>
      <name val="HGP創英角ﾎﾟｯﾌﾟ体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141">
    <xf numFmtId="0" fontId="0" fillId="0" borderId="0" xfId="0"/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</xf>
    <xf numFmtId="0" fontId="0" fillId="3" borderId="0" xfId="0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4" fillId="3" borderId="0" xfId="0" applyFont="1" applyFill="1" applyAlignment="1" applyProtection="1">
      <alignment horizontal="right" vertical="center"/>
    </xf>
    <xf numFmtId="0" fontId="5" fillId="3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8" fillId="0" borderId="0" xfId="0" applyFont="1"/>
    <xf numFmtId="0" fontId="5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3" fontId="2" fillId="2" borderId="1" xfId="0" applyNumberFormat="1" applyFont="1" applyFill="1" applyBorder="1" applyAlignment="1" applyProtection="1">
      <alignment vertical="center" wrapText="1"/>
      <protection locked="0"/>
    </xf>
    <xf numFmtId="0" fontId="11" fillId="3" borderId="2" xfId="0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 applyProtection="1">
      <alignment horizontal="left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14" fontId="11" fillId="3" borderId="4" xfId="0" applyNumberFormat="1" applyFont="1" applyFill="1" applyBorder="1" applyAlignment="1" applyProtection="1">
      <alignment horizontal="center" vertical="center" wrapText="1"/>
    </xf>
    <xf numFmtId="14" fontId="11" fillId="3" borderId="6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vertical="center" wrapText="1"/>
    </xf>
    <xf numFmtId="0" fontId="11" fillId="3" borderId="7" xfId="0" applyFont="1" applyFill="1" applyBorder="1" applyAlignment="1" applyProtection="1">
      <alignment horizontal="left" vertical="center" wrapText="1"/>
    </xf>
    <xf numFmtId="177" fontId="0" fillId="3" borderId="0" xfId="0" applyNumberFormat="1" applyFill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 wrapText="1"/>
    </xf>
    <xf numFmtId="0" fontId="7" fillId="3" borderId="0" xfId="0" applyFont="1" applyFill="1" applyAlignment="1" applyProtection="1">
      <alignment horizontal="left" vertical="center"/>
    </xf>
    <xf numFmtId="0" fontId="14" fillId="3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horizontal="right" vertical="center" wrapText="1"/>
    </xf>
    <xf numFmtId="0" fontId="3" fillId="3" borderId="0" xfId="0" applyFont="1" applyFill="1" applyAlignment="1" applyProtection="1">
      <alignment horizontal="left" vertical="center"/>
    </xf>
    <xf numFmtId="0" fontId="15" fillId="3" borderId="0" xfId="0" applyFont="1" applyFill="1" applyAlignment="1" applyProtection="1">
      <alignment horizontal="right" vertical="center"/>
    </xf>
    <xf numFmtId="0" fontId="12" fillId="3" borderId="0" xfId="0" applyFont="1" applyFill="1" applyAlignment="1" applyProtection="1">
      <alignment horizontal="left" vertical="center" wrapText="1"/>
    </xf>
    <xf numFmtId="0" fontId="12" fillId="3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0" fillId="3" borderId="0" xfId="0" applyFill="1" applyProtection="1"/>
    <xf numFmtId="0" fontId="0" fillId="0" borderId="0" xfId="0" applyProtection="1"/>
    <xf numFmtId="0" fontId="0" fillId="3" borderId="4" xfId="0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0" fillId="3" borderId="1" xfId="0" applyFill="1" applyBorder="1" applyProtection="1"/>
    <xf numFmtId="3" fontId="0" fillId="3" borderId="1" xfId="0" applyNumberFormat="1" applyFill="1" applyBorder="1" applyProtection="1"/>
    <xf numFmtId="0" fontId="13" fillId="3" borderId="0" xfId="0" applyFont="1" applyFill="1" applyBorder="1" applyProtection="1"/>
    <xf numFmtId="0" fontId="0" fillId="3" borderId="1" xfId="0" applyFill="1" applyBorder="1" applyAlignment="1" applyProtection="1">
      <alignment wrapText="1"/>
    </xf>
    <xf numFmtId="0" fontId="0" fillId="3" borderId="0" xfId="0" applyFont="1" applyFill="1" applyAlignment="1" applyProtection="1">
      <alignment horizontal="right" vertical="center"/>
    </xf>
    <xf numFmtId="0" fontId="0" fillId="3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3" fontId="12" fillId="3" borderId="0" xfId="0" applyNumberFormat="1" applyFont="1" applyFill="1" applyAlignment="1" applyProtection="1">
      <alignment horizontal="left" vertical="center"/>
    </xf>
    <xf numFmtId="0" fontId="12" fillId="3" borderId="0" xfId="0" applyFont="1" applyFill="1" applyProtection="1"/>
    <xf numFmtId="0" fontId="16" fillId="3" borderId="0" xfId="0" applyFont="1" applyFill="1" applyAlignment="1" applyProtection="1">
      <alignment horizontal="left" vertical="center"/>
    </xf>
    <xf numFmtId="0" fontId="16" fillId="0" borderId="0" xfId="0" applyFont="1" applyProtection="1"/>
    <xf numFmtId="0" fontId="0" fillId="2" borderId="1" xfId="0" applyFill="1" applyBorder="1" applyProtection="1">
      <protection locked="0"/>
    </xf>
    <xf numFmtId="0" fontId="17" fillId="0" borderId="0" xfId="0" applyFont="1"/>
    <xf numFmtId="0" fontId="18" fillId="0" borderId="0" xfId="0" applyFont="1"/>
    <xf numFmtId="14" fontId="10" fillId="3" borderId="0" xfId="0" applyNumberFormat="1" applyFont="1" applyFill="1" applyAlignment="1" applyProtection="1">
      <alignment horizontal="left" vertical="center"/>
    </xf>
    <xf numFmtId="178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11" fillId="3" borderId="14" xfId="0" applyFont="1" applyFill="1" applyBorder="1" applyAlignment="1" applyProtection="1">
      <alignment horizontal="left" vertical="center" wrapText="1"/>
    </xf>
    <xf numFmtId="176" fontId="11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left" vertical="center"/>
    </xf>
    <xf numFmtId="0" fontId="19" fillId="3" borderId="9" xfId="0" applyFont="1" applyFill="1" applyBorder="1" applyAlignment="1" applyProtection="1">
      <alignment horizontal="left" vertical="center" wrapText="1"/>
    </xf>
    <xf numFmtId="0" fontId="19" fillId="3" borderId="2" xfId="0" applyFont="1" applyFill="1" applyBorder="1" applyAlignment="1" applyProtection="1">
      <alignment horizontal="left" vertical="center" wrapText="1"/>
    </xf>
    <xf numFmtId="0" fontId="20" fillId="3" borderId="15" xfId="0" applyFont="1" applyFill="1" applyBorder="1" applyAlignment="1" applyProtection="1">
      <alignment horizontal="left" vertical="center" wrapText="1"/>
    </xf>
    <xf numFmtId="3" fontId="12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Alignment="1" applyProtection="1">
      <alignment horizontal="right" vertical="center"/>
    </xf>
    <xf numFmtId="0" fontId="10" fillId="0" borderId="19" xfId="0" applyFont="1" applyFill="1" applyBorder="1" applyAlignment="1" applyProtection="1">
      <alignment horizontal="left" vertical="center"/>
    </xf>
    <xf numFmtId="179" fontId="7" fillId="3" borderId="0" xfId="0" applyNumberFormat="1" applyFont="1" applyFill="1" applyAlignment="1" applyProtection="1">
      <alignment horizontal="left" vertical="center"/>
    </xf>
    <xf numFmtId="14" fontId="10" fillId="4" borderId="10" xfId="0" applyNumberFormat="1" applyFont="1" applyFill="1" applyBorder="1" applyAlignment="1" applyProtection="1">
      <alignment horizontal="left" vertical="center"/>
    </xf>
    <xf numFmtId="14" fontId="22" fillId="0" borderId="0" xfId="0" applyNumberFormat="1" applyFont="1" applyFill="1" applyAlignment="1" applyProtection="1">
      <alignment horizontal="left" vertical="center"/>
    </xf>
    <xf numFmtId="0" fontId="21" fillId="3" borderId="3" xfId="0" applyFont="1" applyFill="1" applyBorder="1" applyAlignment="1" applyProtection="1">
      <alignment horizontal="left" vertical="center" wrapText="1"/>
    </xf>
    <xf numFmtId="0" fontId="3" fillId="3" borderId="0" xfId="0" applyFont="1" applyFill="1" applyAlignment="1" applyProtection="1">
      <alignment horizontal="left" vertical="center" wrapText="1"/>
    </xf>
    <xf numFmtId="0" fontId="11" fillId="3" borderId="2" xfId="0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 applyProtection="1">
      <alignment horizontal="left" vertical="center" wrapText="1"/>
    </xf>
    <xf numFmtId="0" fontId="0" fillId="2" borderId="11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vertical="center"/>
    </xf>
    <xf numFmtId="0" fontId="20" fillId="3" borderId="15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 applyProtection="1">
      <alignment horizontal="left" vertical="center" wrapText="1"/>
    </xf>
    <xf numFmtId="176" fontId="11" fillId="2" borderId="11" xfId="0" applyNumberFormat="1" applyFont="1" applyFill="1" applyBorder="1" applyAlignment="1" applyProtection="1">
      <alignment horizontal="left" vertical="center" wrapText="1"/>
      <protection locked="0"/>
    </xf>
    <xf numFmtId="3" fontId="2" fillId="3" borderId="1" xfId="0" applyNumberFormat="1" applyFont="1" applyFill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left" vertical="center"/>
    </xf>
    <xf numFmtId="14" fontId="11" fillId="3" borderId="0" xfId="0" applyNumberFormat="1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0" xfId="0" applyNumberFormat="1" applyFont="1" applyBorder="1" applyAlignment="1" applyProtection="1">
      <alignment horizontal="right" vertical="center" wrapText="1"/>
    </xf>
    <xf numFmtId="0" fontId="21" fillId="3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Border="1" applyAlignment="1" applyProtection="1">
      <alignment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left" vertical="center"/>
    </xf>
    <xf numFmtId="3" fontId="0" fillId="0" borderId="1" xfId="0" applyNumberFormat="1" applyFont="1" applyBorder="1" applyAlignment="1">
      <alignment horizontal="right" vertical="center" wrapText="1"/>
    </xf>
    <xf numFmtId="0" fontId="0" fillId="0" borderId="0" xfId="0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/>
    </xf>
    <xf numFmtId="0" fontId="24" fillId="0" borderId="0" xfId="0" applyFont="1"/>
    <xf numFmtId="14" fontId="10" fillId="5" borderId="0" xfId="0" applyNumberFormat="1" applyFont="1" applyFill="1" applyBorder="1" applyAlignment="1" applyProtection="1">
      <alignment horizontal="left" vertical="center"/>
    </xf>
    <xf numFmtId="0" fontId="12" fillId="5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vertical="center" wrapText="1"/>
    </xf>
    <xf numFmtId="0" fontId="10" fillId="3" borderId="0" xfId="0" applyFont="1" applyFill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0" fontId="2" fillId="3" borderId="16" xfId="0" applyFont="1" applyFill="1" applyBorder="1" applyAlignment="1" applyProtection="1">
      <alignment horizontal="right" vertical="center" wrapText="1"/>
    </xf>
    <xf numFmtId="0" fontId="2" fillId="3" borderId="17" xfId="0" applyFont="1" applyFill="1" applyBorder="1" applyAlignment="1" applyProtection="1">
      <alignment horizontal="right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3" fontId="2" fillId="3" borderId="4" xfId="0" applyNumberFormat="1" applyFont="1" applyFill="1" applyBorder="1" applyAlignment="1" applyProtection="1">
      <alignment horizontal="right" vertical="center" wrapText="1"/>
    </xf>
    <xf numFmtId="3" fontId="2" fillId="3" borderId="6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Alignment="1" applyProtection="1">
      <alignment horizontal="left" vertic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 applyProtection="1">
      <alignment horizontal="left" vertical="center" wrapText="1"/>
    </xf>
    <xf numFmtId="3" fontId="2" fillId="0" borderId="4" xfId="0" applyNumberFormat="1" applyFont="1" applyBorder="1" applyAlignment="1" applyProtection="1">
      <alignment horizontal="right" vertical="center" wrapText="1"/>
    </xf>
    <xf numFmtId="3" fontId="2" fillId="0" borderId="6" xfId="0" applyNumberFormat="1" applyFont="1" applyBorder="1" applyAlignment="1" applyProtection="1">
      <alignment horizontal="right" vertical="center" wrapText="1"/>
    </xf>
    <xf numFmtId="0" fontId="6" fillId="0" borderId="18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11" fillId="0" borderId="16" xfId="0" applyFont="1" applyBorder="1" applyAlignment="1" applyProtection="1">
      <alignment horizontal="left" vertical="center" wrapText="1"/>
    </xf>
    <xf numFmtId="0" fontId="11" fillId="0" borderId="17" xfId="0" applyFont="1" applyBorder="1" applyAlignment="1" applyProtection="1">
      <alignment horizontal="left" vertical="center" wrapText="1"/>
    </xf>
    <xf numFmtId="0" fontId="11" fillId="0" borderId="23" xfId="0" applyFont="1" applyBorder="1" applyAlignment="1" applyProtection="1">
      <alignment horizontal="left" vertical="center" wrapText="1"/>
    </xf>
    <xf numFmtId="0" fontId="11" fillId="0" borderId="24" xfId="0" applyFont="1" applyBorder="1" applyAlignment="1" applyProtection="1">
      <alignment horizontal="left" vertical="center" wrapText="1"/>
    </xf>
    <xf numFmtId="0" fontId="11" fillId="0" borderId="21" xfId="0" applyFont="1" applyBorder="1" applyAlignment="1" applyProtection="1">
      <alignment horizontal="left" vertical="center" wrapText="1"/>
    </xf>
    <xf numFmtId="0" fontId="11" fillId="0" borderId="22" xfId="0" applyFont="1" applyBorder="1" applyAlignment="1" applyProtection="1">
      <alignment horizontal="left" vertical="center" wrapText="1"/>
    </xf>
    <xf numFmtId="3" fontId="2" fillId="0" borderId="4" xfId="0" applyNumberFormat="1" applyFont="1" applyFill="1" applyBorder="1" applyAlignment="1" applyProtection="1">
      <alignment horizontal="right" vertical="center" wrapText="1"/>
    </xf>
    <xf numFmtId="3" fontId="2" fillId="0" borderId="14" xfId="0" applyNumberFormat="1" applyFont="1" applyFill="1" applyBorder="1" applyAlignment="1" applyProtection="1">
      <alignment horizontal="right" vertical="center" wrapText="1"/>
    </xf>
    <xf numFmtId="3" fontId="2" fillId="0" borderId="6" xfId="0" applyNumberFormat="1" applyFont="1" applyFill="1" applyBorder="1" applyAlignment="1" applyProtection="1">
      <alignment horizontal="right" vertical="center" wrapText="1"/>
    </xf>
    <xf numFmtId="0" fontId="0" fillId="3" borderId="2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 vertical="center" wrapText="1"/>
    </xf>
    <xf numFmtId="0" fontId="0" fillId="3" borderId="18" xfId="0" applyFill="1" applyBorder="1" applyAlignment="1" applyProtection="1">
      <alignment horizontal="left" vertical="center" wrapText="1"/>
    </xf>
  </cellXfs>
  <cellStyles count="1">
    <cellStyle name="標準" xfId="0" builtinId="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11</xdr:row>
      <xdr:rowOff>104775</xdr:rowOff>
    </xdr:from>
    <xdr:to>
      <xdr:col>9</xdr:col>
      <xdr:colOff>134174</xdr:colOff>
      <xdr:row>31</xdr:row>
      <xdr:rowOff>114780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E163E8E-3D99-4A08-9A85-ED8C3081C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390775"/>
          <a:ext cx="5906324" cy="3439005"/>
        </a:xfrm>
        <a:prstGeom prst="rect">
          <a:avLst/>
        </a:prstGeom>
      </xdr:spPr>
    </xdr:pic>
    <xdr:clientData/>
  </xdr:twoCellAnchor>
  <xdr:twoCellAnchor>
    <xdr:from>
      <xdr:col>1</xdr:col>
      <xdr:colOff>478153</xdr:colOff>
      <xdr:row>57</xdr:row>
      <xdr:rowOff>142876</xdr:rowOff>
    </xdr:from>
    <xdr:to>
      <xdr:col>1</xdr:col>
      <xdr:colOff>561974</xdr:colOff>
      <xdr:row>58</xdr:row>
      <xdr:rowOff>66675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1163953" y="10315576"/>
          <a:ext cx="83821" cy="95249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23</xdr:row>
      <xdr:rowOff>28575</xdr:rowOff>
    </xdr:from>
    <xdr:to>
      <xdr:col>14</xdr:col>
      <xdr:colOff>200025</xdr:colOff>
      <xdr:row>55</xdr:row>
      <xdr:rowOff>134043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23183F67-80D9-4A10-BB0E-E01F07C6EEF3}"/>
            </a:ext>
          </a:extLst>
        </xdr:cNvPr>
        <xdr:cNvGrpSpPr/>
      </xdr:nvGrpSpPr>
      <xdr:grpSpPr>
        <a:xfrm>
          <a:off x="0" y="4168775"/>
          <a:ext cx="8731250" cy="5290243"/>
          <a:chOff x="274010" y="4762500"/>
          <a:chExt cx="9801225" cy="5591868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 bwMode="auto">
          <a:xfrm>
            <a:off x="7067549" y="5057775"/>
            <a:ext cx="1066800" cy="762000"/>
          </a:xfrm>
          <a:prstGeom prst="rect">
            <a:avLst/>
          </a:prstGeom>
          <a:noFill/>
          <a:ln w="19050">
            <a:solidFill>
              <a:srgbClr val="0000F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>
              <a:lnSpc>
                <a:spcPts val="1300"/>
              </a:lnSpc>
            </a:pPr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円単位ですが、千円単位に」数値を丸めて記入して下い。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 bwMode="auto">
          <a:xfrm>
            <a:off x="7048499" y="6200774"/>
            <a:ext cx="3026736" cy="476250"/>
          </a:xfrm>
          <a:prstGeom prst="rect">
            <a:avLst/>
          </a:prstGeom>
          <a:noFill/>
          <a:ln w="19050">
            <a:solidFill>
              <a:srgbClr val="0000F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（１）総予算の間接経費は丸めないでください。</a:t>
            </a:r>
            <a:endPara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ただし、率は必ず整数としてください</a:t>
            </a:r>
          </a:p>
        </xdr:txBody>
      </xdr:sp>
      <xdr:pic>
        <xdr:nvPicPr>
          <xdr:cNvPr id="10" name="図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74010" y="6838950"/>
            <a:ext cx="8528769" cy="3515418"/>
          </a:xfrm>
          <a:prstGeom prst="rect">
            <a:avLst/>
          </a:prstGeom>
        </xdr:spPr>
      </xdr:pic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84A49A6C-5D43-44D1-A7D8-CD7CC9BD2C76}"/>
              </a:ext>
            </a:extLst>
          </xdr:cNvPr>
          <xdr:cNvSpPr txBox="1"/>
        </xdr:nvSpPr>
        <xdr:spPr>
          <a:xfrm>
            <a:off x="2152650" y="4762500"/>
            <a:ext cx="752475" cy="1438275"/>
          </a:xfrm>
          <a:prstGeom prst="rect">
            <a:avLst/>
          </a:prstGeom>
          <a:noFill/>
          <a:ln w="28575" cmpd="sng">
            <a:solidFill>
              <a:srgbClr val="0070C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7529FCF6-E517-47EC-87CC-69998043BAC4}"/>
              </a:ext>
            </a:extLst>
          </xdr:cNvPr>
          <xdr:cNvSpPr txBox="1"/>
        </xdr:nvSpPr>
        <xdr:spPr>
          <a:xfrm>
            <a:off x="6143625" y="9201150"/>
            <a:ext cx="752475" cy="847725"/>
          </a:xfrm>
          <a:prstGeom prst="rect">
            <a:avLst/>
          </a:prstGeom>
          <a:noFill/>
          <a:ln w="28575" cmpd="sng">
            <a:solidFill>
              <a:srgbClr val="0070C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8" name="矢印: 折線 17">
            <a:extLst>
              <a:ext uri="{FF2B5EF4-FFF2-40B4-BE49-F238E27FC236}">
                <a16:creationId xmlns:a16="http://schemas.microsoft.com/office/drawing/2014/main" id="{8BFA2E03-14BC-46DC-884A-81304485E25F}"/>
              </a:ext>
            </a:extLst>
          </xdr:cNvPr>
          <xdr:cNvSpPr/>
        </xdr:nvSpPr>
        <xdr:spPr>
          <a:xfrm flipH="1">
            <a:off x="2819396" y="6115049"/>
            <a:ext cx="3657601" cy="3009901"/>
          </a:xfrm>
          <a:prstGeom prst="bentArrow">
            <a:avLst>
              <a:gd name="adj1" fmla="val 0"/>
              <a:gd name="adj2" fmla="val 6789"/>
              <a:gd name="adj3" fmla="val 12473"/>
              <a:gd name="adj4" fmla="val 4375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0" name="右中かっこ 19">
            <a:extLst>
              <a:ext uri="{FF2B5EF4-FFF2-40B4-BE49-F238E27FC236}">
                <a16:creationId xmlns:a16="http://schemas.microsoft.com/office/drawing/2014/main" id="{BDCDBEFA-8AE7-41A7-A916-6255C1400248}"/>
              </a:ext>
            </a:extLst>
          </xdr:cNvPr>
          <xdr:cNvSpPr/>
        </xdr:nvSpPr>
        <xdr:spPr>
          <a:xfrm>
            <a:off x="6657975" y="4848225"/>
            <a:ext cx="274010" cy="1276350"/>
          </a:xfrm>
          <a:prstGeom prst="rightBrace">
            <a:avLst/>
          </a:prstGeom>
          <a:ln w="285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workbookViewId="0">
      <selection activeCell="P40" sqref="P40"/>
    </sheetView>
  </sheetViews>
  <sheetFormatPr defaultRowHeight="13" x14ac:dyDescent="0.2"/>
  <sheetData>
    <row r="1" spans="1:19" ht="19" x14ac:dyDescent="0.3">
      <c r="A1" s="8" t="s">
        <v>17</v>
      </c>
    </row>
    <row r="3" spans="1:19" ht="23.5" x14ac:dyDescent="0.35">
      <c r="A3" s="93" t="s">
        <v>97</v>
      </c>
    </row>
    <row r="4" spans="1:19" ht="23.5" x14ac:dyDescent="0.35">
      <c r="A4" s="51" t="s">
        <v>69</v>
      </c>
    </row>
    <row r="5" spans="1:19" ht="16.5" x14ac:dyDescent="0.25">
      <c r="A5" s="50" t="s">
        <v>66</v>
      </c>
    </row>
    <row r="6" spans="1:19" ht="16.5" x14ac:dyDescent="0.25">
      <c r="A6" s="50" t="s">
        <v>66</v>
      </c>
    </row>
    <row r="7" spans="1:19" ht="16.5" x14ac:dyDescent="0.25">
      <c r="A7" s="50" t="s">
        <v>67</v>
      </c>
    </row>
    <row r="8" spans="1:19" ht="16.5" x14ac:dyDescent="0.25">
      <c r="A8" s="50" t="s">
        <v>81</v>
      </c>
    </row>
    <row r="9" spans="1:19" ht="16.5" hidden="1" x14ac:dyDescent="0.25">
      <c r="A9" s="50" t="s">
        <v>68</v>
      </c>
    </row>
    <row r="10" spans="1:19" ht="16.5" x14ac:dyDescent="0.25">
      <c r="A10" s="50" t="s">
        <v>96</v>
      </c>
    </row>
    <row r="13" spans="1:19" x14ac:dyDescent="0.2">
      <c r="N13" s="75"/>
      <c r="O13" s="75"/>
      <c r="Q13" s="75"/>
      <c r="R13" s="75"/>
      <c r="S13" s="75"/>
    </row>
    <row r="14" spans="1:19" x14ac:dyDescent="0.2">
      <c r="N14" s="75"/>
      <c r="O14" s="75"/>
      <c r="P14" s="75"/>
      <c r="Q14" s="75"/>
      <c r="R14" s="75"/>
      <c r="S14" s="75"/>
    </row>
    <row r="15" spans="1:19" x14ac:dyDescent="0.2">
      <c r="N15" s="75"/>
      <c r="O15" s="75"/>
      <c r="P15" s="75"/>
      <c r="Q15" s="75"/>
      <c r="R15" s="75"/>
      <c r="S15" s="75"/>
    </row>
    <row r="16" spans="1:19" x14ac:dyDescent="0.2">
      <c r="N16" s="75"/>
      <c r="O16" s="75"/>
      <c r="P16" s="75"/>
      <c r="Q16" s="75"/>
      <c r="R16" s="75"/>
      <c r="S16" s="75"/>
    </row>
    <row r="17" spans="14:19" x14ac:dyDescent="0.2">
      <c r="N17" s="75"/>
      <c r="O17" s="75"/>
      <c r="P17" s="75"/>
      <c r="Q17" s="75"/>
      <c r="R17" s="75"/>
      <c r="S17" s="75"/>
    </row>
    <row r="18" spans="14:19" x14ac:dyDescent="0.2">
      <c r="N18" s="75"/>
      <c r="O18" s="75"/>
      <c r="P18" s="75"/>
      <c r="Q18" s="75"/>
      <c r="R18" s="75"/>
      <c r="S18" s="75"/>
    </row>
    <row r="19" spans="14:19" x14ac:dyDescent="0.2">
      <c r="N19" s="75"/>
      <c r="O19" s="75"/>
      <c r="P19" s="75"/>
      <c r="Q19" s="75"/>
      <c r="R19" s="75"/>
      <c r="S19" s="75"/>
    </row>
    <row r="20" spans="14:19" x14ac:dyDescent="0.2">
      <c r="N20" s="75"/>
      <c r="O20" s="75"/>
      <c r="P20" s="75"/>
      <c r="Q20" s="75"/>
      <c r="R20" s="75"/>
      <c r="S20" s="75"/>
    </row>
    <row r="21" spans="14:19" x14ac:dyDescent="0.2">
      <c r="N21" s="75"/>
      <c r="O21" s="75"/>
      <c r="P21" s="75"/>
      <c r="Q21" s="75"/>
      <c r="R21" s="75"/>
      <c r="S21" s="75"/>
    </row>
    <row r="22" spans="14:19" x14ac:dyDescent="0.2">
      <c r="N22" s="75"/>
      <c r="O22" s="75"/>
      <c r="P22" s="75"/>
      <c r="Q22" s="75"/>
      <c r="R22" s="75"/>
      <c r="S22" s="75"/>
    </row>
    <row r="23" spans="14:19" x14ac:dyDescent="0.2">
      <c r="N23" s="75"/>
      <c r="O23" s="75"/>
      <c r="P23" s="75"/>
      <c r="Q23" s="75"/>
      <c r="R23" s="75"/>
      <c r="S23" s="75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4"/>
  <sheetViews>
    <sheetView tabSelected="1" view="pageBreakPreview" zoomScaleNormal="100" zoomScaleSheetLayoutView="100" workbookViewId="0">
      <selection activeCell="H3" sqref="H3"/>
    </sheetView>
  </sheetViews>
  <sheetFormatPr defaultColWidth="9" defaultRowHeight="13" x14ac:dyDescent="0.2"/>
  <cols>
    <col min="1" max="1" width="10.6328125" style="4" customWidth="1"/>
    <col min="2" max="7" width="12.6328125" style="4" customWidth="1"/>
    <col min="8" max="8" width="26.08984375" style="4" customWidth="1"/>
    <col min="9" max="9" width="12.6328125" style="4" customWidth="1"/>
    <col min="10" max="10" width="10.90625" style="4" bestFit="1" customWidth="1"/>
    <col min="11" max="11" width="9" style="4"/>
    <col min="12" max="12" width="9.08984375" style="4" bestFit="1" customWidth="1"/>
    <col min="13" max="13" width="10.90625" style="4" bestFit="1" customWidth="1"/>
    <col min="14" max="16384" width="9" style="4"/>
  </cols>
  <sheetData>
    <row r="1" spans="1:19" ht="40" customHeight="1" x14ac:dyDescent="0.2">
      <c r="A1" s="3" t="s">
        <v>90</v>
      </c>
      <c r="B1" s="3"/>
      <c r="C1" s="3"/>
      <c r="D1" s="3"/>
      <c r="E1" s="3"/>
      <c r="F1" s="3"/>
      <c r="G1" s="3"/>
      <c r="H1" s="3"/>
      <c r="I1" s="3"/>
    </row>
    <row r="2" spans="1:19" ht="13.5" customHeight="1" thickBot="1" x14ac:dyDescent="0.25">
      <c r="A2" s="3"/>
      <c r="B2" s="26" t="s">
        <v>33</v>
      </c>
      <c r="C2" s="65" t="s">
        <v>104</v>
      </c>
      <c r="D2" s="27"/>
      <c r="E2" s="27"/>
      <c r="F2" s="27"/>
      <c r="G2" s="27"/>
      <c r="H2" s="27"/>
      <c r="I2" s="27"/>
      <c r="J2" s="68">
        <f>DATE(YEAR($C$3)+4,3,31)</f>
        <v>45382</v>
      </c>
      <c r="K2" s="43"/>
      <c r="L2" s="43"/>
      <c r="M2" s="43"/>
    </row>
    <row r="3" spans="1:19" ht="13.5" customHeight="1" thickBot="1" x14ac:dyDescent="0.25">
      <c r="A3" s="3"/>
      <c r="B3" s="28" t="s">
        <v>74</v>
      </c>
      <c r="C3" s="67">
        <v>44105</v>
      </c>
      <c r="D3" s="28" t="s">
        <v>64</v>
      </c>
      <c r="E3" s="67">
        <v>45747</v>
      </c>
      <c r="F3" s="94"/>
      <c r="G3" s="94"/>
      <c r="H3" s="94"/>
      <c r="I3" s="52"/>
      <c r="J3" s="43"/>
      <c r="K3" s="43"/>
      <c r="L3" s="43"/>
      <c r="M3" s="43"/>
    </row>
    <row r="4" spans="1:19" ht="13.5" customHeight="1" x14ac:dyDescent="0.2">
      <c r="A4" s="29"/>
      <c r="B4" s="29"/>
      <c r="C4" s="30">
        <f>IF(MONTH(C3)&lt;=3,YEAR(C3)-1,YEAR(C3))</f>
        <v>2020</v>
      </c>
      <c r="D4" s="30"/>
      <c r="E4" s="30">
        <f>IF(MONTH(E3)&lt;=3,YEAR(E3)-1,YEAR(E3))</f>
        <v>2024</v>
      </c>
      <c r="F4" s="30"/>
      <c r="G4" s="95"/>
      <c r="H4" s="95"/>
      <c r="I4" s="30"/>
      <c r="J4" s="43"/>
      <c r="K4" s="43"/>
      <c r="L4" s="43"/>
      <c r="M4" s="43"/>
    </row>
    <row r="5" spans="1:19" ht="13.5" customHeight="1" x14ac:dyDescent="0.2">
      <c r="A5" s="66"/>
      <c r="B5" s="24"/>
      <c r="C5" s="27"/>
      <c r="D5" s="27"/>
      <c r="E5" s="27"/>
      <c r="F5" s="27"/>
      <c r="G5" s="27"/>
      <c r="H5" s="27"/>
      <c r="I5" s="27"/>
      <c r="J5" s="43"/>
      <c r="K5" s="43"/>
      <c r="L5" s="43"/>
      <c r="M5" s="43"/>
    </row>
    <row r="6" spans="1:19" ht="57" customHeight="1" x14ac:dyDescent="0.2">
      <c r="A6" s="110" t="s">
        <v>98</v>
      </c>
      <c r="B6" s="110"/>
      <c r="C6" s="110"/>
      <c r="D6" s="110"/>
      <c r="E6" s="110"/>
      <c r="F6" s="110"/>
      <c r="G6" s="110"/>
      <c r="H6" s="110"/>
      <c r="I6" s="96"/>
    </row>
    <row r="7" spans="1:19" x14ac:dyDescent="0.2">
      <c r="A7" s="3" t="s">
        <v>82</v>
      </c>
      <c r="B7" s="3"/>
      <c r="C7" s="3"/>
      <c r="D7" s="3"/>
      <c r="E7" s="3"/>
      <c r="F7" s="3"/>
      <c r="G7" s="3"/>
      <c r="H7" s="3"/>
      <c r="I7" s="3"/>
      <c r="J7" s="80"/>
      <c r="K7" s="80"/>
      <c r="L7" s="80"/>
      <c r="M7" s="80"/>
      <c r="N7" s="80"/>
      <c r="O7" s="80"/>
      <c r="P7" s="80"/>
      <c r="Q7" s="80"/>
      <c r="R7" s="80"/>
      <c r="S7" s="80"/>
    </row>
    <row r="8" spans="1:19" x14ac:dyDescent="0.2">
      <c r="A8" s="3"/>
      <c r="B8" s="3"/>
      <c r="C8" s="3"/>
      <c r="D8" s="3"/>
      <c r="F8" s="64"/>
      <c r="G8" s="64"/>
      <c r="H8" s="64" t="s">
        <v>73</v>
      </c>
      <c r="I8" s="97"/>
      <c r="J8" s="97"/>
      <c r="K8" s="97"/>
      <c r="L8" s="97"/>
      <c r="M8" s="80"/>
      <c r="N8" s="80"/>
      <c r="O8" s="80"/>
      <c r="P8" s="80"/>
      <c r="Q8" s="80"/>
      <c r="R8" s="80"/>
      <c r="S8" s="80"/>
    </row>
    <row r="9" spans="1:19" ht="25" customHeight="1" x14ac:dyDescent="0.2">
      <c r="A9" s="100" t="s">
        <v>99</v>
      </c>
      <c r="B9" s="101"/>
      <c r="C9" s="18" t="s">
        <v>91</v>
      </c>
      <c r="D9" s="18" t="s">
        <v>92</v>
      </c>
      <c r="E9" s="18" t="s">
        <v>93</v>
      </c>
      <c r="F9" s="18" t="s">
        <v>94</v>
      </c>
      <c r="G9" s="18" t="s">
        <v>95</v>
      </c>
      <c r="H9" s="15" t="s">
        <v>7</v>
      </c>
      <c r="I9" s="74"/>
      <c r="J9" s="98"/>
      <c r="K9" s="98"/>
      <c r="L9" s="81"/>
      <c r="M9" s="81"/>
      <c r="N9" s="81"/>
      <c r="O9" s="81"/>
      <c r="P9" s="81"/>
      <c r="Q9" s="82"/>
      <c r="R9" s="80"/>
      <c r="S9" s="80"/>
    </row>
    <row r="10" spans="1:19" ht="27" customHeight="1" x14ac:dyDescent="0.2">
      <c r="A10" s="103" t="s">
        <v>0</v>
      </c>
      <c r="B10" s="104"/>
      <c r="C10" s="79">
        <f>'（2）主幹機関_プログラム推進費'!C7+'（3）主幹機関_研究開発費の合算'!C7+'　(4)　共同機関_プログラム推進費'!C7+'（5）共同機関_研究開発費の合算'!C7</f>
        <v>5500000</v>
      </c>
      <c r="D10" s="79">
        <f>'（2）主幹機関_プログラム推進費'!D7+'（3）主幹機関_研究開発費の合算'!D7+'　(4)　共同機関_プログラム推進費'!D7+'（5）共同機関_研究開発費の合算'!D7</f>
        <v>12500000</v>
      </c>
      <c r="E10" s="79">
        <f>'（2）主幹機関_プログラム推進費'!E7+'（3）主幹機関_研究開発費の合算'!E7+'　(4)　共同機関_プログラム推進費'!E7+'（5）共同機関_研究開発費の合算'!E7</f>
        <v>12500000</v>
      </c>
      <c r="F10" s="79">
        <f>'（2）主幹機関_プログラム推進費'!F7+'（3）主幹機関_研究開発費の合算'!F7+'　(4)　共同機関_プログラム推進費'!F7+'（5）共同機関_研究開発費の合算'!F7</f>
        <v>12500000</v>
      </c>
      <c r="G10" s="79">
        <f>'（2）主幹機関_プログラム推進費'!G7+'（3）主幹機関_研究開発費の合算'!G7+'　(4)　共同機関_プログラム推進費'!G7+'（5）共同機関_研究開発費の合算'!G7</f>
        <v>12500000</v>
      </c>
      <c r="H10" s="79">
        <f>SUM(C10:G10)</f>
        <v>55500000</v>
      </c>
      <c r="I10" s="63"/>
      <c r="J10" s="98"/>
      <c r="K10" s="98"/>
      <c r="L10" s="82"/>
      <c r="M10" s="82"/>
      <c r="N10" s="82"/>
      <c r="O10" s="82"/>
      <c r="P10" s="82"/>
      <c r="Q10" s="81"/>
      <c r="R10" s="80"/>
      <c r="S10" s="80"/>
    </row>
    <row r="11" spans="1:19" ht="27" customHeight="1" x14ac:dyDescent="0.2">
      <c r="A11" s="103" t="s">
        <v>77</v>
      </c>
      <c r="B11" s="105"/>
      <c r="C11" s="79">
        <f>'（2）主幹機関_プログラム推進費'!C8+'（3）主幹機関_研究開発費の合算'!C8+'　(4)　共同機関_プログラム推進費'!C8+'（5）共同機関_研究開発費の合算'!C8</f>
        <v>2150000</v>
      </c>
      <c r="D11" s="90">
        <f>'（2）主幹機関_プログラム推進費'!D8+'（3）主幹機関_研究開発費の合算'!D8+'　(4)　共同機関_プログラム推進費'!D8+'（5）共同機関_研究開発費の合算'!D8</f>
        <v>14000000</v>
      </c>
      <c r="E11" s="90">
        <f>'（2）主幹機関_プログラム推進費'!E8+'（3）主幹機関_研究開発費の合算'!E8+'　(4)　共同機関_プログラム推進費'!E8+'（5）共同機関_研究開発費の合算'!E8</f>
        <v>14000000</v>
      </c>
      <c r="F11" s="90">
        <f>'（2）主幹機関_プログラム推進費'!F8+'（3）主幹機関_研究開発費の合算'!F8+'　(4)　共同機関_プログラム推進費'!F8+'（5）共同機関_研究開発費の合算'!F8</f>
        <v>14000000</v>
      </c>
      <c r="G11" s="90">
        <f>'（2）主幹機関_プログラム推進費'!G8+'（3）主幹機関_研究開発費の合算'!G8+'　(4)　共同機関_プログラム推進費'!G8+'（5）共同機関_研究開発費の合算'!G8</f>
        <v>14000000</v>
      </c>
      <c r="H11" s="79">
        <f t="shared" ref="H11:H14" si="0">SUM(C11:G11)</f>
        <v>58150000</v>
      </c>
      <c r="I11" s="63"/>
      <c r="J11" s="83"/>
      <c r="K11" s="83"/>
      <c r="L11" s="84"/>
      <c r="M11" s="84"/>
      <c r="N11" s="84"/>
      <c r="O11" s="84"/>
      <c r="P11" s="84"/>
      <c r="Q11" s="85"/>
      <c r="R11" s="80"/>
      <c r="S11" s="80"/>
    </row>
    <row r="12" spans="1:19" ht="27" customHeight="1" x14ac:dyDescent="0.2">
      <c r="A12" s="103" t="s">
        <v>1</v>
      </c>
      <c r="B12" s="105"/>
      <c r="C12" s="79">
        <f>'（2）主幹機関_プログラム推進費'!C9+'（3）主幹機関_研究開発費の合算'!C9+'　(4)　共同機関_プログラム推進費'!C9+'（5）共同機関_研究開発費の合算'!C9</f>
        <v>15200000</v>
      </c>
      <c r="D12" s="90">
        <f>'（2）主幹機関_プログラム推進費'!D9+'（3）主幹機関_研究開発費の合算'!D9+'　(4)　共同機関_プログラム推進費'!D9+'（5）共同機関_研究開発費の合算'!D9</f>
        <v>13600000</v>
      </c>
      <c r="E12" s="90">
        <f>'（2）主幹機関_プログラム推進費'!E9+'（3）主幹機関_研究開発費の合算'!E9+'　(4)　共同機関_プログラム推進費'!E9+'（5）共同機関_研究開発費の合算'!E9</f>
        <v>13600000</v>
      </c>
      <c r="F12" s="90">
        <f>'（2）主幹機関_プログラム推進費'!F9+'（3）主幹機関_研究開発費の合算'!F9+'　(4)　共同機関_プログラム推進費'!F9+'（5）共同機関_研究開発費の合算'!F9</f>
        <v>13600000</v>
      </c>
      <c r="G12" s="90">
        <f>'（2）主幹機関_プログラム推進費'!G9+'（3）主幹機関_研究開発費の合算'!G9+'　(4)　共同機関_プログラム推進費'!G9+'（5）共同機関_研究開発費の合算'!G9</f>
        <v>13600000</v>
      </c>
      <c r="H12" s="79">
        <f t="shared" si="0"/>
        <v>69600000</v>
      </c>
      <c r="I12" s="63"/>
      <c r="J12" s="83"/>
      <c r="K12" s="83"/>
      <c r="L12" s="84"/>
      <c r="M12" s="84"/>
      <c r="N12" s="84"/>
      <c r="O12" s="84"/>
      <c r="P12" s="84"/>
      <c r="Q12" s="85"/>
      <c r="R12" s="80"/>
      <c r="S12" s="80"/>
    </row>
    <row r="13" spans="1:19" ht="27" customHeight="1" x14ac:dyDescent="0.2">
      <c r="A13" s="103" t="s">
        <v>2</v>
      </c>
      <c r="B13" s="105"/>
      <c r="C13" s="79">
        <f>'（2）主幹機関_プログラム推進費'!C10+'（3）主幹機関_研究開発費の合算'!C10+'　(4)　共同機関_プログラム推進費'!C10+'（5）共同機関_研究開発費の合算'!C10</f>
        <v>7150000</v>
      </c>
      <c r="D13" s="90">
        <f>'（2）主幹機関_プログラム推進費'!D10+'（3）主幹機関_研究開発費の合算'!D10+'　(4)　共同機関_プログラム推進費'!D10+'（5）共同機関_研究開発費の合算'!D10</f>
        <v>19900000</v>
      </c>
      <c r="E13" s="90">
        <f>'（2）主幹機関_プログラム推進費'!E10+'（3）主幹機関_研究開発費の合算'!E10+'　(4)　共同機関_プログラム推進費'!E10+'（5）共同機関_研究開発費の合算'!E10</f>
        <v>19900000</v>
      </c>
      <c r="F13" s="90">
        <f>'（2）主幹機関_プログラム推進費'!F10+'（3）主幹機関_研究開発費の合算'!F10+'　(4)　共同機関_プログラム推進費'!F10+'（5）共同機関_研究開発費の合算'!F10</f>
        <v>19900000</v>
      </c>
      <c r="G13" s="90">
        <f>'（2）主幹機関_プログラム推進費'!G10+'（3）主幹機関_研究開発費の合算'!G10+'　(4)　共同機関_プログラム推進費'!G10+'（5）共同機関_研究開発費の合算'!G10</f>
        <v>19900000</v>
      </c>
      <c r="H13" s="79">
        <f t="shared" si="0"/>
        <v>86750000</v>
      </c>
      <c r="I13" s="63"/>
      <c r="J13" s="99"/>
      <c r="K13" s="99"/>
      <c r="L13" s="84"/>
      <c r="M13" s="84"/>
      <c r="N13" s="84"/>
      <c r="O13" s="84"/>
      <c r="P13" s="84"/>
      <c r="Q13" s="85"/>
      <c r="R13" s="80"/>
      <c r="S13" s="80"/>
    </row>
    <row r="14" spans="1:19" ht="27" customHeight="1" x14ac:dyDescent="0.2">
      <c r="A14" s="32" t="s">
        <v>63</v>
      </c>
      <c r="B14" s="77" t="s">
        <v>75</v>
      </c>
      <c r="C14" s="79">
        <f>'（2）主幹機関_プログラム推進費'!C11+'（3）主幹機関_研究開発費の合算'!C11+'　(4)　共同機関_プログラム推進費'!C11+'（5）共同機関_研究開発費の合算'!C11</f>
        <v>30000000</v>
      </c>
      <c r="D14" s="90">
        <f>'（2）主幹機関_プログラム推進費'!D11+'（3）主幹機関_研究開発費の合算'!D11+'　(4)　共同機関_プログラム推進費'!D11+'（5）共同機関_研究開発費の合算'!D11</f>
        <v>60000000</v>
      </c>
      <c r="E14" s="90">
        <f>'（2）主幹機関_プログラム推進費'!E11+'（3）主幹機関_研究開発費の合算'!E11+'　(4)　共同機関_プログラム推進費'!E11+'（5）共同機関_研究開発費の合算'!E11</f>
        <v>60000000</v>
      </c>
      <c r="F14" s="90">
        <f>'（2）主幹機関_プログラム推進費'!F11+'（3）主幹機関_研究開発費の合算'!F11+'　(4)　共同機関_プログラム推進費'!F11+'（5）共同機関_研究開発費の合算'!F11</f>
        <v>60000000</v>
      </c>
      <c r="G14" s="90">
        <f>'（2）主幹機関_プログラム推進費'!G11+'（3）主幹機関_研究開発費の合算'!G11+'　(4)　共同機関_プログラム推進費'!G11+'（5）共同機関_研究開発費の合算'!G11</f>
        <v>60000000</v>
      </c>
      <c r="H14" s="79">
        <f t="shared" si="0"/>
        <v>270000000</v>
      </c>
      <c r="I14" s="63"/>
      <c r="J14" s="83"/>
      <c r="K14" s="86"/>
      <c r="L14" s="84"/>
      <c r="M14" s="84"/>
      <c r="N14" s="84"/>
      <c r="O14" s="84"/>
      <c r="P14" s="84"/>
      <c r="Q14" s="87"/>
      <c r="R14" s="80"/>
      <c r="S14" s="80"/>
    </row>
    <row r="15" spans="1:19" ht="20.25" customHeight="1" thickBot="1" x14ac:dyDescent="0.25">
      <c r="A15" s="106" t="s">
        <v>78</v>
      </c>
      <c r="B15" s="107"/>
      <c r="C15" s="108">
        <f>C14*$B16</f>
        <v>9000000</v>
      </c>
      <c r="D15" s="108">
        <f>D14*$B16</f>
        <v>18000000</v>
      </c>
      <c r="E15" s="108">
        <f t="shared" ref="E15:G15" si="1">E14*$B16</f>
        <v>18000000</v>
      </c>
      <c r="F15" s="108">
        <f t="shared" si="1"/>
        <v>18000000</v>
      </c>
      <c r="G15" s="108">
        <f t="shared" si="1"/>
        <v>18000000</v>
      </c>
      <c r="H15" s="108">
        <f>SUM(C15:G16)</f>
        <v>81000000</v>
      </c>
      <c r="I15" s="63"/>
      <c r="J15" s="83"/>
      <c r="K15" s="83"/>
      <c r="L15" s="88"/>
      <c r="M15" s="88"/>
      <c r="N15" s="88"/>
      <c r="O15" s="88"/>
      <c r="P15" s="88"/>
      <c r="Q15" s="85"/>
      <c r="R15" s="80"/>
      <c r="S15" s="80"/>
    </row>
    <row r="16" spans="1:19" ht="20.25" customHeight="1" thickBot="1" x14ac:dyDescent="0.25">
      <c r="A16" s="76" t="s">
        <v>22</v>
      </c>
      <c r="B16" s="78">
        <v>0.3</v>
      </c>
      <c r="C16" s="109"/>
      <c r="D16" s="109"/>
      <c r="E16" s="109"/>
      <c r="F16" s="109"/>
      <c r="G16" s="109"/>
      <c r="H16" s="109"/>
      <c r="I16" s="63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19" ht="27" customHeight="1" x14ac:dyDescent="0.2">
      <c r="A17" s="103" t="s">
        <v>5</v>
      </c>
      <c r="B17" s="105"/>
      <c r="C17" s="79">
        <f>SUM(C14:C16)</f>
        <v>39000000</v>
      </c>
      <c r="D17" s="79">
        <f t="shared" ref="D17:F17" si="2">SUM(D14:D16)</f>
        <v>78000000</v>
      </c>
      <c r="E17" s="79">
        <f t="shared" si="2"/>
        <v>78000000</v>
      </c>
      <c r="F17" s="79">
        <f t="shared" si="2"/>
        <v>78000000</v>
      </c>
      <c r="G17" s="79">
        <f>SUM(G14:G16)</f>
        <v>78000000</v>
      </c>
      <c r="H17" s="79">
        <f>SUM(C17:G17)</f>
        <v>351000000</v>
      </c>
      <c r="I17" s="63"/>
      <c r="J17" s="89"/>
      <c r="K17" s="80"/>
      <c r="L17" s="80"/>
      <c r="M17" s="80"/>
      <c r="N17" s="80"/>
      <c r="O17" s="80"/>
      <c r="P17" s="80"/>
      <c r="Q17" s="80"/>
      <c r="R17" s="80"/>
      <c r="S17" s="80"/>
    </row>
    <row r="18" spans="1:19" ht="27" customHeight="1" x14ac:dyDescent="0.2">
      <c r="A18" s="102"/>
      <c r="B18" s="102"/>
      <c r="C18" s="102"/>
      <c r="D18" s="102"/>
      <c r="E18" s="102"/>
      <c r="F18" s="102"/>
      <c r="G18" s="102"/>
      <c r="H18" s="102"/>
      <c r="I18" s="102"/>
      <c r="J18" s="89"/>
      <c r="K18" s="80"/>
      <c r="L18" s="80"/>
      <c r="M18" s="80"/>
      <c r="N18" s="80"/>
      <c r="O18" s="80"/>
      <c r="P18" s="80"/>
      <c r="Q18" s="80"/>
      <c r="R18" s="80"/>
      <c r="S18" s="80"/>
    </row>
    <row r="19" spans="1:19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19" x14ac:dyDescent="0.2">
      <c r="A20" s="3"/>
      <c r="B20" s="3"/>
      <c r="C20" s="3"/>
      <c r="D20" s="3"/>
      <c r="E20" s="3"/>
      <c r="F20" s="3"/>
      <c r="G20" s="3"/>
      <c r="H20" s="3"/>
      <c r="I20" s="3"/>
    </row>
    <row r="21" spans="1:19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19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19" x14ac:dyDescent="0.2">
      <c r="A23" s="3"/>
      <c r="B23" s="3"/>
      <c r="C23" s="3"/>
      <c r="D23" s="3"/>
      <c r="E23" s="3"/>
      <c r="F23" s="3"/>
      <c r="G23" s="3"/>
      <c r="H23" s="3"/>
      <c r="I23" s="3"/>
    </row>
    <row r="24" spans="1:19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19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19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19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19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19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19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">
      <c r="A44" s="3"/>
      <c r="B44" s="3"/>
      <c r="C44" s="3"/>
      <c r="D44" s="3"/>
      <c r="E44" s="3"/>
      <c r="F44" s="3"/>
      <c r="G44" s="3"/>
      <c r="H44" s="3"/>
      <c r="I44" s="3"/>
    </row>
  </sheetData>
  <sheetProtection selectLockedCells="1" autoFilter="0" pivotTables="0" selectUnlockedCells="1"/>
  <protectedRanges>
    <protectedRange sqref="B16" name="範囲1_2"/>
    <protectedRange sqref="L11:P14" name="範囲1_3"/>
  </protectedRanges>
  <mergeCells count="18">
    <mergeCell ref="A6:H6"/>
    <mergeCell ref="G15:G16"/>
    <mergeCell ref="H15:H16"/>
    <mergeCell ref="I8:L8"/>
    <mergeCell ref="J9:K10"/>
    <mergeCell ref="J13:K13"/>
    <mergeCell ref="A9:B9"/>
    <mergeCell ref="A18:I18"/>
    <mergeCell ref="A10:B10"/>
    <mergeCell ref="A11:B11"/>
    <mergeCell ref="A12:B12"/>
    <mergeCell ref="A13:B13"/>
    <mergeCell ref="A15:B15"/>
    <mergeCell ref="A17:B17"/>
    <mergeCell ref="E15:E16"/>
    <mergeCell ref="F15:F16"/>
    <mergeCell ref="C15:C16"/>
    <mergeCell ref="D15:D16"/>
  </mergeCells>
  <phoneticPr fontId="1"/>
  <dataValidations xWindow="265" yWindow="358" count="1">
    <dataValidation allowBlank="1" showInputMessage="1" showErrorMessage="1" prompt="ドロップダウンリストから選択して下さい_x000a__x000a_検証試験の場合、_x000a_起業支援機関が研究開発機関と同一機関であれば_x000a_「検証試験（同一法人）」_x000a_起業支援機関が研究開発機関と別の機関であれば_x000a_「検証試験（別法人）」_x000a_を選択して下さい" sqref="C2" xr:uid="{00000000-0002-0000-0100-000000000000}"/>
  </dataValidations>
  <pageMargins left="0.75" right="0.75" top="1" bottom="1" header="0.51200000000000001" footer="0.51200000000000001"/>
  <pageSetup paperSize="9" scale="79" orientation="portrait" horizontalDpi="300" verticalDpi="300" r:id="rId1"/>
  <headerFooter alignWithMargins="0">
    <oddFooter>&amp;CⅧ（１）・&amp;Pページ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4"/>
  <sheetViews>
    <sheetView view="pageBreakPreview" zoomScaleNormal="100" zoomScaleSheetLayoutView="100" workbookViewId="0">
      <pane ySplit="2" topLeftCell="A3" activePane="bottomLeft" state="frozen"/>
      <selection sqref="A1:IV65536"/>
      <selection pane="bottomLeft" activeCell="J11" sqref="J11"/>
    </sheetView>
  </sheetViews>
  <sheetFormatPr defaultColWidth="9" defaultRowHeight="13" x14ac:dyDescent="0.2"/>
  <cols>
    <col min="1" max="8" width="10.6328125" style="4" customWidth="1"/>
    <col min="9" max="9" width="28" style="4" bestFit="1" customWidth="1"/>
    <col min="10" max="16384" width="9" style="4"/>
  </cols>
  <sheetData>
    <row r="1" spans="1:11" ht="20.149999999999999" customHeight="1" x14ac:dyDescent="0.2">
      <c r="A1" s="3" t="s">
        <v>83</v>
      </c>
      <c r="B1" s="3"/>
      <c r="C1" s="3"/>
      <c r="D1" s="3"/>
      <c r="E1" s="3"/>
      <c r="F1" s="3"/>
      <c r="G1" s="3"/>
      <c r="H1" s="3"/>
    </row>
    <row r="2" spans="1:11" ht="80.150000000000006" customHeight="1" x14ac:dyDescent="0.2">
      <c r="A2" s="110" t="s">
        <v>100</v>
      </c>
      <c r="B2" s="110"/>
      <c r="C2" s="110"/>
      <c r="D2" s="110"/>
      <c r="E2" s="110"/>
      <c r="F2" s="110"/>
      <c r="G2" s="110"/>
      <c r="H2" s="110"/>
      <c r="I2" s="91"/>
    </row>
    <row r="3" spans="1:11" ht="16.5" customHeight="1" thickBot="1" x14ac:dyDescent="0.25">
      <c r="A3" s="31"/>
      <c r="B3" s="31"/>
      <c r="C3" s="31"/>
      <c r="D3" s="31"/>
      <c r="E3" s="31"/>
      <c r="F3" s="31"/>
      <c r="G3" s="31"/>
      <c r="H3" s="31"/>
    </row>
    <row r="4" spans="1:11" ht="13.5" customHeight="1" thickBot="1" x14ac:dyDescent="0.25">
      <c r="A4" s="73" t="s">
        <v>80</v>
      </c>
      <c r="B4" s="55"/>
      <c r="C4" s="56"/>
      <c r="D4" s="27"/>
      <c r="E4" s="27"/>
      <c r="F4" s="27"/>
      <c r="G4" s="27"/>
    </row>
    <row r="5" spans="1:11" x14ac:dyDescent="0.2">
      <c r="A5" s="3" t="s">
        <v>79</v>
      </c>
      <c r="B5" s="3"/>
      <c r="C5" s="30">
        <f>'（1）総予算'!$C$4</f>
        <v>2020</v>
      </c>
      <c r="D5" s="30">
        <f>IF('（1）総予算'!$C$4+1&lt;='（1）総予算'!$E$4,'（1）総予算'!$C$4+1,"-")</f>
        <v>2021</v>
      </c>
      <c r="E5" s="30">
        <f>IF('（1）総予算'!$C$4+2&lt;='（1）総予算'!$E$4,'（1）総予算'!$C$4+2,"-")</f>
        <v>2022</v>
      </c>
      <c r="F5" s="30">
        <f>IF('（1）総予算'!$C$4+3&lt;='（1）総予算'!$E$4,'（1）総予算'!$C$4+3,"-")</f>
        <v>2023</v>
      </c>
      <c r="G5" s="30">
        <f>IF('（1）総予算'!$C$4+4&lt;='（1）総予算'!$E$4,'（1）総予算'!$C$4+4,"-")</f>
        <v>2024</v>
      </c>
      <c r="H5" s="5" t="s">
        <v>21</v>
      </c>
    </row>
    <row r="6" spans="1:11" ht="48" customHeight="1" x14ac:dyDescent="0.2">
      <c r="A6" s="111" t="s">
        <v>76</v>
      </c>
      <c r="B6" s="112"/>
      <c r="C6" s="18" t="s">
        <v>91</v>
      </c>
      <c r="D6" s="18" t="s">
        <v>92</v>
      </c>
      <c r="E6" s="18" t="s">
        <v>93</v>
      </c>
      <c r="F6" s="18" t="s">
        <v>94</v>
      </c>
      <c r="G6" s="18" t="s">
        <v>95</v>
      </c>
      <c r="H6" s="15" t="s">
        <v>7</v>
      </c>
      <c r="I6" s="7"/>
    </row>
    <row r="7" spans="1:11" ht="25" customHeight="1" x14ac:dyDescent="0.2">
      <c r="A7" s="13" t="s">
        <v>11</v>
      </c>
      <c r="B7" s="14"/>
      <c r="C7" s="1">
        <v>4000000</v>
      </c>
      <c r="D7" s="1">
        <v>3000000</v>
      </c>
      <c r="E7" s="1">
        <v>3000000</v>
      </c>
      <c r="F7" s="1">
        <v>3000000</v>
      </c>
      <c r="G7" s="1">
        <v>3000000</v>
      </c>
      <c r="H7" s="2">
        <f t="shared" ref="H7:H11" si="0">SUM(C7:G7)</f>
        <v>16000000</v>
      </c>
      <c r="I7" s="10" t="str">
        <f>IF(MOD(C7/1000,1)+MOD(D7/1000,1)+MOD(E7/1000,1)+MOD(F7/1000,1)+MOD(G7/1000,1)=0,"","要修正：直接経費は千円単位で数値を丸めて積算して下さい")</f>
        <v/>
      </c>
      <c r="J7" s="11"/>
      <c r="K7" s="11"/>
    </row>
    <row r="8" spans="1:11" ht="25" customHeight="1" x14ac:dyDescent="0.2">
      <c r="A8" s="13" t="s">
        <v>77</v>
      </c>
      <c r="B8" s="14"/>
      <c r="C8" s="1">
        <v>1150000</v>
      </c>
      <c r="D8" s="1">
        <v>3500000</v>
      </c>
      <c r="E8" s="1">
        <v>3500000</v>
      </c>
      <c r="F8" s="1">
        <v>3500000</v>
      </c>
      <c r="G8" s="1">
        <v>3500000</v>
      </c>
      <c r="H8" s="2">
        <f t="shared" si="0"/>
        <v>15150000</v>
      </c>
      <c r="I8" s="10" t="str">
        <f>IF(MOD(C8/1000,1)+MOD(D8/1000,1)+MOD(E8/1000,1)+MOD(F8/1000,1)+MOD(G8/1000,1)=0,"","要修正：直接経費は千円単位で数値を丸めて積算して下さい")</f>
        <v/>
      </c>
      <c r="J8" s="11"/>
      <c r="K8" s="11"/>
    </row>
    <row r="9" spans="1:11" ht="25" customHeight="1" x14ac:dyDescent="0.2">
      <c r="A9" s="113" t="s">
        <v>1</v>
      </c>
      <c r="B9" s="114"/>
      <c r="C9" s="1">
        <v>10600000</v>
      </c>
      <c r="D9" s="1">
        <v>7000000</v>
      </c>
      <c r="E9" s="1">
        <v>7000000</v>
      </c>
      <c r="F9" s="1">
        <v>7000000</v>
      </c>
      <c r="G9" s="1">
        <v>7000000</v>
      </c>
      <c r="H9" s="2">
        <f t="shared" si="0"/>
        <v>38600000</v>
      </c>
      <c r="I9" s="10" t="str">
        <f>IF(MOD(C9/1000,1)+MOD(D9/1000,1)+MOD(E9/1000,1)+MOD(F9/1000,1)+MOD(G9/1000,1)=0,"","要修正：直接経費は千円単位で数値を丸めて積算して下さい")</f>
        <v/>
      </c>
      <c r="J9" s="11"/>
      <c r="K9" s="11"/>
    </row>
    <row r="10" spans="1:11" ht="25" customHeight="1" x14ac:dyDescent="0.2">
      <c r="A10" s="13" t="s">
        <v>14</v>
      </c>
      <c r="B10" s="69"/>
      <c r="C10" s="1">
        <v>6650000</v>
      </c>
      <c r="D10" s="1">
        <v>6500000</v>
      </c>
      <c r="E10" s="1">
        <v>6500000</v>
      </c>
      <c r="F10" s="1">
        <v>6500000</v>
      </c>
      <c r="G10" s="1">
        <v>6500000</v>
      </c>
      <c r="H10" s="20">
        <f t="shared" si="0"/>
        <v>32650000</v>
      </c>
      <c r="I10" s="10" t="str">
        <f>IF(MOD(C10/1000,1)+MOD(D10/1000,1)+MOD(E10/1000,1)+MOD(F10/1000,1)+MOD(G10/1000,1)=0,"","要修正：直接経費は千円単位で数値を丸めて積算して下さい")</f>
        <v/>
      </c>
      <c r="J10" s="11"/>
      <c r="K10" s="11"/>
    </row>
    <row r="11" spans="1:11" ht="25" customHeight="1" x14ac:dyDescent="0.2">
      <c r="A11" s="13" t="s">
        <v>19</v>
      </c>
      <c r="B11" s="14" t="s">
        <v>75</v>
      </c>
      <c r="C11" s="23">
        <f>SUM(C7:C10)</f>
        <v>22400000</v>
      </c>
      <c r="D11" s="23">
        <f>SUM(D7:D10)</f>
        <v>20000000</v>
      </c>
      <c r="E11" s="23">
        <f>SUM(E7:E10)</f>
        <v>20000000</v>
      </c>
      <c r="F11" s="23">
        <f>SUM(F7:F10)</f>
        <v>20000000</v>
      </c>
      <c r="G11" s="23">
        <f>SUM(G7:G10)</f>
        <v>20000000</v>
      </c>
      <c r="H11" s="2">
        <f t="shared" si="0"/>
        <v>102400000</v>
      </c>
      <c r="I11" s="10" t="str">
        <f>IF(MOD(C11/1000,1)+MOD(D11/1000,1)+MOD(E11/1000,1)+MOD(F11/1000,1)+MOD(G11/1000,1)=0,"","要修正：直接経費は千円単位で数値を丸めて積算して下さい")</f>
        <v/>
      </c>
      <c r="J11" s="11"/>
      <c r="K11" s="11"/>
    </row>
    <row r="12" spans="1:11" ht="20.149999999999999" customHeight="1" x14ac:dyDescent="0.2">
      <c r="A12" s="3"/>
      <c r="B12" s="3"/>
      <c r="C12" s="3"/>
      <c r="D12" s="3"/>
      <c r="E12" s="3"/>
      <c r="F12" s="3"/>
      <c r="G12" s="3"/>
      <c r="H12" s="3"/>
    </row>
    <row r="13" spans="1:11" ht="20.149999999999999" customHeight="1" x14ac:dyDescent="0.2">
      <c r="A13" s="3"/>
      <c r="B13" s="3"/>
      <c r="C13" s="3"/>
      <c r="D13" s="3"/>
      <c r="E13" s="3"/>
      <c r="F13" s="3"/>
      <c r="G13" s="3"/>
      <c r="H13" s="3"/>
    </row>
    <row r="14" spans="1:11" ht="20.149999999999999" customHeight="1" x14ac:dyDescent="0.2">
      <c r="A14" s="3"/>
      <c r="B14" s="3"/>
      <c r="C14" s="3"/>
      <c r="D14" s="3"/>
      <c r="E14" s="3"/>
      <c r="F14" s="3"/>
      <c r="G14" s="3"/>
      <c r="H14" s="3"/>
    </row>
    <row r="15" spans="1:11" ht="20.149999999999999" customHeight="1" x14ac:dyDescent="0.2">
      <c r="A15" s="3"/>
      <c r="B15" s="3"/>
      <c r="C15" s="3"/>
      <c r="D15" s="3"/>
      <c r="E15" s="3"/>
      <c r="F15" s="3"/>
      <c r="G15" s="3"/>
      <c r="H15" s="3"/>
    </row>
    <row r="16" spans="1:11" ht="20.149999999999999" customHeight="1" x14ac:dyDescent="0.2">
      <c r="A16" s="3"/>
      <c r="B16" s="3"/>
      <c r="C16" s="3"/>
      <c r="D16" s="3"/>
      <c r="E16" s="3"/>
      <c r="F16" s="3"/>
      <c r="G16" s="3"/>
      <c r="H16" s="3"/>
    </row>
    <row r="17" spans="1:8" ht="20.149999999999999" customHeight="1" x14ac:dyDescent="0.2">
      <c r="A17" s="3"/>
      <c r="B17" s="3"/>
      <c r="C17" s="3"/>
      <c r="D17" s="3"/>
      <c r="E17" s="3"/>
      <c r="F17" s="3"/>
      <c r="G17" s="3"/>
      <c r="H17" s="3"/>
    </row>
    <row r="18" spans="1:8" ht="20.149999999999999" customHeight="1" x14ac:dyDescent="0.2">
      <c r="A18" s="3"/>
      <c r="B18" s="3"/>
      <c r="C18" s="3"/>
      <c r="D18" s="3"/>
      <c r="E18" s="3"/>
      <c r="F18" s="3"/>
      <c r="G18" s="3"/>
      <c r="H18" s="3"/>
    </row>
    <row r="19" spans="1:8" ht="20.149999999999999" customHeight="1" x14ac:dyDescent="0.2">
      <c r="A19" s="3"/>
      <c r="B19" s="3"/>
      <c r="C19" s="3"/>
      <c r="D19" s="3"/>
      <c r="E19" s="3"/>
      <c r="F19" s="3"/>
      <c r="G19" s="3"/>
      <c r="H19" s="3"/>
    </row>
    <row r="20" spans="1:8" ht="20.149999999999999" customHeight="1" x14ac:dyDescent="0.2">
      <c r="A20" s="3"/>
      <c r="B20" s="3"/>
      <c r="C20" s="3"/>
      <c r="D20" s="3"/>
      <c r="E20" s="3"/>
      <c r="F20" s="3"/>
      <c r="G20" s="3"/>
      <c r="H20" s="3"/>
    </row>
    <row r="21" spans="1:8" ht="20.149999999999999" customHeight="1" x14ac:dyDescent="0.2">
      <c r="A21" s="3"/>
      <c r="B21" s="3"/>
      <c r="C21" s="3"/>
      <c r="D21" s="3"/>
      <c r="E21" s="3"/>
      <c r="F21" s="3"/>
      <c r="G21" s="3"/>
      <c r="H21" s="3"/>
    </row>
    <row r="22" spans="1:8" ht="20.149999999999999" customHeight="1" x14ac:dyDescent="0.2">
      <c r="A22" s="3"/>
      <c r="B22" s="3"/>
      <c r="C22" s="3"/>
      <c r="D22" s="3"/>
      <c r="E22" s="3"/>
      <c r="F22" s="3"/>
      <c r="G22" s="3"/>
      <c r="H22" s="3"/>
    </row>
    <row r="23" spans="1:8" ht="20.149999999999999" customHeight="1" x14ac:dyDescent="0.2">
      <c r="A23" s="3"/>
      <c r="B23" s="3"/>
      <c r="C23" s="3"/>
      <c r="D23" s="3"/>
      <c r="E23" s="3"/>
      <c r="F23" s="3"/>
      <c r="G23" s="3"/>
      <c r="H23" s="3"/>
    </row>
    <row r="24" spans="1:8" ht="20.149999999999999" customHeight="1" x14ac:dyDescent="0.2">
      <c r="A24" s="3"/>
      <c r="B24" s="3"/>
      <c r="C24" s="3"/>
      <c r="D24" s="3"/>
      <c r="E24" s="3"/>
      <c r="F24" s="3"/>
      <c r="G24" s="3"/>
      <c r="H24" s="3"/>
    </row>
    <row r="25" spans="1:8" ht="20.149999999999999" customHeight="1" x14ac:dyDescent="0.2">
      <c r="A25" s="3"/>
      <c r="B25" s="3"/>
      <c r="C25" s="3"/>
      <c r="D25" s="3"/>
      <c r="E25" s="3"/>
      <c r="F25" s="3"/>
      <c r="G25" s="3"/>
      <c r="H25" s="3"/>
    </row>
    <row r="26" spans="1:8" ht="20.149999999999999" customHeight="1" x14ac:dyDescent="0.2">
      <c r="A26" s="3"/>
      <c r="B26" s="3"/>
      <c r="C26" s="3"/>
      <c r="D26" s="3"/>
      <c r="E26" s="3"/>
      <c r="F26" s="3"/>
      <c r="G26" s="3"/>
      <c r="H26" s="3"/>
    </row>
    <row r="27" spans="1:8" ht="20.149999999999999" customHeight="1" x14ac:dyDescent="0.2">
      <c r="A27" s="3"/>
      <c r="B27" s="3"/>
      <c r="C27" s="3"/>
      <c r="D27" s="3"/>
      <c r="E27" s="3"/>
      <c r="F27" s="3"/>
      <c r="G27" s="3"/>
      <c r="H27" s="3"/>
    </row>
    <row r="28" spans="1:8" ht="20.149999999999999" customHeight="1" x14ac:dyDescent="0.2">
      <c r="A28" s="3"/>
      <c r="B28" s="3"/>
      <c r="C28" s="3"/>
      <c r="D28" s="3"/>
      <c r="E28" s="3"/>
      <c r="F28" s="3"/>
      <c r="G28" s="3"/>
      <c r="H28" s="3"/>
    </row>
    <row r="29" spans="1:8" ht="20.149999999999999" customHeight="1" x14ac:dyDescent="0.2">
      <c r="A29" s="3"/>
      <c r="B29" s="3"/>
      <c r="C29" s="3"/>
      <c r="D29" s="3"/>
      <c r="E29" s="3"/>
      <c r="F29" s="3"/>
      <c r="G29" s="3"/>
      <c r="H29" s="3"/>
    </row>
    <row r="30" spans="1:8" ht="20.149999999999999" customHeight="1" x14ac:dyDescent="0.2">
      <c r="A30" s="3"/>
      <c r="B30" s="3"/>
      <c r="C30" s="3"/>
      <c r="D30" s="3"/>
      <c r="E30" s="3"/>
      <c r="F30" s="3"/>
      <c r="G30" s="3"/>
      <c r="H30" s="3"/>
    </row>
    <row r="31" spans="1:8" ht="20.149999999999999" customHeight="1" x14ac:dyDescent="0.2">
      <c r="A31" s="3"/>
      <c r="B31" s="3"/>
      <c r="C31" s="3"/>
      <c r="D31" s="3"/>
      <c r="E31" s="3"/>
      <c r="F31" s="3"/>
      <c r="G31" s="3"/>
      <c r="H31" s="3"/>
    </row>
    <row r="32" spans="1:8" ht="20.149999999999999" customHeight="1" x14ac:dyDescent="0.2">
      <c r="A32" s="3"/>
      <c r="B32" s="3"/>
      <c r="C32" s="3"/>
      <c r="D32" s="3"/>
      <c r="E32" s="3"/>
      <c r="F32" s="3"/>
      <c r="G32" s="3"/>
      <c r="H32" s="3"/>
    </row>
    <row r="33" spans="1:8" ht="20.149999999999999" customHeight="1" x14ac:dyDescent="0.2">
      <c r="A33" s="3"/>
      <c r="B33" s="3"/>
      <c r="C33" s="3"/>
      <c r="D33" s="3"/>
      <c r="E33" s="3"/>
      <c r="F33" s="3"/>
      <c r="G33" s="3"/>
      <c r="H33" s="3"/>
    </row>
    <row r="34" spans="1:8" ht="20.149999999999999" customHeight="1" x14ac:dyDescent="0.2">
      <c r="A34" s="3"/>
      <c r="B34" s="3"/>
      <c r="C34" s="3"/>
      <c r="D34" s="3"/>
      <c r="E34" s="3"/>
      <c r="F34" s="3"/>
      <c r="G34" s="3"/>
      <c r="H34" s="3"/>
    </row>
    <row r="35" spans="1:8" ht="20.149999999999999" customHeight="1" x14ac:dyDescent="0.2">
      <c r="A35" s="3"/>
      <c r="B35" s="3"/>
      <c r="C35" s="3"/>
      <c r="D35" s="3"/>
      <c r="E35" s="3"/>
      <c r="F35" s="3"/>
      <c r="G35" s="3"/>
      <c r="H35" s="3"/>
    </row>
    <row r="36" spans="1:8" ht="20.149999999999999" customHeight="1" x14ac:dyDescent="0.2">
      <c r="A36" s="3"/>
      <c r="B36" s="3"/>
      <c r="C36" s="3"/>
      <c r="D36" s="3"/>
      <c r="E36" s="3"/>
      <c r="F36" s="3"/>
      <c r="G36" s="3"/>
      <c r="H36" s="3"/>
    </row>
    <row r="37" spans="1:8" ht="20.149999999999999" customHeight="1" x14ac:dyDescent="0.2">
      <c r="A37" s="3"/>
      <c r="B37" s="3"/>
      <c r="C37" s="3"/>
      <c r="D37" s="3"/>
      <c r="E37" s="3"/>
      <c r="F37" s="3"/>
      <c r="G37" s="3"/>
      <c r="H37" s="3"/>
    </row>
    <row r="38" spans="1:8" ht="20.149999999999999" customHeight="1" x14ac:dyDescent="0.2">
      <c r="A38" s="3"/>
      <c r="B38" s="3"/>
      <c r="C38" s="3"/>
      <c r="D38" s="3"/>
      <c r="E38" s="3"/>
      <c r="F38" s="3"/>
      <c r="G38" s="3"/>
      <c r="H38" s="3"/>
    </row>
    <row r="39" spans="1:8" ht="20.149999999999999" customHeight="1" x14ac:dyDescent="0.2">
      <c r="A39" s="3"/>
      <c r="B39" s="3"/>
      <c r="C39" s="3"/>
      <c r="D39" s="3"/>
      <c r="E39" s="3"/>
      <c r="F39" s="3"/>
      <c r="G39" s="3"/>
      <c r="H39" s="3"/>
    </row>
    <row r="40" spans="1:8" ht="20.149999999999999" customHeight="1" x14ac:dyDescent="0.2">
      <c r="A40" s="3"/>
      <c r="B40" s="3"/>
      <c r="C40" s="3"/>
      <c r="D40" s="3"/>
      <c r="E40" s="3"/>
      <c r="F40" s="3"/>
      <c r="G40" s="3"/>
      <c r="H40" s="3"/>
    </row>
    <row r="41" spans="1:8" ht="20.149999999999999" customHeight="1" x14ac:dyDescent="0.2">
      <c r="A41" s="3"/>
      <c r="B41" s="3"/>
      <c r="C41" s="3"/>
      <c r="D41" s="3"/>
      <c r="E41" s="3"/>
      <c r="F41" s="3"/>
      <c r="G41" s="3"/>
      <c r="H41" s="3"/>
    </row>
    <row r="42" spans="1:8" ht="20.149999999999999" customHeight="1" x14ac:dyDescent="0.2">
      <c r="A42" s="3"/>
      <c r="B42" s="3"/>
      <c r="C42" s="3"/>
      <c r="D42" s="3"/>
      <c r="E42" s="3"/>
      <c r="F42" s="3"/>
      <c r="G42" s="3"/>
      <c r="H42" s="3"/>
    </row>
    <row r="43" spans="1:8" ht="20.149999999999999" customHeight="1" x14ac:dyDescent="0.2">
      <c r="A43" s="3"/>
      <c r="B43" s="3"/>
      <c r="C43" s="3"/>
      <c r="D43" s="3"/>
      <c r="E43" s="3"/>
      <c r="F43" s="3"/>
      <c r="G43" s="3"/>
      <c r="H43" s="3"/>
    </row>
    <row r="44" spans="1:8" ht="20.149999999999999" customHeight="1" x14ac:dyDescent="0.2">
      <c r="A44" s="3"/>
      <c r="B44" s="3"/>
      <c r="C44" s="3"/>
      <c r="D44" s="3"/>
      <c r="E44" s="3"/>
      <c r="F44" s="3"/>
      <c r="G44" s="3"/>
      <c r="H44" s="3"/>
    </row>
    <row r="45" spans="1:8" ht="20.149999999999999" customHeight="1" x14ac:dyDescent="0.2">
      <c r="A45" s="3"/>
      <c r="B45" s="3"/>
      <c r="C45" s="3"/>
      <c r="D45" s="3"/>
      <c r="E45" s="3"/>
      <c r="F45" s="3"/>
      <c r="G45" s="3"/>
      <c r="H45" s="3"/>
    </row>
    <row r="46" spans="1:8" ht="20.149999999999999" customHeight="1" x14ac:dyDescent="0.2">
      <c r="A46" s="3"/>
      <c r="B46" s="3"/>
      <c r="C46" s="3"/>
      <c r="D46" s="3"/>
      <c r="E46" s="3"/>
      <c r="F46" s="3"/>
      <c r="G46" s="3"/>
      <c r="H46" s="3"/>
    </row>
    <row r="47" spans="1:8" ht="20.149999999999999" customHeight="1" x14ac:dyDescent="0.2">
      <c r="A47" s="3"/>
      <c r="B47" s="3"/>
      <c r="C47" s="3"/>
      <c r="D47" s="3"/>
      <c r="E47" s="3"/>
      <c r="F47" s="3"/>
      <c r="G47" s="3"/>
      <c r="H47" s="3"/>
    </row>
    <row r="48" spans="1:8" ht="20.149999999999999" customHeight="1" x14ac:dyDescent="0.2">
      <c r="A48" s="3"/>
      <c r="B48" s="3"/>
      <c r="C48" s="3"/>
      <c r="D48" s="3"/>
      <c r="E48" s="3"/>
      <c r="F48" s="3"/>
      <c r="G48" s="3"/>
      <c r="H48" s="3"/>
    </row>
    <row r="49" spans="1:8" ht="20.149999999999999" customHeight="1" x14ac:dyDescent="0.2">
      <c r="A49" s="3"/>
      <c r="B49" s="3"/>
      <c r="C49" s="3"/>
      <c r="D49" s="3"/>
      <c r="E49" s="3"/>
      <c r="F49" s="3"/>
      <c r="G49" s="3"/>
      <c r="H49" s="3"/>
    </row>
    <row r="50" spans="1:8" ht="20.149999999999999" customHeight="1" x14ac:dyDescent="0.2">
      <c r="A50" s="3"/>
      <c r="B50" s="3"/>
      <c r="C50" s="3"/>
      <c r="D50" s="3"/>
      <c r="E50" s="3"/>
      <c r="F50" s="3"/>
      <c r="G50" s="3"/>
      <c r="H50" s="3"/>
    </row>
    <row r="51" spans="1:8" ht="20.149999999999999" customHeight="1" x14ac:dyDescent="0.2">
      <c r="A51" s="3"/>
      <c r="B51" s="3"/>
      <c r="C51" s="3"/>
      <c r="D51" s="3"/>
      <c r="E51" s="3"/>
      <c r="F51" s="3"/>
      <c r="G51" s="3"/>
      <c r="H51" s="3"/>
    </row>
    <row r="52" spans="1:8" ht="20.149999999999999" customHeight="1" x14ac:dyDescent="0.2">
      <c r="A52" s="3"/>
      <c r="B52" s="3"/>
      <c r="C52" s="3"/>
      <c r="D52" s="3"/>
      <c r="E52" s="3"/>
      <c r="F52" s="3"/>
      <c r="G52" s="3"/>
      <c r="H52" s="3"/>
    </row>
    <row r="53" spans="1:8" ht="20.149999999999999" customHeight="1" x14ac:dyDescent="0.2">
      <c r="A53" s="3"/>
      <c r="B53" s="3"/>
      <c r="C53" s="3"/>
      <c r="D53" s="3"/>
      <c r="E53" s="3"/>
      <c r="F53" s="3"/>
      <c r="G53" s="3"/>
      <c r="H53" s="3"/>
    </row>
    <row r="54" spans="1:8" ht="20.149999999999999" customHeight="1" x14ac:dyDescent="0.2">
      <c r="A54" s="3"/>
      <c r="B54" s="3"/>
      <c r="C54" s="3"/>
      <c r="D54" s="3"/>
      <c r="E54" s="3"/>
      <c r="F54" s="3"/>
      <c r="G54" s="3"/>
      <c r="H54" s="3"/>
    </row>
    <row r="55" spans="1:8" ht="20.149999999999999" customHeight="1" x14ac:dyDescent="0.2">
      <c r="A55" s="3"/>
      <c r="B55" s="3"/>
      <c r="C55" s="3"/>
      <c r="D55" s="3"/>
      <c r="E55" s="3"/>
      <c r="F55" s="3"/>
      <c r="G55" s="3"/>
      <c r="H55" s="3"/>
    </row>
    <row r="56" spans="1:8" ht="20.149999999999999" customHeight="1" x14ac:dyDescent="0.2">
      <c r="A56" s="3"/>
      <c r="B56" s="3"/>
      <c r="C56" s="3"/>
      <c r="D56" s="3"/>
      <c r="E56" s="3"/>
      <c r="F56" s="3"/>
      <c r="G56" s="3"/>
      <c r="H56" s="3"/>
    </row>
    <row r="57" spans="1:8" ht="20.149999999999999" customHeight="1" x14ac:dyDescent="0.2">
      <c r="A57" s="3"/>
      <c r="B57" s="3"/>
      <c r="C57" s="3"/>
      <c r="D57" s="3"/>
      <c r="E57" s="3"/>
      <c r="F57" s="3"/>
      <c r="G57" s="3"/>
      <c r="H57" s="3"/>
    </row>
    <row r="58" spans="1:8" ht="20.149999999999999" customHeight="1" x14ac:dyDescent="0.2">
      <c r="A58" s="3"/>
      <c r="B58" s="3"/>
      <c r="C58" s="3"/>
      <c r="D58" s="3"/>
      <c r="E58" s="3"/>
      <c r="F58" s="3"/>
      <c r="G58" s="3"/>
      <c r="H58" s="3"/>
    </row>
    <row r="59" spans="1:8" ht="20.149999999999999" customHeight="1" x14ac:dyDescent="0.2">
      <c r="A59" s="3"/>
      <c r="B59" s="3"/>
      <c r="C59" s="3"/>
      <c r="D59" s="3"/>
      <c r="E59" s="3"/>
      <c r="F59" s="3"/>
      <c r="G59" s="3"/>
      <c r="H59" s="3"/>
    </row>
    <row r="60" spans="1:8" ht="20.149999999999999" customHeight="1" x14ac:dyDescent="0.2">
      <c r="A60" s="3"/>
      <c r="B60" s="3"/>
      <c r="C60" s="3"/>
      <c r="D60" s="3"/>
      <c r="E60" s="3"/>
      <c r="F60" s="3"/>
      <c r="G60" s="3"/>
      <c r="H60" s="3"/>
    </row>
    <row r="61" spans="1:8" ht="20.149999999999999" customHeight="1" x14ac:dyDescent="0.2">
      <c r="A61" s="3"/>
      <c r="B61" s="3"/>
      <c r="C61" s="3"/>
      <c r="D61" s="3"/>
      <c r="E61" s="3"/>
      <c r="F61" s="3"/>
      <c r="G61" s="3"/>
      <c r="H61" s="3"/>
    </row>
    <row r="62" spans="1:8" ht="20.149999999999999" customHeight="1" x14ac:dyDescent="0.2">
      <c r="A62" s="3"/>
      <c r="B62" s="3"/>
      <c r="C62" s="3"/>
      <c r="D62" s="3"/>
      <c r="E62" s="3"/>
      <c r="F62" s="3"/>
      <c r="G62" s="3"/>
      <c r="H62" s="3"/>
    </row>
    <row r="63" spans="1:8" ht="20.149999999999999" customHeight="1" x14ac:dyDescent="0.2">
      <c r="A63" s="3"/>
      <c r="B63" s="3"/>
      <c r="C63" s="3"/>
      <c r="D63" s="3"/>
      <c r="E63" s="3"/>
      <c r="F63" s="3"/>
      <c r="G63" s="3"/>
      <c r="H63" s="3"/>
    </row>
    <row r="64" spans="1:8" ht="20.149999999999999" customHeight="1" x14ac:dyDescent="0.2">
      <c r="A64" s="3"/>
      <c r="B64" s="3"/>
      <c r="C64" s="3"/>
      <c r="D64" s="3"/>
      <c r="E64" s="3"/>
      <c r="F64" s="3"/>
      <c r="G64" s="3"/>
      <c r="H64" s="3"/>
    </row>
    <row r="65" spans="1:8" ht="20.149999999999999" customHeight="1" x14ac:dyDescent="0.2">
      <c r="A65" s="3"/>
      <c r="B65" s="3"/>
      <c r="C65" s="3"/>
      <c r="D65" s="3"/>
      <c r="E65" s="3"/>
      <c r="F65" s="3"/>
      <c r="G65" s="3"/>
      <c r="H65" s="3"/>
    </row>
    <row r="66" spans="1:8" ht="20.149999999999999" customHeight="1" x14ac:dyDescent="0.2">
      <c r="A66" s="3"/>
      <c r="B66" s="3"/>
      <c r="C66" s="3"/>
      <c r="D66" s="3"/>
      <c r="E66" s="3"/>
      <c r="F66" s="3"/>
      <c r="G66" s="3"/>
      <c r="H66" s="3"/>
    </row>
    <row r="67" spans="1:8" ht="20.149999999999999" customHeight="1" x14ac:dyDescent="0.2">
      <c r="A67" s="3"/>
      <c r="B67" s="3"/>
      <c r="C67" s="3"/>
      <c r="D67" s="3"/>
      <c r="E67" s="3"/>
      <c r="F67" s="3"/>
      <c r="G67" s="3"/>
      <c r="H67" s="3"/>
    </row>
    <row r="68" spans="1:8" ht="20.149999999999999" customHeight="1" x14ac:dyDescent="0.2">
      <c r="A68" s="3"/>
      <c r="B68" s="3"/>
      <c r="C68" s="3"/>
      <c r="D68" s="3"/>
      <c r="E68" s="3"/>
      <c r="F68" s="3"/>
      <c r="G68" s="3"/>
      <c r="H68" s="3"/>
    </row>
    <row r="69" spans="1:8" ht="20.149999999999999" customHeight="1" x14ac:dyDescent="0.2">
      <c r="A69" s="3"/>
      <c r="B69" s="3"/>
      <c r="C69" s="3"/>
      <c r="D69" s="3"/>
      <c r="E69" s="3"/>
      <c r="F69" s="3"/>
      <c r="G69" s="3"/>
      <c r="H69" s="3"/>
    </row>
    <row r="70" spans="1:8" ht="20.149999999999999" customHeight="1" x14ac:dyDescent="0.2">
      <c r="A70" s="3"/>
      <c r="B70" s="3"/>
      <c r="C70" s="3"/>
      <c r="D70" s="3"/>
      <c r="E70" s="3"/>
      <c r="F70" s="3"/>
      <c r="G70" s="3"/>
      <c r="H70" s="3"/>
    </row>
    <row r="71" spans="1:8" ht="20.149999999999999" customHeight="1" x14ac:dyDescent="0.2">
      <c r="A71" s="3"/>
      <c r="B71" s="3"/>
      <c r="C71" s="3"/>
      <c r="D71" s="3"/>
      <c r="E71" s="3"/>
      <c r="F71" s="3"/>
      <c r="G71" s="3"/>
      <c r="H71" s="3"/>
    </row>
    <row r="72" spans="1:8" ht="20.149999999999999" customHeight="1" x14ac:dyDescent="0.2">
      <c r="A72" s="3"/>
      <c r="B72" s="3"/>
      <c r="C72" s="3"/>
      <c r="D72" s="3"/>
      <c r="E72" s="3"/>
      <c r="F72" s="3"/>
      <c r="G72" s="3"/>
      <c r="H72" s="3"/>
    </row>
    <row r="73" spans="1:8" ht="20.149999999999999" customHeight="1" x14ac:dyDescent="0.2">
      <c r="A73" s="3"/>
      <c r="B73" s="3"/>
      <c r="C73" s="3"/>
      <c r="D73" s="3"/>
      <c r="E73" s="3"/>
      <c r="F73" s="3"/>
      <c r="G73" s="3"/>
      <c r="H73" s="3"/>
    </row>
    <row r="74" spans="1:8" ht="20.149999999999999" customHeight="1" x14ac:dyDescent="0.2">
      <c r="A74" s="3"/>
      <c r="B74" s="3"/>
      <c r="C74" s="3"/>
      <c r="D74" s="3"/>
      <c r="E74" s="3"/>
      <c r="F74" s="3"/>
      <c r="G74" s="3"/>
      <c r="H74" s="3"/>
    </row>
    <row r="75" spans="1:8" ht="20.149999999999999" customHeight="1" x14ac:dyDescent="0.2">
      <c r="A75" s="3"/>
      <c r="B75" s="3"/>
      <c r="C75" s="3"/>
      <c r="D75" s="3"/>
      <c r="E75" s="3"/>
      <c r="F75" s="3"/>
      <c r="G75" s="3"/>
      <c r="H75" s="3"/>
    </row>
    <row r="76" spans="1:8" ht="20.149999999999999" customHeight="1" x14ac:dyDescent="0.2">
      <c r="A76" s="3"/>
      <c r="B76" s="3"/>
      <c r="C76" s="3"/>
      <c r="D76" s="3"/>
      <c r="E76" s="3"/>
      <c r="F76" s="3"/>
      <c r="G76" s="3"/>
      <c r="H76" s="3"/>
    </row>
    <row r="77" spans="1:8" ht="20.149999999999999" customHeight="1" x14ac:dyDescent="0.2">
      <c r="A77" s="3"/>
      <c r="B77" s="3"/>
      <c r="C77" s="3"/>
      <c r="D77" s="3"/>
      <c r="E77" s="3"/>
      <c r="F77" s="3"/>
      <c r="G77" s="3"/>
      <c r="H77" s="3"/>
    </row>
    <row r="78" spans="1:8" ht="20.149999999999999" customHeight="1" x14ac:dyDescent="0.2">
      <c r="A78" s="3"/>
      <c r="B78" s="3"/>
      <c r="C78" s="3"/>
      <c r="D78" s="3"/>
      <c r="E78" s="3"/>
      <c r="F78" s="3"/>
      <c r="G78" s="3"/>
      <c r="H78" s="3"/>
    </row>
    <row r="79" spans="1:8" ht="20.149999999999999" customHeight="1" x14ac:dyDescent="0.2">
      <c r="A79" s="3"/>
      <c r="B79" s="3"/>
      <c r="C79" s="3"/>
      <c r="D79" s="3"/>
      <c r="E79" s="3"/>
      <c r="F79" s="3"/>
      <c r="G79" s="3"/>
      <c r="H79" s="3"/>
    </row>
    <row r="80" spans="1:8" ht="20.149999999999999" customHeight="1" x14ac:dyDescent="0.2">
      <c r="A80" s="3"/>
      <c r="B80" s="3"/>
      <c r="C80" s="3"/>
      <c r="D80" s="3"/>
      <c r="E80" s="3"/>
      <c r="F80" s="3"/>
      <c r="G80" s="3"/>
      <c r="H80" s="3"/>
    </row>
    <row r="81" spans="1:8" ht="20.149999999999999" customHeight="1" x14ac:dyDescent="0.2">
      <c r="A81" s="3"/>
      <c r="B81" s="3"/>
      <c r="C81" s="3"/>
      <c r="D81" s="3"/>
      <c r="E81" s="3"/>
      <c r="F81" s="3"/>
      <c r="G81" s="3"/>
      <c r="H81" s="3"/>
    </row>
    <row r="82" spans="1:8" ht="20.149999999999999" customHeight="1" x14ac:dyDescent="0.2">
      <c r="A82" s="3"/>
      <c r="B82" s="3"/>
      <c r="C82" s="3"/>
      <c r="D82" s="3"/>
      <c r="E82" s="3"/>
      <c r="F82" s="3"/>
      <c r="G82" s="3"/>
      <c r="H82" s="3"/>
    </row>
    <row r="83" spans="1:8" ht="20.149999999999999" customHeight="1" x14ac:dyDescent="0.2">
      <c r="A83" s="3"/>
      <c r="B83" s="3"/>
      <c r="C83" s="3"/>
      <c r="D83" s="3"/>
      <c r="E83" s="3"/>
      <c r="F83" s="3"/>
      <c r="G83" s="3"/>
      <c r="H83" s="3"/>
    </row>
    <row r="84" spans="1:8" ht="20.149999999999999" customHeight="1" x14ac:dyDescent="0.2">
      <c r="A84" s="3"/>
      <c r="B84" s="3"/>
      <c r="C84" s="3"/>
      <c r="D84" s="3"/>
      <c r="E84" s="3"/>
      <c r="F84" s="3"/>
      <c r="G84" s="3"/>
      <c r="H84" s="3"/>
    </row>
  </sheetData>
  <sheetProtection formatCells="0" autoFilter="0" pivotTables="0"/>
  <protectedRanges>
    <protectedRange sqref="B4:C4 C7:G10" name="範囲1"/>
  </protectedRanges>
  <mergeCells count="3">
    <mergeCell ref="A2:H2"/>
    <mergeCell ref="A6:B6"/>
    <mergeCell ref="A9:B9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>
    <oddFooter>&amp;CⅧ（２－１）・&amp;Pページ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D0876-FDCD-48EE-989A-FCE1D921BD3F}">
  <dimension ref="A1:K84"/>
  <sheetViews>
    <sheetView view="pageBreakPreview" zoomScaleNormal="100" zoomScaleSheetLayoutView="100" workbookViewId="0">
      <pane ySplit="2" topLeftCell="A3" activePane="bottomLeft" state="frozen"/>
      <selection sqref="A1:IV65536"/>
      <selection pane="bottomLeft" activeCell="A3" sqref="A3"/>
    </sheetView>
  </sheetViews>
  <sheetFormatPr defaultColWidth="9" defaultRowHeight="13" x14ac:dyDescent="0.2"/>
  <cols>
    <col min="1" max="7" width="10.6328125" style="4" customWidth="1"/>
    <col min="8" max="8" width="12.26953125" style="4" customWidth="1"/>
    <col min="9" max="9" width="13.453125" style="4" bestFit="1" customWidth="1"/>
    <col min="10" max="16384" width="9" style="4"/>
  </cols>
  <sheetData>
    <row r="1" spans="1:11" ht="20.149999999999999" customHeight="1" x14ac:dyDescent="0.2">
      <c r="A1" s="3" t="s">
        <v>88</v>
      </c>
      <c r="B1" s="3"/>
      <c r="C1" s="3"/>
      <c r="D1" s="3"/>
      <c r="E1" s="3"/>
      <c r="F1" s="3"/>
      <c r="G1" s="3"/>
      <c r="H1" s="3"/>
    </row>
    <row r="2" spans="1:11" ht="87.75" customHeight="1" x14ac:dyDescent="0.2">
      <c r="A2" s="110" t="s">
        <v>101</v>
      </c>
      <c r="B2" s="110"/>
      <c r="C2" s="110"/>
      <c r="D2" s="110"/>
      <c r="E2" s="110"/>
      <c r="F2" s="110"/>
      <c r="G2" s="110"/>
      <c r="H2" s="110"/>
    </row>
    <row r="3" spans="1:11" ht="16.5" customHeight="1" thickBot="1" x14ac:dyDescent="0.25">
      <c r="A3" s="70"/>
      <c r="B3" s="70"/>
      <c r="C3" s="70"/>
      <c r="D3" s="70"/>
      <c r="E3" s="70"/>
      <c r="F3" s="70"/>
      <c r="G3" s="70"/>
      <c r="H3" s="70"/>
    </row>
    <row r="4" spans="1:11" ht="13.5" customHeight="1" thickBot="1" x14ac:dyDescent="0.25">
      <c r="A4" s="73" t="s">
        <v>85</v>
      </c>
      <c r="B4" s="55"/>
      <c r="C4" s="56"/>
      <c r="D4" s="27"/>
      <c r="E4" s="27"/>
      <c r="F4" s="27"/>
      <c r="G4" s="27"/>
    </row>
    <row r="5" spans="1:11" x14ac:dyDescent="0.2">
      <c r="A5" s="3" t="s">
        <v>87</v>
      </c>
      <c r="B5" s="3"/>
      <c r="C5" s="30">
        <f>'（1）総予算'!$C$4</f>
        <v>2020</v>
      </c>
      <c r="D5" s="30">
        <f>IF('（1）総予算'!$C$4+1&lt;='（1）総予算'!$E$4,'（1）総予算'!$C$4+1,"-")</f>
        <v>2021</v>
      </c>
      <c r="E5" s="30">
        <f>IF('（1）総予算'!$C$4+2&lt;='（1）総予算'!$E$4,'（1）総予算'!$C$4+2,"-")</f>
        <v>2022</v>
      </c>
      <c r="F5" s="30">
        <f>IF('（1）総予算'!$C$4+3&lt;='（1）総予算'!$E$4,'（1）総予算'!$C$4+3,"-")</f>
        <v>2023</v>
      </c>
      <c r="G5" s="30">
        <f>IF('（1）総予算'!$C$4+4&lt;='（1）総予算'!$E$4,'（1）総予算'!$C$4+4,"-")</f>
        <v>2024</v>
      </c>
      <c r="H5" s="5" t="s">
        <v>21</v>
      </c>
    </row>
    <row r="6" spans="1:11" ht="48" customHeight="1" x14ac:dyDescent="0.2">
      <c r="A6" s="111" t="s">
        <v>76</v>
      </c>
      <c r="B6" s="112"/>
      <c r="C6" s="18" t="s">
        <v>91</v>
      </c>
      <c r="D6" s="18" t="s">
        <v>92</v>
      </c>
      <c r="E6" s="18" t="s">
        <v>93</v>
      </c>
      <c r="F6" s="18" t="s">
        <v>94</v>
      </c>
      <c r="G6" s="18" t="s">
        <v>95</v>
      </c>
      <c r="H6" s="15" t="s">
        <v>7</v>
      </c>
      <c r="I6" s="7"/>
    </row>
    <row r="7" spans="1:11" ht="25" customHeight="1" x14ac:dyDescent="0.2">
      <c r="A7" s="71" t="s">
        <v>11</v>
      </c>
      <c r="B7" s="72"/>
      <c r="C7" s="1">
        <v>0</v>
      </c>
      <c r="D7" s="1">
        <v>5000000</v>
      </c>
      <c r="E7" s="1">
        <v>5000000</v>
      </c>
      <c r="F7" s="1">
        <v>5000000</v>
      </c>
      <c r="G7" s="1">
        <v>5000000</v>
      </c>
      <c r="H7" s="2">
        <f t="shared" ref="H7:H11" si="0">SUM(C7:G7)</f>
        <v>20000000</v>
      </c>
      <c r="I7" s="10" t="str">
        <f>IF(MOD(C7/1000,1)+MOD(D7/1000,1)+MOD(E7/1000,1)+MOD(F7/1000,1)+MOD(G7/1000,1)=0,"","要修正：直接経費は千円単位で数値を丸めて積算して下さい")</f>
        <v/>
      </c>
      <c r="J7" s="11"/>
      <c r="K7" s="11"/>
    </row>
    <row r="8" spans="1:11" ht="25" customHeight="1" x14ac:dyDescent="0.2">
      <c r="A8" s="71" t="s">
        <v>77</v>
      </c>
      <c r="B8" s="72"/>
      <c r="C8" s="1">
        <v>0</v>
      </c>
      <c r="D8" s="1">
        <v>5000000</v>
      </c>
      <c r="E8" s="1">
        <v>5000000</v>
      </c>
      <c r="F8" s="1">
        <v>5000000</v>
      </c>
      <c r="G8" s="1">
        <v>5000000</v>
      </c>
      <c r="H8" s="2">
        <f t="shared" si="0"/>
        <v>20000000</v>
      </c>
      <c r="I8" s="10" t="str">
        <f>IF(MOD(C8/1000,1)+MOD(D8/1000,1)+MOD(E8/1000,1)+MOD(F8/1000,1)+MOD(G8/1000,1)=0,"","要修正：直接経費は千円単位で数値を丸めて積算して下さい")</f>
        <v/>
      </c>
      <c r="J8" s="11"/>
      <c r="K8" s="11"/>
    </row>
    <row r="9" spans="1:11" ht="25" customHeight="1" x14ac:dyDescent="0.2">
      <c r="A9" s="113" t="s">
        <v>1</v>
      </c>
      <c r="B9" s="114"/>
      <c r="C9" s="1">
        <v>0</v>
      </c>
      <c r="D9" s="1">
        <v>1000000</v>
      </c>
      <c r="E9" s="1">
        <v>1000000</v>
      </c>
      <c r="F9" s="1">
        <v>1000000</v>
      </c>
      <c r="G9" s="1">
        <v>1000000</v>
      </c>
      <c r="H9" s="2">
        <f t="shared" si="0"/>
        <v>4000000</v>
      </c>
      <c r="I9" s="10" t="str">
        <f>IF(MOD(C9/1000,1)+MOD(D9/1000,1)+MOD(E9/1000,1)+MOD(F9/1000,1)+MOD(G9/1000,1)=0,"","要修正：直接経費は千円単位で数値を丸めて積算して下さい")</f>
        <v/>
      </c>
      <c r="J9" s="92"/>
      <c r="K9" s="11"/>
    </row>
    <row r="10" spans="1:11" ht="25" customHeight="1" x14ac:dyDescent="0.2">
      <c r="A10" s="71" t="s">
        <v>14</v>
      </c>
      <c r="B10" s="69"/>
      <c r="C10" s="1">
        <v>0</v>
      </c>
      <c r="D10" s="1">
        <v>9000000</v>
      </c>
      <c r="E10" s="1">
        <v>9000000</v>
      </c>
      <c r="F10" s="1">
        <v>9000000</v>
      </c>
      <c r="G10" s="1">
        <v>9000000</v>
      </c>
      <c r="H10" s="20">
        <f t="shared" si="0"/>
        <v>36000000</v>
      </c>
      <c r="I10" s="10" t="str">
        <f>IF(MOD(C10/1000,1)+MOD(D10/1000,1)+MOD(E10/1000,1)+MOD(F10/1000,1)+MOD(G10/1000,1)=0,"","要修正：直接経費は千円単位で数値を丸めて積算して下さい")</f>
        <v/>
      </c>
      <c r="J10" s="11"/>
      <c r="K10" s="11"/>
    </row>
    <row r="11" spans="1:11" ht="25" customHeight="1" x14ac:dyDescent="0.2">
      <c r="A11" s="71" t="s">
        <v>19</v>
      </c>
      <c r="B11" s="72" t="s">
        <v>75</v>
      </c>
      <c r="C11" s="23">
        <f>SUM(C7:C10)</f>
        <v>0</v>
      </c>
      <c r="D11" s="23">
        <f>SUM(D7:D10)</f>
        <v>20000000</v>
      </c>
      <c r="E11" s="23">
        <f>SUM(E7:E10)</f>
        <v>20000000</v>
      </c>
      <c r="F11" s="23">
        <f>SUM(F7:F10)</f>
        <v>20000000</v>
      </c>
      <c r="G11" s="23">
        <f>SUM(G7:G10)</f>
        <v>20000000</v>
      </c>
      <c r="H11" s="2">
        <f t="shared" si="0"/>
        <v>80000000</v>
      </c>
      <c r="I11" s="10" t="str">
        <f>IF(MOD(C11/1000,1)+MOD(D11/1000,1)+MOD(E11/1000,1)+MOD(F11/1000,1)+MOD(G11/1000,1)=0,"","要修正：直接経費は千円単位で数値を丸めて積算して下さい")</f>
        <v/>
      </c>
      <c r="J11" s="11"/>
      <c r="K11" s="11"/>
    </row>
    <row r="12" spans="1:11" ht="20.149999999999999" customHeight="1" x14ac:dyDescent="0.2">
      <c r="A12" s="3"/>
      <c r="B12" s="3"/>
      <c r="C12" s="3"/>
      <c r="D12" s="3"/>
      <c r="E12" s="3"/>
      <c r="F12" s="3"/>
      <c r="G12" s="3"/>
      <c r="H12" s="3"/>
    </row>
    <row r="13" spans="1:11" ht="20.149999999999999" customHeight="1" x14ac:dyDescent="0.2">
      <c r="A13" s="3"/>
      <c r="B13" s="3"/>
      <c r="C13" s="3"/>
      <c r="D13" s="3"/>
      <c r="E13" s="3"/>
      <c r="F13" s="3"/>
      <c r="G13" s="3"/>
      <c r="H13" s="3"/>
    </row>
    <row r="14" spans="1:11" ht="20.149999999999999" customHeight="1" x14ac:dyDescent="0.2">
      <c r="A14" s="3"/>
      <c r="B14" s="3"/>
      <c r="C14" s="3"/>
      <c r="D14" s="3"/>
      <c r="E14" s="3"/>
      <c r="F14" s="3"/>
      <c r="G14" s="3"/>
      <c r="H14" s="3"/>
    </row>
    <row r="15" spans="1:11" ht="20.149999999999999" customHeight="1" x14ac:dyDescent="0.2">
      <c r="A15" s="3"/>
      <c r="B15" s="3"/>
      <c r="C15" s="3"/>
      <c r="D15" s="3"/>
      <c r="E15" s="3"/>
      <c r="F15" s="3"/>
      <c r="G15" s="3"/>
      <c r="H15" s="3"/>
    </row>
    <row r="16" spans="1:11" ht="20.149999999999999" customHeight="1" x14ac:dyDescent="0.2">
      <c r="A16" s="3"/>
      <c r="B16" s="3"/>
      <c r="C16" s="3"/>
      <c r="D16" s="3"/>
      <c r="E16" s="3"/>
      <c r="F16" s="3"/>
      <c r="G16" s="3"/>
      <c r="H16" s="3"/>
    </row>
    <row r="17" spans="1:8" ht="20.149999999999999" customHeight="1" x14ac:dyDescent="0.2">
      <c r="A17" s="3"/>
      <c r="B17" s="3"/>
      <c r="C17" s="3"/>
      <c r="D17" s="3"/>
      <c r="E17" s="3"/>
      <c r="F17" s="3"/>
      <c r="G17" s="3"/>
      <c r="H17" s="3"/>
    </row>
    <row r="18" spans="1:8" ht="20.149999999999999" customHeight="1" x14ac:dyDescent="0.2">
      <c r="A18" s="3"/>
      <c r="B18" s="3"/>
      <c r="C18" s="3"/>
      <c r="D18" s="3"/>
      <c r="E18" s="3"/>
      <c r="F18" s="3"/>
      <c r="G18" s="3"/>
      <c r="H18" s="3"/>
    </row>
    <row r="19" spans="1:8" ht="20.149999999999999" customHeight="1" x14ac:dyDescent="0.2">
      <c r="A19" s="3"/>
      <c r="B19" s="3"/>
      <c r="C19" s="3"/>
      <c r="D19" s="3"/>
      <c r="E19" s="3"/>
      <c r="F19" s="3"/>
      <c r="G19" s="3"/>
      <c r="H19" s="3"/>
    </row>
    <row r="20" spans="1:8" ht="20.149999999999999" customHeight="1" x14ac:dyDescent="0.2">
      <c r="A20" s="3"/>
      <c r="B20" s="3"/>
      <c r="C20" s="3"/>
      <c r="D20" s="3"/>
      <c r="E20" s="3"/>
      <c r="F20" s="3"/>
      <c r="G20" s="3"/>
      <c r="H20" s="3"/>
    </row>
    <row r="21" spans="1:8" ht="20.149999999999999" customHeight="1" x14ac:dyDescent="0.2">
      <c r="A21" s="3"/>
      <c r="B21" s="3"/>
      <c r="C21" s="3"/>
      <c r="D21" s="3"/>
      <c r="E21" s="3"/>
      <c r="F21" s="3"/>
      <c r="G21" s="3"/>
      <c r="H21" s="3"/>
    </row>
    <row r="22" spans="1:8" ht="20.149999999999999" customHeight="1" x14ac:dyDescent="0.2">
      <c r="A22" s="3"/>
      <c r="B22" s="3"/>
      <c r="C22" s="3"/>
      <c r="D22" s="3"/>
      <c r="E22" s="3"/>
      <c r="F22" s="3"/>
      <c r="G22" s="3"/>
      <c r="H22" s="3"/>
    </row>
    <row r="23" spans="1:8" ht="20.149999999999999" customHeight="1" x14ac:dyDescent="0.2">
      <c r="A23" s="3"/>
      <c r="B23" s="3"/>
      <c r="C23" s="3"/>
      <c r="D23" s="3"/>
      <c r="E23" s="3"/>
      <c r="F23" s="3"/>
      <c r="G23" s="3"/>
      <c r="H23" s="3"/>
    </row>
    <row r="24" spans="1:8" ht="20.149999999999999" customHeight="1" x14ac:dyDescent="0.2">
      <c r="A24" s="3"/>
      <c r="B24" s="3"/>
      <c r="C24" s="3"/>
      <c r="D24" s="3"/>
      <c r="E24" s="3"/>
      <c r="F24" s="3"/>
      <c r="G24" s="3"/>
      <c r="H24" s="3"/>
    </row>
    <row r="25" spans="1:8" ht="20.149999999999999" customHeight="1" x14ac:dyDescent="0.2">
      <c r="A25" s="3"/>
      <c r="B25" s="3"/>
      <c r="C25" s="3"/>
      <c r="D25" s="3"/>
      <c r="E25" s="3"/>
      <c r="F25" s="3"/>
      <c r="G25" s="3"/>
      <c r="H25" s="3"/>
    </row>
    <row r="26" spans="1:8" ht="20.149999999999999" customHeight="1" x14ac:dyDescent="0.2">
      <c r="A26" s="3"/>
      <c r="B26" s="3"/>
      <c r="C26" s="3"/>
      <c r="D26" s="3"/>
      <c r="E26" s="3"/>
      <c r="F26" s="3"/>
      <c r="G26" s="3"/>
      <c r="H26" s="3"/>
    </row>
    <row r="27" spans="1:8" ht="20.149999999999999" customHeight="1" x14ac:dyDescent="0.2">
      <c r="A27" s="3"/>
      <c r="B27" s="3"/>
      <c r="C27" s="3"/>
      <c r="D27" s="3"/>
      <c r="E27" s="3"/>
      <c r="F27" s="3"/>
      <c r="G27" s="3"/>
      <c r="H27" s="3"/>
    </row>
    <row r="28" spans="1:8" ht="20.149999999999999" customHeight="1" x14ac:dyDescent="0.2">
      <c r="A28" s="3"/>
      <c r="B28" s="3"/>
      <c r="C28" s="3"/>
      <c r="D28" s="3"/>
      <c r="E28" s="3"/>
      <c r="F28" s="3"/>
      <c r="G28" s="3"/>
      <c r="H28" s="3"/>
    </row>
    <row r="29" spans="1:8" ht="20.149999999999999" customHeight="1" x14ac:dyDescent="0.2">
      <c r="A29" s="3"/>
      <c r="B29" s="3"/>
      <c r="C29" s="3"/>
      <c r="D29" s="3"/>
      <c r="E29" s="3"/>
      <c r="F29" s="3"/>
      <c r="G29" s="3"/>
      <c r="H29" s="3"/>
    </row>
    <row r="30" spans="1:8" ht="20.149999999999999" customHeight="1" x14ac:dyDescent="0.2">
      <c r="A30" s="3"/>
      <c r="B30" s="3"/>
      <c r="C30" s="3"/>
      <c r="D30" s="3"/>
      <c r="E30" s="3"/>
      <c r="F30" s="3"/>
      <c r="G30" s="3"/>
      <c r="H30" s="3"/>
    </row>
    <row r="31" spans="1:8" ht="20.149999999999999" customHeight="1" x14ac:dyDescent="0.2">
      <c r="A31" s="3"/>
      <c r="B31" s="3"/>
      <c r="C31" s="3"/>
      <c r="D31" s="3"/>
      <c r="E31" s="3"/>
      <c r="F31" s="3"/>
      <c r="G31" s="3"/>
      <c r="H31" s="3"/>
    </row>
    <row r="32" spans="1:8" ht="20.149999999999999" customHeight="1" x14ac:dyDescent="0.2">
      <c r="A32" s="3"/>
      <c r="B32" s="3"/>
      <c r="C32" s="3"/>
      <c r="D32" s="3"/>
      <c r="E32" s="3"/>
      <c r="F32" s="3"/>
      <c r="G32" s="3"/>
      <c r="H32" s="3"/>
    </row>
    <row r="33" spans="1:8" ht="20.149999999999999" customHeight="1" x14ac:dyDescent="0.2">
      <c r="A33" s="3"/>
      <c r="B33" s="3"/>
      <c r="C33" s="3"/>
      <c r="D33" s="3"/>
      <c r="E33" s="3"/>
      <c r="F33" s="3"/>
      <c r="G33" s="3"/>
      <c r="H33" s="3"/>
    </row>
    <row r="34" spans="1:8" ht="20.149999999999999" customHeight="1" x14ac:dyDescent="0.2">
      <c r="A34" s="3"/>
      <c r="B34" s="3"/>
      <c r="C34" s="3"/>
      <c r="D34" s="3"/>
      <c r="E34" s="3"/>
      <c r="F34" s="3"/>
      <c r="G34" s="3"/>
      <c r="H34" s="3"/>
    </row>
    <row r="35" spans="1:8" ht="20.149999999999999" customHeight="1" x14ac:dyDescent="0.2">
      <c r="A35" s="3"/>
      <c r="B35" s="3"/>
      <c r="C35" s="3"/>
      <c r="D35" s="3"/>
      <c r="E35" s="3"/>
      <c r="F35" s="3"/>
      <c r="G35" s="3"/>
      <c r="H35" s="3"/>
    </row>
    <row r="36" spans="1:8" ht="20.149999999999999" customHeight="1" x14ac:dyDescent="0.2">
      <c r="A36" s="3"/>
      <c r="B36" s="3"/>
      <c r="C36" s="3"/>
      <c r="D36" s="3"/>
      <c r="E36" s="3"/>
      <c r="F36" s="3"/>
      <c r="G36" s="3"/>
      <c r="H36" s="3"/>
    </row>
    <row r="37" spans="1:8" ht="20.149999999999999" customHeight="1" x14ac:dyDescent="0.2">
      <c r="A37" s="3"/>
      <c r="B37" s="3"/>
      <c r="C37" s="3"/>
      <c r="D37" s="3"/>
      <c r="E37" s="3"/>
      <c r="F37" s="3"/>
      <c r="G37" s="3"/>
      <c r="H37" s="3"/>
    </row>
    <row r="38" spans="1:8" ht="20.149999999999999" customHeight="1" x14ac:dyDescent="0.2">
      <c r="A38" s="3"/>
      <c r="B38" s="3"/>
      <c r="C38" s="3"/>
      <c r="D38" s="3"/>
      <c r="E38" s="3"/>
      <c r="F38" s="3"/>
      <c r="G38" s="3"/>
      <c r="H38" s="3"/>
    </row>
    <row r="39" spans="1:8" ht="20.149999999999999" customHeight="1" x14ac:dyDescent="0.2">
      <c r="A39" s="3"/>
      <c r="B39" s="3"/>
      <c r="C39" s="3"/>
      <c r="D39" s="3"/>
      <c r="E39" s="3"/>
      <c r="F39" s="3"/>
      <c r="G39" s="3"/>
      <c r="H39" s="3"/>
    </row>
    <row r="40" spans="1:8" ht="20.149999999999999" customHeight="1" x14ac:dyDescent="0.2">
      <c r="A40" s="3"/>
      <c r="B40" s="3"/>
      <c r="C40" s="3"/>
      <c r="D40" s="3"/>
      <c r="E40" s="3"/>
      <c r="F40" s="3"/>
      <c r="G40" s="3"/>
      <c r="H40" s="3"/>
    </row>
    <row r="41" spans="1:8" ht="20.149999999999999" customHeight="1" x14ac:dyDescent="0.2">
      <c r="A41" s="3"/>
      <c r="B41" s="3"/>
      <c r="C41" s="3"/>
      <c r="D41" s="3"/>
      <c r="E41" s="3"/>
      <c r="F41" s="3"/>
      <c r="G41" s="3"/>
      <c r="H41" s="3"/>
    </row>
    <row r="42" spans="1:8" ht="20.149999999999999" customHeight="1" x14ac:dyDescent="0.2">
      <c r="A42" s="3"/>
      <c r="B42" s="3"/>
      <c r="C42" s="3"/>
      <c r="D42" s="3"/>
      <c r="E42" s="3"/>
      <c r="F42" s="3"/>
      <c r="G42" s="3"/>
      <c r="H42" s="3"/>
    </row>
    <row r="43" spans="1:8" ht="20.149999999999999" customHeight="1" x14ac:dyDescent="0.2">
      <c r="A43" s="3"/>
      <c r="B43" s="3"/>
      <c r="C43" s="3"/>
      <c r="D43" s="3"/>
      <c r="E43" s="3"/>
      <c r="F43" s="3"/>
      <c r="G43" s="3"/>
      <c r="H43" s="3"/>
    </row>
    <row r="44" spans="1:8" ht="20.149999999999999" customHeight="1" x14ac:dyDescent="0.2">
      <c r="A44" s="3"/>
      <c r="B44" s="3"/>
      <c r="C44" s="3"/>
      <c r="D44" s="3"/>
      <c r="E44" s="3"/>
      <c r="F44" s="3"/>
      <c r="G44" s="3"/>
      <c r="H44" s="3"/>
    </row>
    <row r="45" spans="1:8" ht="20.149999999999999" customHeight="1" x14ac:dyDescent="0.2">
      <c r="A45" s="3"/>
      <c r="B45" s="3"/>
      <c r="C45" s="3"/>
      <c r="D45" s="3"/>
      <c r="E45" s="3"/>
      <c r="F45" s="3"/>
      <c r="G45" s="3"/>
      <c r="H45" s="3"/>
    </row>
    <row r="46" spans="1:8" ht="20.149999999999999" customHeight="1" x14ac:dyDescent="0.2">
      <c r="A46" s="3"/>
      <c r="B46" s="3"/>
      <c r="C46" s="3"/>
      <c r="D46" s="3"/>
      <c r="E46" s="3"/>
      <c r="F46" s="3"/>
      <c r="G46" s="3"/>
      <c r="H46" s="3"/>
    </row>
    <row r="47" spans="1:8" ht="20.149999999999999" customHeight="1" x14ac:dyDescent="0.2">
      <c r="A47" s="3"/>
      <c r="B47" s="3"/>
      <c r="C47" s="3"/>
      <c r="D47" s="3"/>
      <c r="E47" s="3"/>
      <c r="F47" s="3"/>
      <c r="G47" s="3"/>
      <c r="H47" s="3"/>
    </row>
    <row r="48" spans="1:8" ht="20.149999999999999" customHeight="1" x14ac:dyDescent="0.2">
      <c r="A48" s="3"/>
      <c r="B48" s="3"/>
      <c r="C48" s="3"/>
      <c r="D48" s="3"/>
      <c r="E48" s="3"/>
      <c r="F48" s="3"/>
      <c r="G48" s="3"/>
      <c r="H48" s="3"/>
    </row>
    <row r="49" spans="1:8" ht="20.149999999999999" customHeight="1" x14ac:dyDescent="0.2">
      <c r="A49" s="3"/>
      <c r="B49" s="3"/>
      <c r="C49" s="3"/>
      <c r="D49" s="3"/>
      <c r="E49" s="3"/>
      <c r="F49" s="3"/>
      <c r="G49" s="3"/>
      <c r="H49" s="3"/>
    </row>
    <row r="50" spans="1:8" ht="20.149999999999999" customHeight="1" x14ac:dyDescent="0.2">
      <c r="A50" s="3"/>
      <c r="B50" s="3"/>
      <c r="C50" s="3"/>
      <c r="D50" s="3"/>
      <c r="E50" s="3"/>
      <c r="F50" s="3"/>
      <c r="G50" s="3"/>
      <c r="H50" s="3"/>
    </row>
    <row r="51" spans="1:8" ht="20.149999999999999" customHeight="1" x14ac:dyDescent="0.2">
      <c r="A51" s="3"/>
      <c r="B51" s="3"/>
      <c r="C51" s="3"/>
      <c r="D51" s="3"/>
      <c r="E51" s="3"/>
      <c r="F51" s="3"/>
      <c r="G51" s="3"/>
      <c r="H51" s="3"/>
    </row>
    <row r="52" spans="1:8" ht="20.149999999999999" customHeight="1" x14ac:dyDescent="0.2">
      <c r="A52" s="3"/>
      <c r="B52" s="3"/>
      <c r="C52" s="3"/>
      <c r="D52" s="3"/>
      <c r="E52" s="3"/>
      <c r="F52" s="3"/>
      <c r="G52" s="3"/>
      <c r="H52" s="3"/>
    </row>
    <row r="53" spans="1:8" ht="20.149999999999999" customHeight="1" x14ac:dyDescent="0.2">
      <c r="A53" s="3"/>
      <c r="B53" s="3"/>
      <c r="C53" s="3"/>
      <c r="D53" s="3"/>
      <c r="E53" s="3"/>
      <c r="F53" s="3"/>
      <c r="G53" s="3"/>
      <c r="H53" s="3"/>
    </row>
    <row r="54" spans="1:8" ht="20.149999999999999" customHeight="1" x14ac:dyDescent="0.2">
      <c r="A54" s="3"/>
      <c r="B54" s="3"/>
      <c r="C54" s="3"/>
      <c r="D54" s="3"/>
      <c r="E54" s="3"/>
      <c r="F54" s="3"/>
      <c r="G54" s="3"/>
      <c r="H54" s="3"/>
    </row>
    <row r="55" spans="1:8" ht="20.149999999999999" customHeight="1" x14ac:dyDescent="0.2">
      <c r="A55" s="3"/>
      <c r="B55" s="3"/>
      <c r="C55" s="3"/>
      <c r="D55" s="3"/>
      <c r="E55" s="3"/>
      <c r="F55" s="3"/>
      <c r="G55" s="3"/>
      <c r="H55" s="3"/>
    </row>
    <row r="56" spans="1:8" ht="20.149999999999999" customHeight="1" x14ac:dyDescent="0.2">
      <c r="A56" s="3"/>
      <c r="B56" s="3"/>
      <c r="C56" s="3"/>
      <c r="D56" s="3"/>
      <c r="E56" s="3"/>
      <c r="F56" s="3"/>
      <c r="G56" s="3"/>
      <c r="H56" s="3"/>
    </row>
    <row r="57" spans="1:8" ht="20.149999999999999" customHeight="1" x14ac:dyDescent="0.2">
      <c r="A57" s="3"/>
      <c r="B57" s="3"/>
      <c r="C57" s="3"/>
      <c r="D57" s="3"/>
      <c r="E57" s="3"/>
      <c r="F57" s="3"/>
      <c r="G57" s="3"/>
      <c r="H57" s="3"/>
    </row>
    <row r="58" spans="1:8" ht="20.149999999999999" customHeight="1" x14ac:dyDescent="0.2">
      <c r="A58" s="3"/>
      <c r="B58" s="3"/>
      <c r="C58" s="3"/>
      <c r="D58" s="3"/>
      <c r="E58" s="3"/>
      <c r="F58" s="3"/>
      <c r="G58" s="3"/>
      <c r="H58" s="3"/>
    </row>
    <row r="59" spans="1:8" ht="20.149999999999999" customHeight="1" x14ac:dyDescent="0.2">
      <c r="A59" s="3"/>
      <c r="B59" s="3"/>
      <c r="C59" s="3"/>
      <c r="D59" s="3"/>
      <c r="E59" s="3"/>
      <c r="F59" s="3"/>
      <c r="G59" s="3"/>
      <c r="H59" s="3"/>
    </row>
    <row r="60" spans="1:8" ht="20.149999999999999" customHeight="1" x14ac:dyDescent="0.2">
      <c r="A60" s="3"/>
      <c r="B60" s="3"/>
      <c r="C60" s="3"/>
      <c r="D60" s="3"/>
      <c r="E60" s="3"/>
      <c r="F60" s="3"/>
      <c r="G60" s="3"/>
      <c r="H60" s="3"/>
    </row>
    <row r="61" spans="1:8" ht="20.149999999999999" customHeight="1" x14ac:dyDescent="0.2">
      <c r="A61" s="3"/>
      <c r="B61" s="3"/>
      <c r="C61" s="3"/>
      <c r="D61" s="3"/>
      <c r="E61" s="3"/>
      <c r="F61" s="3"/>
      <c r="G61" s="3"/>
      <c r="H61" s="3"/>
    </row>
    <row r="62" spans="1:8" ht="20.149999999999999" customHeight="1" x14ac:dyDescent="0.2">
      <c r="A62" s="3"/>
      <c r="B62" s="3"/>
      <c r="C62" s="3"/>
      <c r="D62" s="3"/>
      <c r="E62" s="3"/>
      <c r="F62" s="3"/>
      <c r="G62" s="3"/>
      <c r="H62" s="3"/>
    </row>
    <row r="63" spans="1:8" ht="20.149999999999999" customHeight="1" x14ac:dyDescent="0.2">
      <c r="A63" s="3"/>
      <c r="B63" s="3"/>
      <c r="C63" s="3"/>
      <c r="D63" s="3"/>
      <c r="E63" s="3"/>
      <c r="F63" s="3"/>
      <c r="G63" s="3"/>
      <c r="H63" s="3"/>
    </row>
    <row r="64" spans="1:8" ht="20.149999999999999" customHeight="1" x14ac:dyDescent="0.2">
      <c r="A64" s="3"/>
      <c r="B64" s="3"/>
      <c r="C64" s="3"/>
      <c r="D64" s="3"/>
      <c r="E64" s="3"/>
      <c r="F64" s="3"/>
      <c r="G64" s="3"/>
      <c r="H64" s="3"/>
    </row>
    <row r="65" spans="1:8" ht="20.149999999999999" customHeight="1" x14ac:dyDescent="0.2">
      <c r="A65" s="3"/>
      <c r="B65" s="3"/>
      <c r="C65" s="3"/>
      <c r="D65" s="3"/>
      <c r="E65" s="3"/>
      <c r="F65" s="3"/>
      <c r="G65" s="3"/>
      <c r="H65" s="3"/>
    </row>
    <row r="66" spans="1:8" ht="20.149999999999999" customHeight="1" x14ac:dyDescent="0.2">
      <c r="A66" s="3"/>
      <c r="B66" s="3"/>
      <c r="C66" s="3"/>
      <c r="D66" s="3"/>
      <c r="E66" s="3"/>
      <c r="F66" s="3"/>
      <c r="G66" s="3"/>
      <c r="H66" s="3"/>
    </row>
    <row r="67" spans="1:8" ht="20.149999999999999" customHeight="1" x14ac:dyDescent="0.2">
      <c r="A67" s="3"/>
      <c r="B67" s="3"/>
      <c r="C67" s="3"/>
      <c r="D67" s="3"/>
      <c r="E67" s="3"/>
      <c r="F67" s="3"/>
      <c r="G67" s="3"/>
      <c r="H67" s="3"/>
    </row>
    <row r="68" spans="1:8" ht="20.149999999999999" customHeight="1" x14ac:dyDescent="0.2">
      <c r="A68" s="3"/>
      <c r="B68" s="3"/>
      <c r="C68" s="3"/>
      <c r="D68" s="3"/>
      <c r="E68" s="3"/>
      <c r="F68" s="3"/>
      <c r="G68" s="3"/>
      <c r="H68" s="3"/>
    </row>
    <row r="69" spans="1:8" ht="20.149999999999999" customHeight="1" x14ac:dyDescent="0.2">
      <c r="A69" s="3"/>
      <c r="B69" s="3"/>
      <c r="C69" s="3"/>
      <c r="D69" s="3"/>
      <c r="E69" s="3"/>
      <c r="F69" s="3"/>
      <c r="G69" s="3"/>
      <c r="H69" s="3"/>
    </row>
    <row r="70" spans="1:8" ht="20.149999999999999" customHeight="1" x14ac:dyDescent="0.2">
      <c r="A70" s="3"/>
      <c r="B70" s="3"/>
      <c r="C70" s="3"/>
      <c r="D70" s="3"/>
      <c r="E70" s="3"/>
      <c r="F70" s="3"/>
      <c r="G70" s="3"/>
      <c r="H70" s="3"/>
    </row>
    <row r="71" spans="1:8" ht="20.149999999999999" customHeight="1" x14ac:dyDescent="0.2">
      <c r="A71" s="3"/>
      <c r="B71" s="3"/>
      <c r="C71" s="3"/>
      <c r="D71" s="3"/>
      <c r="E71" s="3"/>
      <c r="F71" s="3"/>
      <c r="G71" s="3"/>
      <c r="H71" s="3"/>
    </row>
    <row r="72" spans="1:8" ht="20.149999999999999" customHeight="1" x14ac:dyDescent="0.2">
      <c r="A72" s="3"/>
      <c r="B72" s="3"/>
      <c r="C72" s="3"/>
      <c r="D72" s="3"/>
      <c r="E72" s="3"/>
      <c r="F72" s="3"/>
      <c r="G72" s="3"/>
      <c r="H72" s="3"/>
    </row>
    <row r="73" spans="1:8" ht="20.149999999999999" customHeight="1" x14ac:dyDescent="0.2">
      <c r="A73" s="3"/>
      <c r="B73" s="3"/>
      <c r="C73" s="3"/>
      <c r="D73" s="3"/>
      <c r="E73" s="3"/>
      <c r="F73" s="3"/>
      <c r="G73" s="3"/>
      <c r="H73" s="3"/>
    </row>
    <row r="74" spans="1:8" ht="20.149999999999999" customHeight="1" x14ac:dyDescent="0.2">
      <c r="A74" s="3"/>
      <c r="B74" s="3"/>
      <c r="C74" s="3"/>
      <c r="D74" s="3"/>
      <c r="E74" s="3"/>
      <c r="F74" s="3"/>
      <c r="G74" s="3"/>
      <c r="H74" s="3"/>
    </row>
    <row r="75" spans="1:8" ht="20.149999999999999" customHeight="1" x14ac:dyDescent="0.2">
      <c r="A75" s="3"/>
      <c r="B75" s="3"/>
      <c r="C75" s="3"/>
      <c r="D75" s="3"/>
      <c r="E75" s="3"/>
      <c r="F75" s="3"/>
      <c r="G75" s="3"/>
      <c r="H75" s="3"/>
    </row>
    <row r="76" spans="1:8" ht="20.149999999999999" customHeight="1" x14ac:dyDescent="0.2">
      <c r="A76" s="3"/>
      <c r="B76" s="3"/>
      <c r="C76" s="3"/>
      <c r="D76" s="3"/>
      <c r="E76" s="3"/>
      <c r="F76" s="3"/>
      <c r="G76" s="3"/>
      <c r="H76" s="3"/>
    </row>
    <row r="77" spans="1:8" ht="20.149999999999999" customHeight="1" x14ac:dyDescent="0.2">
      <c r="A77" s="3"/>
      <c r="B77" s="3"/>
      <c r="C77" s="3"/>
      <c r="D77" s="3"/>
      <c r="E77" s="3"/>
      <c r="F77" s="3"/>
      <c r="G77" s="3"/>
      <c r="H77" s="3"/>
    </row>
    <row r="78" spans="1:8" ht="20.149999999999999" customHeight="1" x14ac:dyDescent="0.2">
      <c r="A78" s="3"/>
      <c r="B78" s="3"/>
      <c r="C78" s="3"/>
      <c r="D78" s="3"/>
      <c r="E78" s="3"/>
      <c r="F78" s="3"/>
      <c r="G78" s="3"/>
      <c r="H78" s="3"/>
    </row>
    <row r="79" spans="1:8" ht="20.149999999999999" customHeight="1" x14ac:dyDescent="0.2">
      <c r="A79" s="3"/>
      <c r="B79" s="3"/>
      <c r="C79" s="3"/>
      <c r="D79" s="3"/>
      <c r="E79" s="3"/>
      <c r="F79" s="3"/>
      <c r="G79" s="3"/>
      <c r="H79" s="3"/>
    </row>
    <row r="80" spans="1:8" ht="20.149999999999999" customHeight="1" x14ac:dyDescent="0.2">
      <c r="A80" s="3"/>
      <c r="B80" s="3"/>
      <c r="C80" s="3"/>
      <c r="D80" s="3"/>
      <c r="E80" s="3"/>
      <c r="F80" s="3"/>
      <c r="G80" s="3"/>
      <c r="H80" s="3"/>
    </row>
    <row r="81" spans="1:8" ht="20.149999999999999" customHeight="1" x14ac:dyDescent="0.2">
      <c r="A81" s="3"/>
      <c r="B81" s="3"/>
      <c r="C81" s="3"/>
      <c r="D81" s="3"/>
      <c r="E81" s="3"/>
      <c r="F81" s="3"/>
      <c r="G81" s="3"/>
      <c r="H81" s="3"/>
    </row>
    <row r="82" spans="1:8" ht="20.149999999999999" customHeight="1" x14ac:dyDescent="0.2">
      <c r="A82" s="3"/>
      <c r="B82" s="3"/>
      <c r="C82" s="3"/>
      <c r="D82" s="3"/>
      <c r="E82" s="3"/>
      <c r="F82" s="3"/>
      <c r="G82" s="3"/>
      <c r="H82" s="3"/>
    </row>
    <row r="83" spans="1:8" ht="20.149999999999999" customHeight="1" x14ac:dyDescent="0.2">
      <c r="A83" s="3"/>
      <c r="B83" s="3"/>
      <c r="C83" s="3"/>
      <c r="D83" s="3"/>
      <c r="E83" s="3"/>
      <c r="F83" s="3"/>
      <c r="G83" s="3"/>
      <c r="H83" s="3"/>
    </row>
    <row r="84" spans="1:8" ht="20.149999999999999" customHeight="1" x14ac:dyDescent="0.2">
      <c r="A84" s="3"/>
      <c r="B84" s="3"/>
      <c r="C84" s="3"/>
      <c r="D84" s="3"/>
      <c r="E84" s="3"/>
      <c r="F84" s="3"/>
      <c r="G84" s="3"/>
      <c r="H84" s="3"/>
    </row>
  </sheetData>
  <sheetProtection formatCells="0" autoFilter="0" pivotTables="0"/>
  <protectedRanges>
    <protectedRange sqref="B4:C4 C7:G10" name="範囲1"/>
  </protectedRanges>
  <mergeCells count="3">
    <mergeCell ref="A2:H2"/>
    <mergeCell ref="A6:B6"/>
    <mergeCell ref="A9:B9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>
    <oddFooter>&amp;CⅧ（２－１）・&amp;Pページ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1365-FD67-4B92-AEC7-70E3FC9A58DC}">
  <dimension ref="A1:K84"/>
  <sheetViews>
    <sheetView view="pageBreakPreview" zoomScaleNormal="100" zoomScaleSheetLayoutView="100" workbookViewId="0">
      <pane ySplit="2" topLeftCell="A3" activePane="bottomLeft" state="frozen"/>
      <selection sqref="A1:IV65536"/>
      <selection pane="bottomLeft" activeCell="A3" sqref="A3"/>
    </sheetView>
  </sheetViews>
  <sheetFormatPr defaultColWidth="9" defaultRowHeight="13" x14ac:dyDescent="0.2"/>
  <cols>
    <col min="1" max="8" width="10.6328125" style="4" customWidth="1"/>
    <col min="9" max="9" width="64" style="4" customWidth="1"/>
    <col min="10" max="16384" width="9" style="4"/>
  </cols>
  <sheetData>
    <row r="1" spans="1:11" ht="20.149999999999999" customHeight="1" x14ac:dyDescent="0.2">
      <c r="A1" s="3" t="s">
        <v>84</v>
      </c>
      <c r="B1" s="3"/>
      <c r="C1" s="3"/>
      <c r="D1" s="3"/>
      <c r="E1" s="3"/>
      <c r="F1" s="3"/>
      <c r="G1" s="3"/>
      <c r="H1" s="3"/>
    </row>
    <row r="2" spans="1:11" ht="80.150000000000006" customHeight="1" x14ac:dyDescent="0.2">
      <c r="A2" s="110" t="s">
        <v>102</v>
      </c>
      <c r="B2" s="110"/>
      <c r="C2" s="110"/>
      <c r="D2" s="110"/>
      <c r="E2" s="110"/>
      <c r="F2" s="110"/>
      <c r="G2" s="110"/>
      <c r="H2" s="110"/>
      <c r="I2" s="91"/>
    </row>
    <row r="3" spans="1:11" ht="16.5" customHeight="1" thickBot="1" x14ac:dyDescent="0.25">
      <c r="A3" s="70"/>
      <c r="B3" s="70"/>
      <c r="C3" s="70"/>
      <c r="D3" s="70"/>
      <c r="E3" s="70"/>
      <c r="F3" s="70"/>
      <c r="G3" s="70"/>
      <c r="H3" s="70"/>
    </row>
    <row r="4" spans="1:11" ht="13.5" customHeight="1" thickBot="1" x14ac:dyDescent="0.25">
      <c r="A4" s="73" t="s">
        <v>86</v>
      </c>
      <c r="B4" s="55"/>
      <c r="C4" s="56"/>
      <c r="D4" s="27"/>
      <c r="E4" s="27"/>
      <c r="F4" s="27"/>
      <c r="G4" s="27"/>
    </row>
    <row r="5" spans="1:11" x14ac:dyDescent="0.2">
      <c r="A5" s="3" t="s">
        <v>79</v>
      </c>
      <c r="B5" s="3"/>
      <c r="C5" s="30">
        <f>'（1）総予算'!$C$4</f>
        <v>2020</v>
      </c>
      <c r="D5" s="30">
        <f>IF('（1）総予算'!$C$4+1&lt;='（1）総予算'!$E$4,'（1）総予算'!$C$4+1,"-")</f>
        <v>2021</v>
      </c>
      <c r="E5" s="30">
        <f>IF('（1）総予算'!$C$4+2&lt;='（1）総予算'!$E$4,'（1）総予算'!$C$4+2,"-")</f>
        <v>2022</v>
      </c>
      <c r="F5" s="30">
        <f>IF('（1）総予算'!$C$4+3&lt;='（1）総予算'!$E$4,'（1）総予算'!$C$4+3,"-")</f>
        <v>2023</v>
      </c>
      <c r="G5" s="30">
        <f>IF('（1）総予算'!$C$4+4&lt;='（1）総予算'!$E$4,'（1）総予算'!$C$4+4,"-")</f>
        <v>2024</v>
      </c>
      <c r="H5" s="5" t="s">
        <v>21</v>
      </c>
    </row>
    <row r="6" spans="1:11" ht="49.5" customHeight="1" x14ac:dyDescent="0.2">
      <c r="A6" s="111" t="s">
        <v>76</v>
      </c>
      <c r="B6" s="112"/>
      <c r="C6" s="18" t="s">
        <v>91</v>
      </c>
      <c r="D6" s="18" t="s">
        <v>92</v>
      </c>
      <c r="E6" s="18" t="s">
        <v>93</v>
      </c>
      <c r="F6" s="18" t="s">
        <v>94</v>
      </c>
      <c r="G6" s="18" t="s">
        <v>95</v>
      </c>
      <c r="H6" s="15" t="s">
        <v>7</v>
      </c>
      <c r="I6" s="7"/>
    </row>
    <row r="7" spans="1:11" ht="25" customHeight="1" x14ac:dyDescent="0.2">
      <c r="A7" s="71" t="s">
        <v>11</v>
      </c>
      <c r="B7" s="72"/>
      <c r="C7" s="1">
        <v>1500000</v>
      </c>
      <c r="D7" s="1">
        <v>1500000</v>
      </c>
      <c r="E7" s="1">
        <v>1500000</v>
      </c>
      <c r="F7" s="1">
        <v>1500000</v>
      </c>
      <c r="G7" s="1">
        <v>1500000</v>
      </c>
      <c r="H7" s="2">
        <f t="shared" ref="H7:H11" si="0">SUM(C7:G7)</f>
        <v>7500000</v>
      </c>
      <c r="I7" s="10" t="str">
        <f>IF(MOD(C7/1000,1)+MOD(D7/1000,1)+MOD(E7/1000,1)+MOD(F7/1000,1)+MOD(G7/1000,1)=0,"","要修正：直接経費は千円単位で数値を丸めて積算して下さい")</f>
        <v/>
      </c>
      <c r="J7" s="11"/>
      <c r="K7" s="11"/>
    </row>
    <row r="8" spans="1:11" ht="25" customHeight="1" x14ac:dyDescent="0.2">
      <c r="A8" s="71" t="s">
        <v>77</v>
      </c>
      <c r="B8" s="72"/>
      <c r="C8" s="1">
        <v>1000000</v>
      </c>
      <c r="D8" s="1">
        <v>2500000</v>
      </c>
      <c r="E8" s="1">
        <v>2500000</v>
      </c>
      <c r="F8" s="1">
        <v>2500000</v>
      </c>
      <c r="G8" s="1">
        <v>2500000</v>
      </c>
      <c r="H8" s="2">
        <f t="shared" si="0"/>
        <v>11000000</v>
      </c>
      <c r="I8" s="10" t="str">
        <f>IF(MOD(C8/1000,1)+MOD(D8/1000,1)+MOD(E8/1000,1)+MOD(F8/1000,1)+MOD(G8/1000,1)=0,"","要修正：直接経費は千円単位で数値を丸めて積算して下さい")</f>
        <v/>
      </c>
      <c r="J8" s="11"/>
      <c r="K8" s="11"/>
    </row>
    <row r="9" spans="1:11" ht="25" customHeight="1" x14ac:dyDescent="0.2">
      <c r="A9" s="113" t="s">
        <v>1</v>
      </c>
      <c r="B9" s="114"/>
      <c r="C9" s="1">
        <v>4600000</v>
      </c>
      <c r="D9" s="1">
        <v>5500000</v>
      </c>
      <c r="E9" s="1">
        <v>5500000</v>
      </c>
      <c r="F9" s="1">
        <v>5500000</v>
      </c>
      <c r="G9" s="1">
        <v>5500000</v>
      </c>
      <c r="H9" s="2">
        <f t="shared" si="0"/>
        <v>26600000</v>
      </c>
      <c r="I9" s="10" t="str">
        <f>IF(MOD(C9/1000,1)+MOD(D9/1000,1)+MOD(E9/1000,1)+MOD(F9/1000,1)+MOD(G9/1000,1)=0,"","要修正：直接経費は千円単位で数値を丸めて積算して下さい")</f>
        <v/>
      </c>
      <c r="J9" s="11"/>
      <c r="K9" s="11"/>
    </row>
    <row r="10" spans="1:11" ht="25" customHeight="1" x14ac:dyDescent="0.2">
      <c r="A10" s="71" t="s">
        <v>14</v>
      </c>
      <c r="B10" s="69"/>
      <c r="C10" s="1">
        <v>500000</v>
      </c>
      <c r="D10" s="1">
        <v>500000</v>
      </c>
      <c r="E10" s="1">
        <v>500000</v>
      </c>
      <c r="F10" s="1">
        <v>500000</v>
      </c>
      <c r="G10" s="1">
        <v>500000</v>
      </c>
      <c r="H10" s="20">
        <f t="shared" si="0"/>
        <v>2500000</v>
      </c>
      <c r="I10" s="10" t="str">
        <f>IF(MOD(C10/1000,1)+MOD(D10/1000,1)+MOD(E10/1000,1)+MOD(F10/1000,1)+MOD(G10/1000,1)=0,"","要修正：直接経費は千円単位で数値を丸めて積算して下さい")</f>
        <v/>
      </c>
      <c r="J10" s="11"/>
      <c r="K10" s="11"/>
    </row>
    <row r="11" spans="1:11" ht="25" customHeight="1" x14ac:dyDescent="0.2">
      <c r="A11" s="71" t="s">
        <v>19</v>
      </c>
      <c r="B11" s="72" t="s">
        <v>75</v>
      </c>
      <c r="C11" s="23">
        <f>SUM(C7:C10)</f>
        <v>7600000</v>
      </c>
      <c r="D11" s="23">
        <f>SUM(D7:D10)</f>
        <v>10000000</v>
      </c>
      <c r="E11" s="23">
        <f>SUM(E7:E10)</f>
        <v>10000000</v>
      </c>
      <c r="F11" s="23">
        <f>SUM(F7:F10)</f>
        <v>10000000</v>
      </c>
      <c r="G11" s="23">
        <f>SUM(G7:G10)</f>
        <v>10000000</v>
      </c>
      <c r="H11" s="2">
        <f t="shared" si="0"/>
        <v>47600000</v>
      </c>
      <c r="I11" s="10" t="str">
        <f>IF(MOD(C11/1000,1)+MOD(D11/1000,1)+MOD(E11/1000,1)+MOD(F11/1000,1)+MOD(G11/1000,1)=0,"","要修正：直接経費は千円単位で数値を丸めて積算して下さい")</f>
        <v/>
      </c>
      <c r="J11" s="11"/>
      <c r="K11" s="11"/>
    </row>
    <row r="12" spans="1:11" ht="20.149999999999999" customHeight="1" x14ac:dyDescent="0.2">
      <c r="A12" s="3"/>
      <c r="B12" s="3"/>
      <c r="C12" s="3"/>
      <c r="D12" s="3"/>
      <c r="E12" s="3"/>
      <c r="F12" s="3"/>
      <c r="G12" s="3"/>
      <c r="H12" s="3"/>
    </row>
    <row r="13" spans="1:11" ht="20.149999999999999" customHeight="1" x14ac:dyDescent="0.2">
      <c r="A13" s="3"/>
      <c r="B13" s="3"/>
      <c r="C13" s="3"/>
      <c r="D13" s="3"/>
      <c r="E13" s="3"/>
      <c r="F13" s="3"/>
      <c r="G13" s="3"/>
      <c r="H13" s="3"/>
    </row>
    <row r="14" spans="1:11" ht="20.149999999999999" customHeight="1" x14ac:dyDescent="0.2">
      <c r="A14" s="3"/>
      <c r="B14" s="3"/>
      <c r="C14" s="3"/>
      <c r="D14" s="3"/>
      <c r="E14" s="3"/>
      <c r="F14" s="3"/>
      <c r="G14" s="3"/>
      <c r="H14" s="3"/>
    </row>
    <row r="15" spans="1:11" ht="20.149999999999999" customHeight="1" x14ac:dyDescent="0.2">
      <c r="A15" s="3"/>
      <c r="B15" s="3"/>
      <c r="C15" s="3"/>
      <c r="D15" s="3"/>
      <c r="E15" s="3"/>
      <c r="F15" s="3"/>
      <c r="G15" s="3"/>
      <c r="H15" s="3"/>
    </row>
    <row r="16" spans="1:11" ht="20.149999999999999" customHeight="1" x14ac:dyDescent="0.2">
      <c r="A16" s="3"/>
      <c r="B16" s="3"/>
      <c r="C16" s="3"/>
      <c r="D16" s="3"/>
      <c r="E16" s="3"/>
      <c r="F16" s="3"/>
      <c r="G16" s="3"/>
      <c r="H16" s="3"/>
    </row>
    <row r="17" spans="1:8" ht="20.149999999999999" customHeight="1" x14ac:dyDescent="0.2">
      <c r="A17" s="3"/>
      <c r="B17" s="3"/>
      <c r="C17" s="3"/>
      <c r="D17" s="3"/>
      <c r="E17" s="3"/>
      <c r="F17" s="3"/>
      <c r="G17" s="3"/>
      <c r="H17" s="3"/>
    </row>
    <row r="18" spans="1:8" ht="20.149999999999999" customHeight="1" x14ac:dyDescent="0.2">
      <c r="A18" s="3"/>
      <c r="B18" s="3"/>
      <c r="C18" s="3"/>
      <c r="D18" s="3"/>
      <c r="E18" s="3"/>
      <c r="F18" s="3"/>
      <c r="G18" s="3"/>
      <c r="H18" s="3"/>
    </row>
    <row r="19" spans="1:8" ht="20.149999999999999" customHeight="1" x14ac:dyDescent="0.2">
      <c r="A19" s="3"/>
      <c r="B19" s="3"/>
      <c r="C19" s="3"/>
      <c r="D19" s="3"/>
      <c r="E19" s="3"/>
      <c r="F19" s="3"/>
      <c r="G19" s="3"/>
      <c r="H19" s="3"/>
    </row>
    <row r="20" spans="1:8" ht="20.149999999999999" customHeight="1" x14ac:dyDescent="0.2">
      <c r="A20" s="3"/>
      <c r="B20" s="3"/>
      <c r="C20" s="3"/>
      <c r="D20" s="3"/>
      <c r="E20" s="3"/>
      <c r="F20" s="3"/>
      <c r="G20" s="3"/>
      <c r="H20" s="3"/>
    </row>
    <row r="21" spans="1:8" ht="20.149999999999999" customHeight="1" x14ac:dyDescent="0.2">
      <c r="A21" s="3"/>
      <c r="B21" s="3"/>
      <c r="C21" s="3"/>
      <c r="D21" s="3"/>
      <c r="E21" s="3"/>
      <c r="F21" s="3"/>
      <c r="G21" s="3"/>
      <c r="H21" s="3"/>
    </row>
    <row r="22" spans="1:8" ht="20.149999999999999" customHeight="1" x14ac:dyDescent="0.2">
      <c r="A22" s="3"/>
      <c r="B22" s="3"/>
      <c r="C22" s="3"/>
      <c r="D22" s="3"/>
      <c r="E22" s="3"/>
      <c r="F22" s="3"/>
      <c r="G22" s="3"/>
      <c r="H22" s="3"/>
    </row>
    <row r="23" spans="1:8" ht="20.149999999999999" customHeight="1" x14ac:dyDescent="0.2">
      <c r="A23" s="3"/>
      <c r="B23" s="3"/>
      <c r="C23" s="3"/>
      <c r="D23" s="3"/>
      <c r="E23" s="3"/>
      <c r="F23" s="3"/>
      <c r="G23" s="3"/>
      <c r="H23" s="3"/>
    </row>
    <row r="24" spans="1:8" ht="20.149999999999999" customHeight="1" x14ac:dyDescent="0.2">
      <c r="A24" s="3"/>
      <c r="B24" s="3"/>
      <c r="C24" s="3"/>
      <c r="D24" s="3"/>
      <c r="E24" s="3"/>
      <c r="F24" s="3"/>
      <c r="G24" s="3"/>
      <c r="H24" s="3"/>
    </row>
    <row r="25" spans="1:8" ht="20.149999999999999" customHeight="1" x14ac:dyDescent="0.2">
      <c r="A25" s="3"/>
      <c r="B25" s="3"/>
      <c r="C25" s="3"/>
      <c r="D25" s="3"/>
      <c r="E25" s="3"/>
      <c r="F25" s="3"/>
      <c r="G25" s="3"/>
      <c r="H25" s="3"/>
    </row>
    <row r="26" spans="1:8" ht="20.149999999999999" customHeight="1" x14ac:dyDescent="0.2">
      <c r="A26" s="3"/>
      <c r="B26" s="3"/>
      <c r="C26" s="3"/>
      <c r="D26" s="3"/>
      <c r="E26" s="3"/>
      <c r="F26" s="3"/>
      <c r="G26" s="3"/>
      <c r="H26" s="3"/>
    </row>
    <row r="27" spans="1:8" ht="20.149999999999999" customHeight="1" x14ac:dyDescent="0.2">
      <c r="A27" s="3"/>
      <c r="B27" s="3"/>
      <c r="C27" s="3"/>
      <c r="D27" s="3"/>
      <c r="E27" s="3"/>
      <c r="F27" s="3"/>
      <c r="G27" s="3"/>
      <c r="H27" s="3"/>
    </row>
    <row r="28" spans="1:8" ht="20.149999999999999" customHeight="1" x14ac:dyDescent="0.2">
      <c r="A28" s="3"/>
      <c r="B28" s="3"/>
      <c r="C28" s="3"/>
      <c r="D28" s="3"/>
      <c r="E28" s="3"/>
      <c r="F28" s="3"/>
      <c r="G28" s="3"/>
      <c r="H28" s="3"/>
    </row>
    <row r="29" spans="1:8" ht="20.149999999999999" customHeight="1" x14ac:dyDescent="0.2">
      <c r="A29" s="3"/>
      <c r="B29" s="3"/>
      <c r="C29" s="3"/>
      <c r="D29" s="3"/>
      <c r="E29" s="3"/>
      <c r="F29" s="3"/>
      <c r="G29" s="3"/>
      <c r="H29" s="3"/>
    </row>
    <row r="30" spans="1:8" ht="20.149999999999999" customHeight="1" x14ac:dyDescent="0.2">
      <c r="A30" s="3"/>
      <c r="B30" s="3"/>
      <c r="C30" s="3"/>
      <c r="D30" s="3"/>
      <c r="E30" s="3"/>
      <c r="F30" s="3"/>
      <c r="G30" s="3"/>
      <c r="H30" s="3"/>
    </row>
    <row r="31" spans="1:8" ht="20.149999999999999" customHeight="1" x14ac:dyDescent="0.2">
      <c r="A31" s="3"/>
      <c r="B31" s="3"/>
      <c r="C31" s="3"/>
      <c r="D31" s="3"/>
      <c r="E31" s="3"/>
      <c r="F31" s="3"/>
      <c r="G31" s="3"/>
      <c r="H31" s="3"/>
    </row>
    <row r="32" spans="1:8" ht="20.149999999999999" customHeight="1" x14ac:dyDescent="0.2">
      <c r="A32" s="3"/>
      <c r="B32" s="3"/>
      <c r="C32" s="3"/>
      <c r="D32" s="3"/>
      <c r="E32" s="3"/>
      <c r="F32" s="3"/>
      <c r="G32" s="3"/>
      <c r="H32" s="3"/>
    </row>
    <row r="33" spans="1:8" ht="20.149999999999999" customHeight="1" x14ac:dyDescent="0.2">
      <c r="A33" s="3"/>
      <c r="B33" s="3"/>
      <c r="C33" s="3"/>
      <c r="D33" s="3"/>
      <c r="E33" s="3"/>
      <c r="F33" s="3"/>
      <c r="G33" s="3"/>
      <c r="H33" s="3"/>
    </row>
    <row r="34" spans="1:8" ht="20.149999999999999" customHeight="1" x14ac:dyDescent="0.2">
      <c r="A34" s="3"/>
      <c r="B34" s="3"/>
      <c r="C34" s="3"/>
      <c r="D34" s="3"/>
      <c r="E34" s="3"/>
      <c r="F34" s="3"/>
      <c r="G34" s="3"/>
      <c r="H34" s="3"/>
    </row>
    <row r="35" spans="1:8" ht="20.149999999999999" customHeight="1" x14ac:dyDescent="0.2">
      <c r="A35" s="3"/>
      <c r="B35" s="3"/>
      <c r="C35" s="3"/>
      <c r="D35" s="3"/>
      <c r="E35" s="3"/>
      <c r="F35" s="3"/>
      <c r="G35" s="3"/>
      <c r="H35" s="3"/>
    </row>
    <row r="36" spans="1:8" ht="20.149999999999999" customHeight="1" x14ac:dyDescent="0.2">
      <c r="A36" s="3"/>
      <c r="B36" s="3"/>
      <c r="C36" s="3"/>
      <c r="D36" s="3"/>
      <c r="E36" s="3"/>
      <c r="F36" s="3"/>
      <c r="G36" s="3"/>
      <c r="H36" s="3"/>
    </row>
    <row r="37" spans="1:8" ht="20.149999999999999" customHeight="1" x14ac:dyDescent="0.2">
      <c r="A37" s="3"/>
      <c r="B37" s="3"/>
      <c r="C37" s="3"/>
      <c r="D37" s="3"/>
      <c r="E37" s="3"/>
      <c r="F37" s="3"/>
      <c r="G37" s="3"/>
      <c r="H37" s="3"/>
    </row>
    <row r="38" spans="1:8" ht="20.149999999999999" customHeight="1" x14ac:dyDescent="0.2">
      <c r="A38" s="3"/>
      <c r="B38" s="3"/>
      <c r="C38" s="3"/>
      <c r="D38" s="3"/>
      <c r="E38" s="3"/>
      <c r="F38" s="3"/>
      <c r="G38" s="3"/>
      <c r="H38" s="3"/>
    </row>
    <row r="39" spans="1:8" ht="20.149999999999999" customHeight="1" x14ac:dyDescent="0.2">
      <c r="A39" s="3"/>
      <c r="B39" s="3"/>
      <c r="C39" s="3"/>
      <c r="D39" s="3"/>
      <c r="E39" s="3"/>
      <c r="F39" s="3"/>
      <c r="G39" s="3"/>
      <c r="H39" s="3"/>
    </row>
    <row r="40" spans="1:8" ht="20.149999999999999" customHeight="1" x14ac:dyDescent="0.2">
      <c r="A40" s="3"/>
      <c r="B40" s="3"/>
      <c r="C40" s="3"/>
      <c r="D40" s="3"/>
      <c r="E40" s="3"/>
      <c r="F40" s="3"/>
      <c r="G40" s="3"/>
      <c r="H40" s="3"/>
    </row>
    <row r="41" spans="1:8" ht="20.149999999999999" customHeight="1" x14ac:dyDescent="0.2">
      <c r="A41" s="3"/>
      <c r="B41" s="3"/>
      <c r="C41" s="3"/>
      <c r="D41" s="3"/>
      <c r="E41" s="3"/>
      <c r="F41" s="3"/>
      <c r="G41" s="3"/>
      <c r="H41" s="3"/>
    </row>
    <row r="42" spans="1:8" ht="20.149999999999999" customHeight="1" x14ac:dyDescent="0.2">
      <c r="A42" s="3"/>
      <c r="B42" s="3"/>
      <c r="C42" s="3"/>
      <c r="D42" s="3"/>
      <c r="E42" s="3"/>
      <c r="F42" s="3"/>
      <c r="G42" s="3"/>
      <c r="H42" s="3"/>
    </row>
    <row r="43" spans="1:8" ht="20.149999999999999" customHeight="1" x14ac:dyDescent="0.2">
      <c r="A43" s="3"/>
      <c r="B43" s="3"/>
      <c r="C43" s="3"/>
      <c r="D43" s="3"/>
      <c r="E43" s="3"/>
      <c r="F43" s="3"/>
      <c r="G43" s="3"/>
      <c r="H43" s="3"/>
    </row>
    <row r="44" spans="1:8" ht="20.149999999999999" customHeight="1" x14ac:dyDescent="0.2">
      <c r="A44" s="3"/>
      <c r="B44" s="3"/>
      <c r="C44" s="3"/>
      <c r="D44" s="3"/>
      <c r="E44" s="3"/>
      <c r="F44" s="3"/>
      <c r="G44" s="3"/>
      <c r="H44" s="3"/>
    </row>
    <row r="45" spans="1:8" ht="20.149999999999999" customHeight="1" x14ac:dyDescent="0.2">
      <c r="A45" s="3"/>
      <c r="B45" s="3"/>
      <c r="C45" s="3"/>
      <c r="D45" s="3"/>
      <c r="E45" s="3"/>
      <c r="F45" s="3"/>
      <c r="G45" s="3"/>
      <c r="H45" s="3"/>
    </row>
    <row r="46" spans="1:8" ht="20.149999999999999" customHeight="1" x14ac:dyDescent="0.2">
      <c r="A46" s="3"/>
      <c r="B46" s="3"/>
      <c r="C46" s="3"/>
      <c r="D46" s="3"/>
      <c r="E46" s="3"/>
      <c r="F46" s="3"/>
      <c r="G46" s="3"/>
      <c r="H46" s="3"/>
    </row>
    <row r="47" spans="1:8" ht="20.149999999999999" customHeight="1" x14ac:dyDescent="0.2">
      <c r="A47" s="3"/>
      <c r="B47" s="3"/>
      <c r="C47" s="3"/>
      <c r="D47" s="3"/>
      <c r="E47" s="3"/>
      <c r="F47" s="3"/>
      <c r="G47" s="3"/>
      <c r="H47" s="3"/>
    </row>
    <row r="48" spans="1:8" ht="20.149999999999999" customHeight="1" x14ac:dyDescent="0.2">
      <c r="A48" s="3"/>
      <c r="B48" s="3"/>
      <c r="C48" s="3"/>
      <c r="D48" s="3"/>
      <c r="E48" s="3"/>
      <c r="F48" s="3"/>
      <c r="G48" s="3"/>
      <c r="H48" s="3"/>
    </row>
    <row r="49" spans="1:8" ht="20.149999999999999" customHeight="1" x14ac:dyDescent="0.2">
      <c r="A49" s="3"/>
      <c r="B49" s="3"/>
      <c r="C49" s="3"/>
      <c r="D49" s="3"/>
      <c r="E49" s="3"/>
      <c r="F49" s="3"/>
      <c r="G49" s="3"/>
      <c r="H49" s="3"/>
    </row>
    <row r="50" spans="1:8" ht="20.149999999999999" customHeight="1" x14ac:dyDescent="0.2">
      <c r="A50" s="3"/>
      <c r="B50" s="3"/>
      <c r="C50" s="3"/>
      <c r="D50" s="3"/>
      <c r="E50" s="3"/>
      <c r="F50" s="3"/>
      <c r="G50" s="3"/>
      <c r="H50" s="3"/>
    </row>
    <row r="51" spans="1:8" ht="20.149999999999999" customHeight="1" x14ac:dyDescent="0.2">
      <c r="A51" s="3"/>
      <c r="B51" s="3"/>
      <c r="C51" s="3"/>
      <c r="D51" s="3"/>
      <c r="E51" s="3"/>
      <c r="F51" s="3"/>
      <c r="G51" s="3"/>
      <c r="H51" s="3"/>
    </row>
    <row r="52" spans="1:8" ht="20.149999999999999" customHeight="1" x14ac:dyDescent="0.2">
      <c r="A52" s="3"/>
      <c r="B52" s="3"/>
      <c r="C52" s="3"/>
      <c r="D52" s="3"/>
      <c r="E52" s="3"/>
      <c r="F52" s="3"/>
      <c r="G52" s="3"/>
      <c r="H52" s="3"/>
    </row>
    <row r="53" spans="1:8" ht="20.149999999999999" customHeight="1" x14ac:dyDescent="0.2">
      <c r="A53" s="3"/>
      <c r="B53" s="3"/>
      <c r="C53" s="3"/>
      <c r="D53" s="3"/>
      <c r="E53" s="3"/>
      <c r="F53" s="3"/>
      <c r="G53" s="3"/>
      <c r="H53" s="3"/>
    </row>
    <row r="54" spans="1:8" ht="20.149999999999999" customHeight="1" x14ac:dyDescent="0.2">
      <c r="A54" s="3"/>
      <c r="B54" s="3"/>
      <c r="C54" s="3"/>
      <c r="D54" s="3"/>
      <c r="E54" s="3"/>
      <c r="F54" s="3"/>
      <c r="G54" s="3"/>
      <c r="H54" s="3"/>
    </row>
    <row r="55" spans="1:8" ht="20.149999999999999" customHeight="1" x14ac:dyDescent="0.2">
      <c r="A55" s="3"/>
      <c r="B55" s="3"/>
      <c r="C55" s="3"/>
      <c r="D55" s="3"/>
      <c r="E55" s="3"/>
      <c r="F55" s="3"/>
      <c r="G55" s="3"/>
      <c r="H55" s="3"/>
    </row>
    <row r="56" spans="1:8" ht="20.149999999999999" customHeight="1" x14ac:dyDescent="0.2">
      <c r="A56" s="3"/>
      <c r="B56" s="3"/>
      <c r="C56" s="3"/>
      <c r="D56" s="3"/>
      <c r="E56" s="3"/>
      <c r="F56" s="3"/>
      <c r="G56" s="3"/>
      <c r="H56" s="3"/>
    </row>
    <row r="57" spans="1:8" ht="20.149999999999999" customHeight="1" x14ac:dyDescent="0.2">
      <c r="A57" s="3"/>
      <c r="B57" s="3"/>
      <c r="C57" s="3"/>
      <c r="D57" s="3"/>
      <c r="E57" s="3"/>
      <c r="F57" s="3"/>
      <c r="G57" s="3"/>
      <c r="H57" s="3"/>
    </row>
    <row r="58" spans="1:8" ht="20.149999999999999" customHeight="1" x14ac:dyDescent="0.2">
      <c r="A58" s="3"/>
      <c r="B58" s="3"/>
      <c r="C58" s="3"/>
      <c r="D58" s="3"/>
      <c r="E58" s="3"/>
      <c r="F58" s="3"/>
      <c r="G58" s="3"/>
      <c r="H58" s="3"/>
    </row>
    <row r="59" spans="1:8" ht="20.149999999999999" customHeight="1" x14ac:dyDescent="0.2">
      <c r="A59" s="3"/>
      <c r="B59" s="3"/>
      <c r="C59" s="3"/>
      <c r="D59" s="3"/>
      <c r="E59" s="3"/>
      <c r="F59" s="3"/>
      <c r="G59" s="3"/>
      <c r="H59" s="3"/>
    </row>
    <row r="60" spans="1:8" ht="20.149999999999999" customHeight="1" x14ac:dyDescent="0.2">
      <c r="A60" s="3"/>
      <c r="B60" s="3"/>
      <c r="C60" s="3"/>
      <c r="D60" s="3"/>
      <c r="E60" s="3"/>
      <c r="F60" s="3"/>
      <c r="G60" s="3"/>
      <c r="H60" s="3"/>
    </row>
    <row r="61" spans="1:8" ht="20.149999999999999" customHeight="1" x14ac:dyDescent="0.2">
      <c r="A61" s="3"/>
      <c r="B61" s="3"/>
      <c r="C61" s="3"/>
      <c r="D61" s="3"/>
      <c r="E61" s="3"/>
      <c r="F61" s="3"/>
      <c r="G61" s="3"/>
      <c r="H61" s="3"/>
    </row>
    <row r="62" spans="1:8" ht="20.149999999999999" customHeight="1" x14ac:dyDescent="0.2">
      <c r="A62" s="3"/>
      <c r="B62" s="3"/>
      <c r="C62" s="3"/>
      <c r="D62" s="3"/>
      <c r="E62" s="3"/>
      <c r="F62" s="3"/>
      <c r="G62" s="3"/>
      <c r="H62" s="3"/>
    </row>
    <row r="63" spans="1:8" ht="20.149999999999999" customHeight="1" x14ac:dyDescent="0.2">
      <c r="A63" s="3"/>
      <c r="B63" s="3"/>
      <c r="C63" s="3"/>
      <c r="D63" s="3"/>
      <c r="E63" s="3"/>
      <c r="F63" s="3"/>
      <c r="G63" s="3"/>
      <c r="H63" s="3"/>
    </row>
    <row r="64" spans="1:8" ht="20.149999999999999" customHeight="1" x14ac:dyDescent="0.2">
      <c r="A64" s="3"/>
      <c r="B64" s="3"/>
      <c r="C64" s="3"/>
      <c r="D64" s="3"/>
      <c r="E64" s="3"/>
      <c r="F64" s="3"/>
      <c r="G64" s="3"/>
      <c r="H64" s="3"/>
    </row>
    <row r="65" spans="1:8" ht="20.149999999999999" customHeight="1" x14ac:dyDescent="0.2">
      <c r="A65" s="3"/>
      <c r="B65" s="3"/>
      <c r="C65" s="3"/>
      <c r="D65" s="3"/>
      <c r="E65" s="3"/>
      <c r="F65" s="3"/>
      <c r="G65" s="3"/>
      <c r="H65" s="3"/>
    </row>
    <row r="66" spans="1:8" ht="20.149999999999999" customHeight="1" x14ac:dyDescent="0.2">
      <c r="A66" s="3"/>
      <c r="B66" s="3"/>
      <c r="C66" s="3"/>
      <c r="D66" s="3"/>
      <c r="E66" s="3"/>
      <c r="F66" s="3"/>
      <c r="G66" s="3"/>
      <c r="H66" s="3"/>
    </row>
    <row r="67" spans="1:8" ht="20.149999999999999" customHeight="1" x14ac:dyDescent="0.2">
      <c r="A67" s="3"/>
      <c r="B67" s="3"/>
      <c r="C67" s="3"/>
      <c r="D67" s="3"/>
      <c r="E67" s="3"/>
      <c r="F67" s="3"/>
      <c r="G67" s="3"/>
      <c r="H67" s="3"/>
    </row>
    <row r="68" spans="1:8" ht="20.149999999999999" customHeight="1" x14ac:dyDescent="0.2">
      <c r="A68" s="3"/>
      <c r="B68" s="3"/>
      <c r="C68" s="3"/>
      <c r="D68" s="3"/>
      <c r="E68" s="3"/>
      <c r="F68" s="3"/>
      <c r="G68" s="3"/>
      <c r="H68" s="3"/>
    </row>
    <row r="69" spans="1:8" ht="20.149999999999999" customHeight="1" x14ac:dyDescent="0.2">
      <c r="A69" s="3"/>
      <c r="B69" s="3"/>
      <c r="C69" s="3"/>
      <c r="D69" s="3"/>
      <c r="E69" s="3"/>
      <c r="F69" s="3"/>
      <c r="G69" s="3"/>
      <c r="H69" s="3"/>
    </row>
    <row r="70" spans="1:8" ht="20.149999999999999" customHeight="1" x14ac:dyDescent="0.2">
      <c r="A70" s="3"/>
      <c r="B70" s="3"/>
      <c r="C70" s="3"/>
      <c r="D70" s="3"/>
      <c r="E70" s="3"/>
      <c r="F70" s="3"/>
      <c r="G70" s="3"/>
      <c r="H70" s="3"/>
    </row>
    <row r="71" spans="1:8" ht="20.149999999999999" customHeight="1" x14ac:dyDescent="0.2">
      <c r="A71" s="3"/>
      <c r="B71" s="3"/>
      <c r="C71" s="3"/>
      <c r="D71" s="3"/>
      <c r="E71" s="3"/>
      <c r="F71" s="3"/>
      <c r="G71" s="3"/>
      <c r="H71" s="3"/>
    </row>
    <row r="72" spans="1:8" ht="20.149999999999999" customHeight="1" x14ac:dyDescent="0.2">
      <c r="A72" s="3"/>
      <c r="B72" s="3"/>
      <c r="C72" s="3"/>
      <c r="D72" s="3"/>
      <c r="E72" s="3"/>
      <c r="F72" s="3"/>
      <c r="G72" s="3"/>
      <c r="H72" s="3"/>
    </row>
    <row r="73" spans="1:8" ht="20.149999999999999" customHeight="1" x14ac:dyDescent="0.2">
      <c r="A73" s="3"/>
      <c r="B73" s="3"/>
      <c r="C73" s="3"/>
      <c r="D73" s="3"/>
      <c r="E73" s="3"/>
      <c r="F73" s="3"/>
      <c r="G73" s="3"/>
      <c r="H73" s="3"/>
    </row>
    <row r="74" spans="1:8" ht="20.149999999999999" customHeight="1" x14ac:dyDescent="0.2">
      <c r="A74" s="3"/>
      <c r="B74" s="3"/>
      <c r="C74" s="3"/>
      <c r="D74" s="3"/>
      <c r="E74" s="3"/>
      <c r="F74" s="3"/>
      <c r="G74" s="3"/>
      <c r="H74" s="3"/>
    </row>
    <row r="75" spans="1:8" ht="20.149999999999999" customHeight="1" x14ac:dyDescent="0.2">
      <c r="A75" s="3"/>
      <c r="B75" s="3"/>
      <c r="C75" s="3"/>
      <c r="D75" s="3"/>
      <c r="E75" s="3"/>
      <c r="F75" s="3"/>
      <c r="G75" s="3"/>
      <c r="H75" s="3"/>
    </row>
    <row r="76" spans="1:8" ht="20.149999999999999" customHeight="1" x14ac:dyDescent="0.2">
      <c r="A76" s="3"/>
      <c r="B76" s="3"/>
      <c r="C76" s="3"/>
      <c r="D76" s="3"/>
      <c r="E76" s="3"/>
      <c r="F76" s="3"/>
      <c r="G76" s="3"/>
      <c r="H76" s="3"/>
    </row>
    <row r="77" spans="1:8" ht="20.149999999999999" customHeight="1" x14ac:dyDescent="0.2">
      <c r="A77" s="3"/>
      <c r="B77" s="3"/>
      <c r="C77" s="3"/>
      <c r="D77" s="3"/>
      <c r="E77" s="3"/>
      <c r="F77" s="3"/>
      <c r="G77" s="3"/>
      <c r="H77" s="3"/>
    </row>
    <row r="78" spans="1:8" ht="20.149999999999999" customHeight="1" x14ac:dyDescent="0.2">
      <c r="A78" s="3"/>
      <c r="B78" s="3"/>
      <c r="C78" s="3"/>
      <c r="D78" s="3"/>
      <c r="E78" s="3"/>
      <c r="F78" s="3"/>
      <c r="G78" s="3"/>
      <c r="H78" s="3"/>
    </row>
    <row r="79" spans="1:8" ht="20.149999999999999" customHeight="1" x14ac:dyDescent="0.2">
      <c r="A79" s="3"/>
      <c r="B79" s="3"/>
      <c r="C79" s="3"/>
      <c r="D79" s="3"/>
      <c r="E79" s="3"/>
      <c r="F79" s="3"/>
      <c r="G79" s="3"/>
      <c r="H79" s="3"/>
    </row>
    <row r="80" spans="1:8" ht="20.149999999999999" customHeight="1" x14ac:dyDescent="0.2">
      <c r="A80" s="3"/>
      <c r="B80" s="3"/>
      <c r="C80" s="3"/>
      <c r="D80" s="3"/>
      <c r="E80" s="3"/>
      <c r="F80" s="3"/>
      <c r="G80" s="3"/>
      <c r="H80" s="3"/>
    </row>
    <row r="81" spans="1:8" ht="20.149999999999999" customHeight="1" x14ac:dyDescent="0.2">
      <c r="A81" s="3"/>
      <c r="B81" s="3"/>
      <c r="C81" s="3"/>
      <c r="D81" s="3"/>
      <c r="E81" s="3"/>
      <c r="F81" s="3"/>
      <c r="G81" s="3"/>
      <c r="H81" s="3"/>
    </row>
    <row r="82" spans="1:8" ht="20.149999999999999" customHeight="1" x14ac:dyDescent="0.2">
      <c r="A82" s="3"/>
      <c r="B82" s="3"/>
      <c r="C82" s="3"/>
      <c r="D82" s="3"/>
      <c r="E82" s="3"/>
      <c r="F82" s="3"/>
      <c r="G82" s="3"/>
      <c r="H82" s="3"/>
    </row>
    <row r="83" spans="1:8" ht="20.149999999999999" customHeight="1" x14ac:dyDescent="0.2">
      <c r="A83" s="3"/>
      <c r="B83" s="3"/>
      <c r="C83" s="3"/>
      <c r="D83" s="3"/>
      <c r="E83" s="3"/>
      <c r="F83" s="3"/>
      <c r="G83" s="3"/>
      <c r="H83" s="3"/>
    </row>
    <row r="84" spans="1:8" ht="20.149999999999999" customHeight="1" x14ac:dyDescent="0.2">
      <c r="A84" s="3"/>
      <c r="B84" s="3"/>
      <c r="C84" s="3"/>
      <c r="D84" s="3"/>
      <c r="E84" s="3"/>
      <c r="F84" s="3"/>
      <c r="G84" s="3"/>
      <c r="H84" s="3"/>
    </row>
  </sheetData>
  <sheetProtection formatCells="0" autoFilter="0" pivotTables="0"/>
  <protectedRanges>
    <protectedRange sqref="B4:C4" name="範囲1"/>
    <protectedRange sqref="C7:G10" name="範囲1_2"/>
  </protectedRanges>
  <mergeCells count="3">
    <mergeCell ref="A2:H2"/>
    <mergeCell ref="A6:B6"/>
    <mergeCell ref="A9:B9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>
    <oddFooter>&amp;CⅧ（２－１）・&amp;Pページ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AEEDD-F75E-465C-AD1F-992BB3B16D35}">
  <dimension ref="A1:K18"/>
  <sheetViews>
    <sheetView view="pageBreakPreview" zoomScaleNormal="100" zoomScaleSheetLayoutView="100" workbookViewId="0">
      <pane ySplit="2" topLeftCell="A3" activePane="bottomLeft" state="frozen"/>
      <selection sqref="A1:IV65536"/>
      <selection pane="bottomLeft" activeCell="I2" sqref="I2"/>
    </sheetView>
  </sheetViews>
  <sheetFormatPr defaultColWidth="9" defaultRowHeight="13" x14ac:dyDescent="0.2"/>
  <cols>
    <col min="1" max="7" width="10.6328125" style="4" customWidth="1"/>
    <col min="8" max="8" width="12.26953125" style="4" customWidth="1"/>
    <col min="9" max="9" width="13.453125" style="4" bestFit="1" customWidth="1"/>
    <col min="10" max="16384" width="9" style="4"/>
  </cols>
  <sheetData>
    <row r="1" spans="1:11" ht="20.149999999999999" customHeight="1" x14ac:dyDescent="0.2">
      <c r="A1" s="3" t="s">
        <v>89</v>
      </c>
      <c r="B1" s="3"/>
      <c r="C1" s="3"/>
      <c r="D1" s="3"/>
      <c r="E1" s="3"/>
      <c r="F1" s="3"/>
      <c r="G1" s="3"/>
      <c r="H1" s="3"/>
    </row>
    <row r="2" spans="1:11" ht="87.75" customHeight="1" x14ac:dyDescent="0.2">
      <c r="A2" s="110" t="s">
        <v>103</v>
      </c>
      <c r="B2" s="110"/>
      <c r="C2" s="110"/>
      <c r="D2" s="110"/>
      <c r="E2" s="110"/>
      <c r="F2" s="110"/>
      <c r="G2" s="110"/>
      <c r="H2" s="110"/>
    </row>
    <row r="3" spans="1:11" ht="16.5" customHeight="1" thickBot="1" x14ac:dyDescent="0.25">
      <c r="A3" s="70"/>
      <c r="B3" s="70"/>
      <c r="C3" s="70"/>
      <c r="D3" s="70"/>
      <c r="E3" s="70"/>
      <c r="F3" s="70"/>
      <c r="G3" s="70"/>
      <c r="H3" s="70"/>
    </row>
    <row r="4" spans="1:11" ht="13.5" customHeight="1" thickBot="1" x14ac:dyDescent="0.25">
      <c r="A4" s="73" t="s">
        <v>85</v>
      </c>
      <c r="B4" s="55"/>
      <c r="C4" s="56"/>
      <c r="D4" s="27"/>
      <c r="E4" s="27"/>
      <c r="F4" s="27"/>
      <c r="G4" s="27"/>
    </row>
    <row r="5" spans="1:11" x14ac:dyDescent="0.2">
      <c r="A5" s="3" t="s">
        <v>87</v>
      </c>
      <c r="B5" s="3"/>
      <c r="C5" s="30">
        <f>'（1）総予算'!$C$4</f>
        <v>2020</v>
      </c>
      <c r="D5" s="30">
        <f>IF('（1）総予算'!$C$4+1&lt;='（1）総予算'!$E$4,'（1）総予算'!$C$4+1,"-")</f>
        <v>2021</v>
      </c>
      <c r="E5" s="30">
        <f>IF('（1）総予算'!$C$4+2&lt;='（1）総予算'!$E$4,'（1）総予算'!$C$4+2,"-")</f>
        <v>2022</v>
      </c>
      <c r="F5" s="30">
        <f>IF('（1）総予算'!$C$4+3&lt;='（1）総予算'!$E$4,'（1）総予算'!$C$4+3,"-")</f>
        <v>2023</v>
      </c>
      <c r="G5" s="30">
        <f>IF('（1）総予算'!$C$4+4&lt;='（1）総予算'!$E$4,'（1）総予算'!$C$4+4,"-")</f>
        <v>2024</v>
      </c>
      <c r="H5" s="5" t="s">
        <v>21</v>
      </c>
    </row>
    <row r="6" spans="1:11" ht="51" customHeight="1" x14ac:dyDescent="0.2">
      <c r="A6" s="111" t="s">
        <v>76</v>
      </c>
      <c r="B6" s="112"/>
      <c r="C6" s="18" t="s">
        <v>91</v>
      </c>
      <c r="D6" s="18" t="s">
        <v>92</v>
      </c>
      <c r="E6" s="18" t="s">
        <v>93</v>
      </c>
      <c r="F6" s="18" t="s">
        <v>94</v>
      </c>
      <c r="G6" s="18" t="s">
        <v>95</v>
      </c>
      <c r="H6" s="15" t="s">
        <v>7</v>
      </c>
      <c r="I6" s="7"/>
    </row>
    <row r="7" spans="1:11" ht="25" customHeight="1" x14ac:dyDescent="0.2">
      <c r="A7" s="71" t="s">
        <v>11</v>
      </c>
      <c r="B7" s="72"/>
      <c r="C7" s="1">
        <v>0</v>
      </c>
      <c r="D7" s="1">
        <v>3000000</v>
      </c>
      <c r="E7" s="1">
        <v>3000000</v>
      </c>
      <c r="F7" s="1">
        <v>3000000</v>
      </c>
      <c r="G7" s="1">
        <v>3000000</v>
      </c>
      <c r="H7" s="2">
        <f t="shared" ref="H7:H11" si="0">SUM(C7:G7)</f>
        <v>12000000</v>
      </c>
      <c r="I7" s="10" t="str">
        <f>IF(MOD(C7/1000,1)+MOD(D7/1000,1)+MOD(E7/1000,1)+MOD(F7/1000,1)+MOD(G7/1000,1)=0,"","要修正：直接経費は千円単位で数値を丸めて積算して下さい")</f>
        <v/>
      </c>
      <c r="J7" s="11"/>
      <c r="K7" s="11"/>
    </row>
    <row r="8" spans="1:11" ht="25" customHeight="1" x14ac:dyDescent="0.2">
      <c r="A8" s="71" t="s">
        <v>77</v>
      </c>
      <c r="B8" s="72"/>
      <c r="C8" s="1">
        <v>0</v>
      </c>
      <c r="D8" s="1">
        <v>3000000</v>
      </c>
      <c r="E8" s="1">
        <v>3000000</v>
      </c>
      <c r="F8" s="1">
        <v>3000000</v>
      </c>
      <c r="G8" s="1">
        <v>3000000</v>
      </c>
      <c r="H8" s="2">
        <f t="shared" si="0"/>
        <v>12000000</v>
      </c>
      <c r="I8" s="10" t="str">
        <f>IF(MOD(C8/1000,1)+MOD(D8/1000,1)+MOD(E8/1000,1)+MOD(F8/1000,1)+MOD(G8/1000,1)=0,"","要修正：直接経費は千円単位で数値を丸めて積算して下さい")</f>
        <v/>
      </c>
      <c r="J8" s="11"/>
      <c r="K8" s="11"/>
    </row>
    <row r="9" spans="1:11" ht="25" customHeight="1" x14ac:dyDescent="0.2">
      <c r="A9" s="113" t="s">
        <v>1</v>
      </c>
      <c r="B9" s="114"/>
      <c r="C9" s="1">
        <v>0</v>
      </c>
      <c r="D9" s="1">
        <v>100000</v>
      </c>
      <c r="E9" s="1">
        <v>100000</v>
      </c>
      <c r="F9" s="1">
        <v>100000</v>
      </c>
      <c r="G9" s="1">
        <v>100000</v>
      </c>
      <c r="H9" s="2">
        <f t="shared" si="0"/>
        <v>400000</v>
      </c>
      <c r="I9" s="10" t="str">
        <f>IF(MOD(C9/1000,1)+MOD(D9/1000,1)+MOD(E9/1000,1)+MOD(F9/1000,1)+MOD(G9/1000,1)=0,"","要修正：直接経費は千円単位で数値を丸めて積算して下さい")</f>
        <v/>
      </c>
      <c r="J9" s="11"/>
      <c r="K9" s="11"/>
    </row>
    <row r="10" spans="1:11" ht="25" customHeight="1" x14ac:dyDescent="0.2">
      <c r="A10" s="71" t="s">
        <v>14</v>
      </c>
      <c r="B10" s="69"/>
      <c r="C10" s="1">
        <v>0</v>
      </c>
      <c r="D10" s="1">
        <v>3900000</v>
      </c>
      <c r="E10" s="1">
        <v>3900000</v>
      </c>
      <c r="F10" s="1">
        <v>3900000</v>
      </c>
      <c r="G10" s="1">
        <v>3900000</v>
      </c>
      <c r="H10" s="20">
        <f t="shared" si="0"/>
        <v>15600000</v>
      </c>
      <c r="I10" s="10" t="str">
        <f>IF(MOD(C10/1000,1)+MOD(D10/1000,1)+MOD(E10/1000,1)+MOD(F10/1000,1)+MOD(G10/1000,1)=0,"","要修正：直接経費は千円単位で数値を丸めて積算して下さい")</f>
        <v/>
      </c>
      <c r="J10" s="11"/>
      <c r="K10" s="11"/>
    </row>
    <row r="11" spans="1:11" ht="25" customHeight="1" x14ac:dyDescent="0.2">
      <c r="A11" s="71" t="s">
        <v>19</v>
      </c>
      <c r="B11" s="72" t="s">
        <v>75</v>
      </c>
      <c r="C11" s="23">
        <f>SUM(C7:C10)</f>
        <v>0</v>
      </c>
      <c r="D11" s="23">
        <f>SUM(D7:D10)</f>
        <v>10000000</v>
      </c>
      <c r="E11" s="23">
        <f>SUM(E7:E10)</f>
        <v>10000000</v>
      </c>
      <c r="F11" s="23">
        <f>SUM(F7:F10)</f>
        <v>10000000</v>
      </c>
      <c r="G11" s="23">
        <f>SUM(G7:G10)</f>
        <v>10000000</v>
      </c>
      <c r="H11" s="2">
        <f t="shared" si="0"/>
        <v>40000000</v>
      </c>
      <c r="I11" s="10" t="str">
        <f>IF(MOD(C11/1000,1)+MOD(D11/1000,1)+MOD(E11/1000,1)+MOD(F11/1000,1)+MOD(G11/1000,1)=0,"","要修正：直接経費は千円単位で数値を丸めて積算して下さい")</f>
        <v/>
      </c>
      <c r="J11" s="11"/>
      <c r="K11" s="11"/>
    </row>
    <row r="12" spans="1:11" ht="20.149999999999999" customHeight="1" x14ac:dyDescent="0.2">
      <c r="A12" s="22"/>
      <c r="B12" s="3"/>
      <c r="C12" s="3"/>
      <c r="D12" s="3"/>
      <c r="E12" s="3"/>
      <c r="F12" s="3"/>
      <c r="G12" s="3"/>
      <c r="H12" s="3"/>
      <c r="I12" s="9"/>
    </row>
    <row r="13" spans="1:11" ht="20.149999999999999" customHeight="1" x14ac:dyDescent="0.2">
      <c r="A13" s="3"/>
      <c r="B13" s="3"/>
      <c r="C13" s="3"/>
      <c r="D13" s="3"/>
      <c r="E13" s="3"/>
      <c r="F13" s="3"/>
      <c r="G13" s="3"/>
      <c r="H13" s="3"/>
    </row>
    <row r="14" spans="1:11" ht="20.149999999999999" customHeight="1" x14ac:dyDescent="0.2">
      <c r="A14" s="3"/>
      <c r="B14" s="3"/>
      <c r="C14" s="3"/>
      <c r="D14" s="3"/>
      <c r="E14" s="3"/>
      <c r="F14" s="3"/>
      <c r="G14" s="3"/>
      <c r="H14" s="3"/>
    </row>
    <row r="15" spans="1:11" ht="20.149999999999999" customHeight="1" x14ac:dyDescent="0.2">
      <c r="A15" s="3"/>
      <c r="B15" s="3"/>
      <c r="C15" s="3"/>
      <c r="D15" s="3"/>
      <c r="E15" s="3"/>
      <c r="F15" s="3"/>
      <c r="G15" s="3"/>
      <c r="H15" s="3"/>
    </row>
    <row r="16" spans="1:11" ht="20.149999999999999" customHeight="1" x14ac:dyDescent="0.2">
      <c r="A16" s="3"/>
      <c r="B16" s="3"/>
      <c r="C16" s="3"/>
      <c r="D16" s="3"/>
      <c r="E16" s="3"/>
      <c r="F16" s="3"/>
      <c r="G16" s="3"/>
      <c r="H16" s="3"/>
    </row>
    <row r="17" spans="1:8" ht="20.149999999999999" customHeight="1" x14ac:dyDescent="0.2">
      <c r="A17" s="3"/>
      <c r="B17" s="3"/>
      <c r="C17" s="3"/>
      <c r="D17" s="3"/>
      <c r="E17" s="3"/>
      <c r="F17" s="3"/>
      <c r="G17" s="3"/>
      <c r="H17" s="3"/>
    </row>
    <row r="18" spans="1:8" ht="20.149999999999999" customHeight="1" x14ac:dyDescent="0.2">
      <c r="A18" s="3"/>
      <c r="B18" s="3"/>
      <c r="C18" s="3"/>
      <c r="D18" s="3"/>
      <c r="E18" s="3"/>
      <c r="F18" s="3"/>
      <c r="G18" s="3"/>
      <c r="H18" s="3"/>
    </row>
  </sheetData>
  <sheetProtection formatCells="0" autoFilter="0" pivotTables="0"/>
  <protectedRanges>
    <protectedRange sqref="B4:C4 C7:C10" name="範囲1"/>
    <protectedRange sqref="D7:G10" name="範囲1_1"/>
  </protectedRanges>
  <mergeCells count="3">
    <mergeCell ref="A2:H2"/>
    <mergeCell ref="A6:B6"/>
    <mergeCell ref="A9:B9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>
    <oddFooter>&amp;CⅧ（２－１）・&amp;Pページ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69"/>
  <sheetViews>
    <sheetView view="pageBreakPreview" zoomScale="85" zoomScaleNormal="100" zoomScaleSheetLayoutView="115" workbookViewId="0">
      <pane ySplit="4" topLeftCell="A5" activePane="bottomLeft" state="frozen"/>
      <selection sqref="A1:IV65536"/>
      <selection pane="bottomLeft" activeCell="G4" sqref="G4"/>
    </sheetView>
  </sheetViews>
  <sheetFormatPr defaultColWidth="9" defaultRowHeight="13" x14ac:dyDescent="0.2"/>
  <cols>
    <col min="1" max="8" width="10.6328125" style="4" customWidth="1"/>
    <col min="9" max="9" width="13.453125" style="4" bestFit="1" customWidth="1"/>
    <col min="10" max="16384" width="9" style="4"/>
  </cols>
  <sheetData>
    <row r="1" spans="1:11" ht="20.149999999999999" customHeight="1" x14ac:dyDescent="0.2">
      <c r="A1" s="3" t="s">
        <v>6</v>
      </c>
      <c r="B1" s="3"/>
      <c r="C1" s="3" t="str">
        <f>'（1）総予算'!C2</f>
        <v>START 大学・エコシステム推進型大学推進型</v>
      </c>
      <c r="D1" s="3"/>
      <c r="E1" s="3"/>
      <c r="F1" s="3"/>
      <c r="G1" s="3"/>
      <c r="H1" s="3"/>
    </row>
    <row r="2" spans="1:11" ht="25" customHeight="1" x14ac:dyDescent="0.2">
      <c r="A2" s="25" t="str">
        <f>IF(C1="シーズ顕在化タイプ","シーズ顕在化タイプの場合本シートへの記入は不要です","")</f>
        <v/>
      </c>
      <c r="B2" s="3"/>
      <c r="C2" s="3"/>
      <c r="D2" s="3"/>
      <c r="E2" s="3"/>
      <c r="F2" s="3"/>
      <c r="G2" s="3"/>
      <c r="H2" s="3"/>
    </row>
    <row r="3" spans="1:11" ht="80.150000000000006" customHeight="1" thickBot="1" x14ac:dyDescent="0.25">
      <c r="A3" s="110" t="s">
        <v>65</v>
      </c>
      <c r="B3" s="110"/>
      <c r="C3" s="110"/>
      <c r="D3" s="110"/>
      <c r="E3" s="110"/>
      <c r="F3" s="110"/>
      <c r="G3" s="110"/>
      <c r="H3" s="110"/>
    </row>
    <row r="4" spans="1:11" ht="13.5" customHeight="1" thickBot="1" x14ac:dyDescent="0.25">
      <c r="A4" s="3"/>
      <c r="B4" s="3"/>
      <c r="C4" s="31"/>
      <c r="D4" s="31"/>
      <c r="E4" s="31"/>
      <c r="F4" s="41" t="s">
        <v>34</v>
      </c>
      <c r="G4" s="53">
        <v>1</v>
      </c>
      <c r="H4" s="3"/>
    </row>
    <row r="5" spans="1:11" ht="16.5" customHeight="1" thickBot="1" x14ac:dyDescent="0.25">
      <c r="A5" s="31"/>
      <c r="B5" s="31"/>
      <c r="C5" s="31"/>
      <c r="D5" s="31"/>
      <c r="E5" s="31"/>
      <c r="F5" s="31"/>
      <c r="G5" s="31"/>
      <c r="H5" s="31"/>
    </row>
    <row r="6" spans="1:11" ht="13.5" customHeight="1" thickBot="1" x14ac:dyDescent="0.25">
      <c r="A6" s="44">
        <v>1</v>
      </c>
      <c r="B6" s="42" t="s">
        <v>53</v>
      </c>
      <c r="C6" s="54" t="s">
        <v>58</v>
      </c>
      <c r="D6" s="59"/>
      <c r="E6" s="27"/>
      <c r="F6" s="27"/>
      <c r="G6" s="27"/>
    </row>
    <row r="7" spans="1:11" x14ac:dyDescent="0.2">
      <c r="A7" s="3"/>
      <c r="B7" s="3"/>
      <c r="C7" s="30">
        <f>'（1）総予算'!$C$4</f>
        <v>2020</v>
      </c>
      <c r="D7" s="30">
        <f>IF('（1）総予算'!$C$4+1&lt;='（1）総予算'!$E$4,'（1）総予算'!$C$4+1,"-")</f>
        <v>2021</v>
      </c>
      <c r="E7" s="30">
        <f>IF('（1）総予算'!$C$4+2&lt;='（1）総予算'!$E$4,'（1）総予算'!$C$4+2,"-")</f>
        <v>2022</v>
      </c>
      <c r="F7" s="30">
        <f>IF('（1）総予算'!$C$4+3&lt;='（1）総予算'!$E$4,'（1）総予算'!$C$4+3,"-")</f>
        <v>2023</v>
      </c>
      <c r="G7" s="30">
        <f>IF('（1）総予算'!$C$4+4&lt;='（1）総予算'!$E$4,'（1）総予算'!$C$4+4,"-")</f>
        <v>2024</v>
      </c>
      <c r="H7" s="5" t="s">
        <v>21</v>
      </c>
    </row>
    <row r="8" spans="1:11" ht="20.149999999999999" customHeight="1" x14ac:dyDescent="0.2">
      <c r="A8" s="119" t="s">
        <v>10</v>
      </c>
      <c r="B8" s="120"/>
      <c r="C8" s="18" t="str">
        <f>IF(C7="-","-","平成"&amp;C7&amp;"年度")</f>
        <v>平成2020年度</v>
      </c>
      <c r="D8" s="18" t="str">
        <f>IF(D7="-","-","平成"&amp;D7&amp;"年度")</f>
        <v>平成2021年度</v>
      </c>
      <c r="E8" s="18" t="str">
        <f>IF(E7="-","-","平成"&amp;E7&amp;"年度")</f>
        <v>平成2022年度</v>
      </c>
      <c r="F8" s="18" t="str">
        <f>IF(F7="-","-","平成"&amp;F7&amp;"年度")</f>
        <v>平成2023年度</v>
      </c>
      <c r="G8" s="18" t="str">
        <f>IF(G7="-","-","平成"&amp;G7&amp;"年度")</f>
        <v>平成2024年度</v>
      </c>
      <c r="H8" s="15" t="s">
        <v>7</v>
      </c>
      <c r="I8" s="7"/>
    </row>
    <row r="9" spans="1:11" ht="20.149999999999999" customHeight="1" x14ac:dyDescent="0.2">
      <c r="A9" s="121"/>
      <c r="B9" s="122"/>
      <c r="C9" s="16" t="str">
        <f>"自"&amp;(YEAR('（1）総予算'!$C$3)-1988)&amp;"年"&amp;MONTH('（1）総予算'!$C$3) &amp;"月"</f>
        <v>自32年10月</v>
      </c>
      <c r="D9" s="16" t="str">
        <f>IF(D7="-","","自"&amp;D7&amp;"年"&amp;"4月")</f>
        <v>自2021年4月</v>
      </c>
      <c r="E9" s="16" t="str">
        <f>IF(E7="-","","自"&amp;E7&amp;"年"&amp;"4月")</f>
        <v>自2022年4月</v>
      </c>
      <c r="F9" s="16" t="str">
        <f>IF(F7="-","","自"&amp;F7&amp;"年"&amp;"4月")</f>
        <v>自2023年4月</v>
      </c>
      <c r="G9" s="16" t="str">
        <f>IF(G7="-","","自"&amp;G7&amp;"年"&amp;"4月")</f>
        <v>自2024年4月</v>
      </c>
      <c r="H9" s="16" t="s">
        <v>8</v>
      </c>
      <c r="I9" s="7"/>
    </row>
    <row r="10" spans="1:11" ht="20.149999999999999" customHeight="1" x14ac:dyDescent="0.2">
      <c r="A10" s="123"/>
      <c r="B10" s="124"/>
      <c r="C10" s="17" t="str">
        <f>IF(C7='（1）総予算'!$E$4,"至"&amp;YEAR('（1）総予算'!$E$3)-1988&amp;"年"&amp;MONTH('（1）総予算'!$E$3)&amp;"月","")</f>
        <v/>
      </c>
      <c r="D10" s="17" t="str">
        <f>IF(D7='（1）総予算'!$E$4,"至"&amp;YEAR('（1）総予算'!$E$3)-1988&amp;"年"&amp;MONTH('（1）総予算'!$E$3)&amp;"月","")</f>
        <v/>
      </c>
      <c r="E10" s="17" t="str">
        <f>IF(E7='（1）総予算'!$E$4,"至"&amp;YEAR('（1）総予算'!$E$3)-1988&amp;"年"&amp;MONTH('（1）総予算'!$E$3)&amp;"月","")</f>
        <v/>
      </c>
      <c r="F10" s="17" t="str">
        <f>IF(F7='（1）総予算'!$E$4,"至"&amp;YEAR('（1）総予算'!$E$3)-1988&amp;"年"&amp;MONTH('（1）総予算'!$E$3)&amp;"月","")</f>
        <v/>
      </c>
      <c r="G10" s="17" t="str">
        <f>IF(G7='（1）総予算'!$E$4,"至"&amp;YEAR('（1）総予算'!$E$3)-1988&amp;"年"&amp;MONTH('（1）総予算'!$E$3)&amp;"月","")</f>
        <v>至37年3月</v>
      </c>
      <c r="H10" s="19" t="str">
        <f>ROUNDDOWN('（1）総予算'!$J$3/12,0)&amp;"年"&amp;MOD('（1）総予算'!$J$3,12)&amp;"ヶ月"</f>
        <v>0年0ヶ月</v>
      </c>
      <c r="I10" s="10"/>
      <c r="J10" s="11"/>
      <c r="K10" s="11"/>
    </row>
    <row r="11" spans="1:11" ht="25" customHeight="1" x14ac:dyDescent="0.2">
      <c r="A11" s="13" t="s">
        <v>11</v>
      </c>
      <c r="B11" s="14" t="s">
        <v>12</v>
      </c>
      <c r="C11" s="1">
        <v>0</v>
      </c>
      <c r="D11" s="1">
        <v>0</v>
      </c>
      <c r="E11" s="1">
        <v>0</v>
      </c>
      <c r="F11" s="1">
        <v>0</v>
      </c>
      <c r="G11" s="12">
        <v>0</v>
      </c>
      <c r="H11" s="2">
        <f t="shared" ref="H11:H18" si="0">SUM(C11:G11)</f>
        <v>0</v>
      </c>
      <c r="I11" s="10" t="str">
        <f>IF(MOD(C11/1000,1)+MOD(D11/1000,1)+MOD(E11/1000,1)+MOD(F11/1000,1)+MOD(G11/1000,1)=0,"","要修正：直接経費･再委託費は千円単位で数値を丸めて積算して下さい")</f>
        <v/>
      </c>
      <c r="J11" s="11"/>
      <c r="K11" s="11"/>
    </row>
    <row r="12" spans="1:11" ht="25" customHeight="1" x14ac:dyDescent="0.2">
      <c r="A12" s="61" t="s">
        <v>71</v>
      </c>
      <c r="B12" s="14" t="s">
        <v>13</v>
      </c>
      <c r="C12" s="1">
        <v>0</v>
      </c>
      <c r="D12" s="1">
        <v>0</v>
      </c>
      <c r="E12" s="1">
        <v>0</v>
      </c>
      <c r="F12" s="1">
        <v>0</v>
      </c>
      <c r="G12" s="12">
        <v>0</v>
      </c>
      <c r="H12" s="2">
        <f t="shared" si="0"/>
        <v>0</v>
      </c>
      <c r="I12" s="10" t="str">
        <f t="shared" ref="I12:I17" si="1">IF(MOD(C12/1000,1)+MOD(D12/1000,1)+MOD(E12/1000,1)+MOD(F12/1000,1)+MOD(G12/1000,1)=0,"","要修正：直接経費･再委託費は千円単位で数値を丸めて積算して下さい")</f>
        <v/>
      </c>
      <c r="J12" s="11"/>
      <c r="K12" s="11"/>
    </row>
    <row r="13" spans="1:11" ht="25" customHeight="1" x14ac:dyDescent="0.2">
      <c r="A13" s="13" t="s">
        <v>18</v>
      </c>
      <c r="B13" s="14"/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2">
        <f t="shared" si="0"/>
        <v>0</v>
      </c>
      <c r="I13" s="10" t="str">
        <f t="shared" si="1"/>
        <v/>
      </c>
      <c r="J13" s="11"/>
      <c r="K13" s="11"/>
    </row>
    <row r="14" spans="1:11" ht="25" customHeight="1" x14ac:dyDescent="0.2">
      <c r="A14" s="13" t="s">
        <v>1</v>
      </c>
      <c r="B14" s="14"/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2">
        <f t="shared" si="0"/>
        <v>0</v>
      </c>
      <c r="I14" s="10" t="str">
        <f t="shared" si="1"/>
        <v/>
      </c>
      <c r="J14" s="11"/>
      <c r="K14" s="11"/>
    </row>
    <row r="15" spans="1:11" ht="25" customHeight="1" x14ac:dyDescent="0.2">
      <c r="A15" s="13" t="s">
        <v>14</v>
      </c>
      <c r="B15" s="14" t="s">
        <v>15</v>
      </c>
      <c r="C15" s="1">
        <v>0</v>
      </c>
      <c r="D15" s="1">
        <v>0</v>
      </c>
      <c r="E15" s="1">
        <v>0</v>
      </c>
      <c r="F15" s="1">
        <v>0</v>
      </c>
      <c r="G15" s="12">
        <v>0</v>
      </c>
      <c r="H15" s="20">
        <f t="shared" si="0"/>
        <v>0</v>
      </c>
      <c r="I15" s="10" t="str">
        <f t="shared" si="1"/>
        <v/>
      </c>
      <c r="J15" s="11"/>
      <c r="K15" s="11"/>
    </row>
    <row r="16" spans="1:11" ht="25" customHeight="1" x14ac:dyDescent="0.2">
      <c r="A16" s="61" t="s">
        <v>72</v>
      </c>
      <c r="B16" s="14" t="s">
        <v>16</v>
      </c>
      <c r="C16" s="1">
        <v>0</v>
      </c>
      <c r="D16" s="1">
        <v>0</v>
      </c>
      <c r="E16" s="1">
        <v>0</v>
      </c>
      <c r="F16" s="1">
        <v>0</v>
      </c>
      <c r="G16" s="12">
        <v>0</v>
      </c>
      <c r="H16" s="20">
        <f t="shared" si="0"/>
        <v>0</v>
      </c>
      <c r="I16" s="10" t="str">
        <f t="shared" si="1"/>
        <v/>
      </c>
      <c r="J16" s="11"/>
      <c r="K16" s="11"/>
    </row>
    <row r="17" spans="1:26" ht="25" customHeight="1" x14ac:dyDescent="0.2">
      <c r="A17" s="13" t="s">
        <v>19</v>
      </c>
      <c r="B17" s="14" t="s">
        <v>20</v>
      </c>
      <c r="C17" s="23">
        <f>SUM(C11:C16)</f>
        <v>0</v>
      </c>
      <c r="D17" s="23">
        <f>SUM(D11:D16)</f>
        <v>0</v>
      </c>
      <c r="E17" s="23">
        <f>SUM(E11:E16)</f>
        <v>0</v>
      </c>
      <c r="F17" s="23">
        <f>SUM(F11:F16)</f>
        <v>0</v>
      </c>
      <c r="G17" s="2">
        <f>SUM(G11:G16)</f>
        <v>0</v>
      </c>
      <c r="H17" s="2">
        <f t="shared" si="0"/>
        <v>0</v>
      </c>
      <c r="I17" s="10" t="str">
        <f t="shared" si="1"/>
        <v/>
      </c>
      <c r="J17" s="11"/>
      <c r="K17" s="11"/>
    </row>
    <row r="18" spans="1:26" ht="12.65" customHeight="1" thickBot="1" x14ac:dyDescent="0.25">
      <c r="A18" s="21" t="s">
        <v>9</v>
      </c>
      <c r="B18" s="60">
        <f>ROUNDUP(B19*100,0)-B19*100</f>
        <v>0</v>
      </c>
      <c r="C18" s="125">
        <f>C17*$B19</f>
        <v>0</v>
      </c>
      <c r="D18" s="125">
        <f>D17*$B19</f>
        <v>0</v>
      </c>
      <c r="E18" s="125">
        <f>E17*$B19</f>
        <v>0</v>
      </c>
      <c r="F18" s="125">
        <f>F17*$B19</f>
        <v>0</v>
      </c>
      <c r="G18" s="125">
        <f>G17*$B19</f>
        <v>0</v>
      </c>
      <c r="H18" s="115">
        <f t="shared" si="0"/>
        <v>0</v>
      </c>
      <c r="I18" s="117" t="str">
        <f>IF(B19="","間接経費が直接経費の何％かを入力して下さい（0％の場合も0を入力）",IF(B19&gt;0.3,"間接経費率は30%以下の整数として下さい",IF(B18=0,"","要修正：間接経費率は30%以下の整数として下さい")))</f>
        <v/>
      </c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</row>
    <row r="19" spans="1:26" ht="12.65" customHeight="1" thickBot="1" x14ac:dyDescent="0.25">
      <c r="A19" s="62" t="s">
        <v>22</v>
      </c>
      <c r="B19" s="58">
        <v>0</v>
      </c>
      <c r="C19" s="126"/>
      <c r="D19" s="127"/>
      <c r="E19" s="127"/>
      <c r="F19" s="127"/>
      <c r="G19" s="127"/>
      <c r="H19" s="116"/>
      <c r="I19" s="117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</row>
    <row r="20" spans="1:26" ht="25" customHeight="1" x14ac:dyDescent="0.2">
      <c r="A20" s="13" t="s">
        <v>4</v>
      </c>
      <c r="B20" s="57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2">
        <f>SUM(C20:G20)</f>
        <v>0</v>
      </c>
      <c r="I20" s="10" t="str">
        <f>IF(MOD(C20/1000,1)+MOD(D20/1000,1)+MOD(E20/1000,1)+MOD(F20/1000,1)+MOD(G20/1000,1)=0,"","要修正：直接経費･再委託費は千円単位で数値を丸めて積算して下さい")</f>
        <v/>
      </c>
      <c r="J20" s="11"/>
      <c r="K20" s="11"/>
    </row>
    <row r="21" spans="1:26" ht="25" customHeight="1" x14ac:dyDescent="0.2">
      <c r="A21" s="13" t="s">
        <v>5</v>
      </c>
      <c r="B21" s="14"/>
      <c r="C21" s="2">
        <f>SUM(C17:C20)</f>
        <v>0</v>
      </c>
      <c r="D21" s="2">
        <f>SUM(D17:D20)</f>
        <v>0</v>
      </c>
      <c r="E21" s="2">
        <f>SUM(E17:E20)</f>
        <v>0</v>
      </c>
      <c r="F21" s="2">
        <f>SUM(F17:F20)</f>
        <v>0</v>
      </c>
      <c r="G21" s="2">
        <f>SUM(G17:G20)</f>
        <v>0</v>
      </c>
      <c r="H21" s="2">
        <f>SUM(C21:G21)</f>
        <v>0</v>
      </c>
      <c r="I21" s="10"/>
      <c r="J21" s="11"/>
      <c r="K21" s="11"/>
    </row>
    <row r="22" spans="1:26" ht="20.149999999999999" customHeight="1" x14ac:dyDescent="0.2">
      <c r="A22" s="30">
        <f>10+A6</f>
        <v>11</v>
      </c>
      <c r="B22" s="30"/>
      <c r="C22" s="45">
        <f t="shared" ref="C22:H22" si="2">C17+C20</f>
        <v>0</v>
      </c>
      <c r="D22" s="45">
        <f t="shared" si="2"/>
        <v>0</v>
      </c>
      <c r="E22" s="45">
        <f t="shared" si="2"/>
        <v>0</v>
      </c>
      <c r="F22" s="45">
        <f t="shared" si="2"/>
        <v>0</v>
      </c>
      <c r="G22" s="45">
        <f t="shared" si="2"/>
        <v>0</v>
      </c>
      <c r="H22" s="45">
        <f t="shared" si="2"/>
        <v>0</v>
      </c>
      <c r="I22" s="10"/>
      <c r="J22" s="11"/>
      <c r="K22" s="11"/>
    </row>
    <row r="23" spans="1:26" ht="20.149999999999999" customHeight="1" thickBot="1" x14ac:dyDescent="0.25">
      <c r="A23" s="22"/>
      <c r="B23" s="3"/>
      <c r="C23" s="3"/>
      <c r="D23" s="3"/>
      <c r="E23" s="3"/>
      <c r="F23" s="3"/>
      <c r="G23" s="3"/>
      <c r="H23" s="3"/>
      <c r="I23" s="9"/>
    </row>
    <row r="24" spans="1:26" ht="13.5" customHeight="1" thickBot="1" x14ac:dyDescent="0.25">
      <c r="A24" s="44">
        <v>2</v>
      </c>
      <c r="B24" s="42" t="s">
        <v>54</v>
      </c>
      <c r="C24" s="54" t="s">
        <v>59</v>
      </c>
      <c r="D24" s="59"/>
      <c r="E24" s="27"/>
      <c r="F24" s="27"/>
      <c r="G24" s="27"/>
    </row>
    <row r="25" spans="1:26" x14ac:dyDescent="0.2">
      <c r="A25" s="3"/>
      <c r="B25" s="3"/>
      <c r="C25" s="30">
        <f>'（1）総予算'!$C$4</f>
        <v>2020</v>
      </c>
      <c r="D25" s="30">
        <f>IF('（1）総予算'!$C$4+1&lt;='（1）総予算'!$E$4,'（1）総予算'!$C$4+1,"-")</f>
        <v>2021</v>
      </c>
      <c r="E25" s="30">
        <f>IF('（1）総予算'!$C$4+2&lt;='（1）総予算'!$E$4,'（1）総予算'!$C$4+2,"-")</f>
        <v>2022</v>
      </c>
      <c r="F25" s="30">
        <f>IF('（1）総予算'!$C$4+3&lt;='（1）総予算'!$E$4,'（1）総予算'!$C$4+3,"-")</f>
        <v>2023</v>
      </c>
      <c r="G25" s="30">
        <f>IF('（1）総予算'!$C$4+4&lt;='（1）総予算'!$E$4,'（1）総予算'!$C$4+4,"-")</f>
        <v>2024</v>
      </c>
      <c r="H25" s="5" t="s">
        <v>23</v>
      </c>
    </row>
    <row r="26" spans="1:26" ht="20.149999999999999" customHeight="1" x14ac:dyDescent="0.2">
      <c r="A26" s="119" t="s">
        <v>24</v>
      </c>
      <c r="B26" s="120"/>
      <c r="C26" s="18" t="str">
        <f>IF(C25="-","-","平成"&amp;C25&amp;"年度")</f>
        <v>平成2020年度</v>
      </c>
      <c r="D26" s="18" t="str">
        <f>IF(D25="-","-","平成"&amp;D25&amp;"年度")</f>
        <v>平成2021年度</v>
      </c>
      <c r="E26" s="18" t="str">
        <f>IF(E25="-","-","平成"&amp;E25&amp;"年度")</f>
        <v>平成2022年度</v>
      </c>
      <c r="F26" s="18" t="str">
        <f>IF(F25="-","-","平成"&amp;F25&amp;"年度")</f>
        <v>平成2023年度</v>
      </c>
      <c r="G26" s="18" t="str">
        <f>IF(G25="-","-","平成"&amp;G25&amp;"年度")</f>
        <v>平成2024年度</v>
      </c>
      <c r="H26" s="15" t="s">
        <v>7</v>
      </c>
      <c r="I26" s="7"/>
    </row>
    <row r="27" spans="1:26" ht="20.149999999999999" customHeight="1" x14ac:dyDescent="0.2">
      <c r="A27" s="121"/>
      <c r="B27" s="122"/>
      <c r="C27" s="16" t="str">
        <f>"自"&amp;(YEAR('（1）総予算'!$C$3)-1988)&amp;"年"&amp;MONTH('（1）総予算'!$C$3) &amp;"月"</f>
        <v>自32年10月</v>
      </c>
      <c r="D27" s="16" t="str">
        <f>IF(D25="-","","自"&amp;D25&amp;"年"&amp;"4月")</f>
        <v>自2021年4月</v>
      </c>
      <c r="E27" s="16" t="str">
        <f>IF(E25="-","","自"&amp;E25&amp;"年"&amp;"4月")</f>
        <v>自2022年4月</v>
      </c>
      <c r="F27" s="16" t="str">
        <f>IF(F25="-","","自"&amp;F25&amp;"年"&amp;"4月")</f>
        <v>自2023年4月</v>
      </c>
      <c r="G27" s="16" t="str">
        <f>IF(G25="-","","自"&amp;G25&amp;"年"&amp;"4月")</f>
        <v>自2024年4月</v>
      </c>
      <c r="H27" s="16" t="s">
        <v>8</v>
      </c>
      <c r="I27" s="7"/>
    </row>
    <row r="28" spans="1:26" ht="20.149999999999999" customHeight="1" x14ac:dyDescent="0.2">
      <c r="A28" s="123"/>
      <c r="B28" s="124"/>
      <c r="C28" s="17" t="str">
        <f>IF(C25='（1）総予算'!$E$4,"至"&amp;YEAR('（1）総予算'!$E$3)-1988&amp;"年"&amp;MONTH('（1）総予算'!$E$3)&amp;"月","")</f>
        <v/>
      </c>
      <c r="D28" s="17" t="str">
        <f>IF(D25='（1）総予算'!$E$4,"至"&amp;YEAR('（1）総予算'!$E$3)-1988&amp;"年"&amp;MONTH('（1）総予算'!$E$3)&amp;"月","")</f>
        <v/>
      </c>
      <c r="E28" s="17" t="str">
        <f>IF(E25='（1）総予算'!$E$4,"至"&amp;YEAR('（1）総予算'!$E$3)-1988&amp;"年"&amp;MONTH('（1）総予算'!$E$3)&amp;"月","")</f>
        <v/>
      </c>
      <c r="F28" s="17" t="str">
        <f>IF(F25='（1）総予算'!$E$4,"至"&amp;YEAR('（1）総予算'!$E$3)-1988&amp;"年"&amp;MONTH('（1）総予算'!$E$3)&amp;"月","")</f>
        <v/>
      </c>
      <c r="G28" s="17" t="str">
        <f>IF(G25='（1）総予算'!$E$4,"至"&amp;YEAR('（1）総予算'!$E$3)-1988&amp;"年"&amp;MONTH('（1）総予算'!$E$3)&amp;"月","")</f>
        <v>至37年3月</v>
      </c>
      <c r="H28" s="19" t="str">
        <f>ROUNDDOWN('（1）総予算'!$J$3/12,0)&amp;"年"&amp;MOD('（1）総予算'!$J$3,12)&amp;"ヶ月"</f>
        <v>0年0ヶ月</v>
      </c>
      <c r="I28" s="10"/>
      <c r="J28" s="11"/>
      <c r="K28" s="11"/>
    </row>
    <row r="29" spans="1:26" ht="25" customHeight="1" x14ac:dyDescent="0.2">
      <c r="A29" s="13" t="s">
        <v>0</v>
      </c>
      <c r="B29" s="14" t="s">
        <v>25</v>
      </c>
      <c r="C29" s="1">
        <v>0</v>
      </c>
      <c r="D29" s="1">
        <v>0</v>
      </c>
      <c r="E29" s="1">
        <v>0</v>
      </c>
      <c r="F29" s="1">
        <v>0</v>
      </c>
      <c r="G29" s="12">
        <v>0</v>
      </c>
      <c r="H29" s="2">
        <f t="shared" ref="H29:H36" si="3">SUM(C29:G29)</f>
        <v>0</v>
      </c>
      <c r="I29" s="10" t="str">
        <f>IF(MOD(C29/1000,1)+MOD(D29/1000,1)+MOD(E29/1000,1)+MOD(F29/1000,1)+MOD(G29/1000,1)=0,"","要修正：直接経費･再委託費は千円単位で数値を丸めて積算して下さい")</f>
        <v/>
      </c>
      <c r="J29" s="11"/>
      <c r="K29" s="11"/>
    </row>
    <row r="30" spans="1:26" ht="25" customHeight="1" x14ac:dyDescent="0.2">
      <c r="A30" s="61" t="s">
        <v>0</v>
      </c>
      <c r="B30" s="14" t="s">
        <v>26</v>
      </c>
      <c r="C30" s="1">
        <v>0</v>
      </c>
      <c r="D30" s="1">
        <v>0</v>
      </c>
      <c r="E30" s="1">
        <v>0</v>
      </c>
      <c r="F30" s="1">
        <v>0</v>
      </c>
      <c r="G30" s="12">
        <v>0</v>
      </c>
      <c r="H30" s="2">
        <f t="shared" si="3"/>
        <v>0</v>
      </c>
      <c r="I30" s="10" t="str">
        <f t="shared" ref="I30:I35" si="4">IF(MOD(C30/1000,1)+MOD(D30/1000,1)+MOD(E30/1000,1)+MOD(F30/1000,1)+MOD(G30/1000,1)=0,"","要修正：直接経費･再委託費は千円単位で数値を丸めて積算して下さい")</f>
        <v/>
      </c>
      <c r="J30" s="11"/>
      <c r="K30" s="11"/>
    </row>
    <row r="31" spans="1:26" ht="25" customHeight="1" x14ac:dyDescent="0.2">
      <c r="A31" s="13" t="s">
        <v>27</v>
      </c>
      <c r="B31" s="14"/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2">
        <f t="shared" si="3"/>
        <v>0</v>
      </c>
      <c r="I31" s="10" t="str">
        <f t="shared" si="4"/>
        <v/>
      </c>
      <c r="J31" s="11"/>
      <c r="K31" s="11"/>
    </row>
    <row r="32" spans="1:26" ht="25" customHeight="1" x14ac:dyDescent="0.2">
      <c r="A32" s="13" t="s">
        <v>1</v>
      </c>
      <c r="B32" s="14"/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2">
        <f t="shared" si="3"/>
        <v>0</v>
      </c>
      <c r="I32" s="10" t="str">
        <f t="shared" si="4"/>
        <v/>
      </c>
      <c r="J32" s="11"/>
      <c r="K32" s="11"/>
    </row>
    <row r="33" spans="1:26" ht="25" customHeight="1" x14ac:dyDescent="0.2">
      <c r="A33" s="13" t="s">
        <v>2</v>
      </c>
      <c r="B33" s="14" t="s">
        <v>28</v>
      </c>
      <c r="C33" s="1">
        <v>0</v>
      </c>
      <c r="D33" s="1">
        <v>0</v>
      </c>
      <c r="E33" s="1">
        <v>0</v>
      </c>
      <c r="F33" s="1">
        <v>0</v>
      </c>
      <c r="G33" s="12">
        <v>0</v>
      </c>
      <c r="H33" s="20">
        <f t="shared" si="3"/>
        <v>0</v>
      </c>
      <c r="I33" s="10" t="str">
        <f t="shared" si="4"/>
        <v/>
      </c>
      <c r="J33" s="11"/>
      <c r="K33" s="11"/>
    </row>
    <row r="34" spans="1:26" ht="25" customHeight="1" x14ac:dyDescent="0.2">
      <c r="A34" s="61" t="s">
        <v>2</v>
      </c>
      <c r="B34" s="14" t="s">
        <v>29</v>
      </c>
      <c r="C34" s="1">
        <v>0</v>
      </c>
      <c r="D34" s="1">
        <v>0</v>
      </c>
      <c r="E34" s="1">
        <v>0</v>
      </c>
      <c r="F34" s="1">
        <v>0</v>
      </c>
      <c r="G34" s="12">
        <v>0</v>
      </c>
      <c r="H34" s="20">
        <f t="shared" si="3"/>
        <v>0</v>
      </c>
      <c r="I34" s="10" t="str">
        <f t="shared" si="4"/>
        <v/>
      </c>
      <c r="J34" s="11"/>
      <c r="K34" s="11"/>
    </row>
    <row r="35" spans="1:26" ht="25" customHeight="1" x14ac:dyDescent="0.2">
      <c r="A35" s="13" t="s">
        <v>30</v>
      </c>
      <c r="B35" s="14" t="s">
        <v>31</v>
      </c>
      <c r="C35" s="23">
        <f>SUM(C29:C34)</f>
        <v>0</v>
      </c>
      <c r="D35" s="23">
        <f>SUM(D29:D34)</f>
        <v>0</v>
      </c>
      <c r="E35" s="23">
        <f>SUM(E29:E34)</f>
        <v>0</v>
      </c>
      <c r="F35" s="23">
        <f>SUM(F29:F34)</f>
        <v>0</v>
      </c>
      <c r="G35" s="2">
        <f>SUM(G29:G34)</f>
        <v>0</v>
      </c>
      <c r="H35" s="2">
        <f t="shared" si="3"/>
        <v>0</v>
      </c>
      <c r="I35" s="10" t="str">
        <f t="shared" si="4"/>
        <v/>
      </c>
      <c r="J35" s="11"/>
      <c r="K35" s="11"/>
    </row>
    <row r="36" spans="1:26" ht="12.65" customHeight="1" thickBot="1" x14ac:dyDescent="0.25">
      <c r="A36" s="21" t="s">
        <v>3</v>
      </c>
      <c r="B36" s="60">
        <f>ROUNDUP(B37*100,0)-B37*100</f>
        <v>0</v>
      </c>
      <c r="C36" s="125">
        <f>C35*$B37</f>
        <v>0</v>
      </c>
      <c r="D36" s="125">
        <f>D35*$B37</f>
        <v>0</v>
      </c>
      <c r="E36" s="125">
        <f>E35*$B37</f>
        <v>0</v>
      </c>
      <c r="F36" s="125">
        <f>F35*$B37</f>
        <v>0</v>
      </c>
      <c r="G36" s="125">
        <f>G35*$B37</f>
        <v>0</v>
      </c>
      <c r="H36" s="115">
        <f t="shared" si="3"/>
        <v>0</v>
      </c>
      <c r="I36" s="117" t="str">
        <f>IF(B37="","間接経費が直接経費の何％かを入力して下さい（0％の場合も0を入力）",IF(B37&gt;0.3,"間接経費率は30%以下の整数として下さい",IF(B36=0,"","要修正：間接経費率は30%以下の整数として下さい")))</f>
        <v/>
      </c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</row>
    <row r="37" spans="1:26" ht="12.65" customHeight="1" thickBot="1" x14ac:dyDescent="0.25">
      <c r="A37" s="62" t="s">
        <v>32</v>
      </c>
      <c r="B37" s="58">
        <v>0</v>
      </c>
      <c r="C37" s="126"/>
      <c r="D37" s="127"/>
      <c r="E37" s="127"/>
      <c r="F37" s="127"/>
      <c r="G37" s="127"/>
      <c r="H37" s="116"/>
      <c r="I37" s="117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</row>
    <row r="38" spans="1:26" ht="25" customHeight="1" x14ac:dyDescent="0.2">
      <c r="A38" s="13" t="s">
        <v>4</v>
      </c>
      <c r="B38" s="57"/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2">
        <f>SUM(C38:G38)</f>
        <v>0</v>
      </c>
      <c r="I38" s="10" t="str">
        <f>IF(MOD(C38/1000,1)+MOD(D38/1000,1)+MOD(E38/1000,1)+MOD(F38/1000,1)+MOD(G38/1000,1)=0,"","要修正：直接経費･再委託費は千円単位で数値を丸めて積算して下さい")</f>
        <v/>
      </c>
      <c r="J38" s="11"/>
      <c r="K38" s="11"/>
    </row>
    <row r="39" spans="1:26" ht="25" customHeight="1" x14ac:dyDescent="0.2">
      <c r="A39" s="13" t="s">
        <v>5</v>
      </c>
      <c r="B39" s="14"/>
      <c r="C39" s="2">
        <f>SUM(C35:C38)</f>
        <v>0</v>
      </c>
      <c r="D39" s="2">
        <f>SUM(D35:D38)</f>
        <v>0</v>
      </c>
      <c r="E39" s="2">
        <f>SUM(E35:E38)</f>
        <v>0</v>
      </c>
      <c r="F39" s="2">
        <f>SUM(F35:F38)</f>
        <v>0</v>
      </c>
      <c r="G39" s="2">
        <f>SUM(G35:G38)</f>
        <v>0</v>
      </c>
      <c r="H39" s="2">
        <f>SUM(C39:G39)</f>
        <v>0</v>
      </c>
      <c r="I39" s="10"/>
      <c r="J39" s="11"/>
      <c r="K39" s="11"/>
    </row>
    <row r="40" spans="1:26" ht="20.149999999999999" customHeight="1" x14ac:dyDescent="0.2">
      <c r="A40" s="30">
        <f>10+A24</f>
        <v>12</v>
      </c>
      <c r="B40" s="30"/>
      <c r="C40" s="45">
        <f t="shared" ref="C40:H40" si="5">C35+C38</f>
        <v>0</v>
      </c>
      <c r="D40" s="45">
        <f t="shared" si="5"/>
        <v>0</v>
      </c>
      <c r="E40" s="45">
        <f t="shared" si="5"/>
        <v>0</v>
      </c>
      <c r="F40" s="45">
        <f t="shared" si="5"/>
        <v>0</v>
      </c>
      <c r="G40" s="45">
        <f t="shared" si="5"/>
        <v>0</v>
      </c>
      <c r="H40" s="45">
        <f t="shared" si="5"/>
        <v>0</v>
      </c>
      <c r="I40" s="10"/>
      <c r="J40" s="11"/>
      <c r="K40" s="11"/>
    </row>
    <row r="41" spans="1:26" ht="20.149999999999999" customHeight="1" thickBot="1" x14ac:dyDescent="0.25">
      <c r="A41" s="6" t="str">
        <f>IF($G$4&lt;2,IF(H39=0,"","3行目の参画機関数を正しく入力して下さい"),"")</f>
        <v/>
      </c>
      <c r="B41" s="3"/>
      <c r="C41" s="3"/>
      <c r="D41" s="3"/>
      <c r="E41" s="3"/>
      <c r="F41" s="3"/>
      <c r="G41" s="3"/>
      <c r="H41" s="3"/>
    </row>
    <row r="42" spans="1:26" ht="13.5" customHeight="1" thickBot="1" x14ac:dyDescent="0.25">
      <c r="A42" s="44">
        <v>3</v>
      </c>
      <c r="B42" s="42" t="s">
        <v>55</v>
      </c>
      <c r="C42" s="54" t="s">
        <v>60</v>
      </c>
      <c r="D42" s="59"/>
      <c r="E42" s="27"/>
      <c r="F42" s="27"/>
      <c r="G42" s="27"/>
    </row>
    <row r="43" spans="1:26" x14ac:dyDescent="0.2">
      <c r="A43" s="3"/>
      <c r="B43" s="3"/>
      <c r="C43" s="30">
        <f>'（1）総予算'!$C$4</f>
        <v>2020</v>
      </c>
      <c r="D43" s="30">
        <f>IF('（1）総予算'!$C$4+1&lt;='（1）総予算'!$E$4,'（1）総予算'!$C$4+1,"-")</f>
        <v>2021</v>
      </c>
      <c r="E43" s="30">
        <f>IF('（1）総予算'!$C$4+2&lt;='（1）総予算'!$E$4,'（1）総予算'!$C$4+2,"-")</f>
        <v>2022</v>
      </c>
      <c r="F43" s="30">
        <f>IF('（1）総予算'!$C$4+3&lt;='（1）総予算'!$E$4,'（1）総予算'!$C$4+3,"-")</f>
        <v>2023</v>
      </c>
      <c r="G43" s="30">
        <f>IF('（1）総予算'!$C$4+4&lt;='（1）総予算'!$E$4,'（1）総予算'!$C$4+4,"-")</f>
        <v>2024</v>
      </c>
      <c r="H43" s="5" t="s">
        <v>23</v>
      </c>
    </row>
    <row r="44" spans="1:26" ht="20.149999999999999" customHeight="1" x14ac:dyDescent="0.2">
      <c r="A44" s="119" t="s">
        <v>24</v>
      </c>
      <c r="B44" s="120"/>
      <c r="C44" s="18" t="str">
        <f>IF(C43="-","-","平成"&amp;C43&amp;"年度")</f>
        <v>平成2020年度</v>
      </c>
      <c r="D44" s="18" t="str">
        <f>IF(D43="-","-","平成"&amp;D43&amp;"年度")</f>
        <v>平成2021年度</v>
      </c>
      <c r="E44" s="18" t="str">
        <f>IF(E43="-","-","平成"&amp;E43&amp;"年度")</f>
        <v>平成2022年度</v>
      </c>
      <c r="F44" s="18" t="str">
        <f>IF(F43="-","-","平成"&amp;F43&amp;"年度")</f>
        <v>平成2023年度</v>
      </c>
      <c r="G44" s="18" t="str">
        <f>IF(G43="-","-","平成"&amp;G43&amp;"年度")</f>
        <v>平成2024年度</v>
      </c>
      <c r="H44" s="15" t="s">
        <v>7</v>
      </c>
      <c r="I44" s="7"/>
    </row>
    <row r="45" spans="1:26" ht="20.149999999999999" customHeight="1" x14ac:dyDescent="0.2">
      <c r="A45" s="121"/>
      <c r="B45" s="122"/>
      <c r="C45" s="16" t="str">
        <f>"自"&amp;(YEAR('（1）総予算'!$C$3)-1988)&amp;"年"&amp;MONTH('（1）総予算'!$C$3) &amp;"月"</f>
        <v>自32年10月</v>
      </c>
      <c r="D45" s="16" t="str">
        <f>IF(D43="-","","自"&amp;D43&amp;"年"&amp;"4月")</f>
        <v>自2021年4月</v>
      </c>
      <c r="E45" s="16" t="str">
        <f>IF(E43="-","","自"&amp;E43&amp;"年"&amp;"4月")</f>
        <v>自2022年4月</v>
      </c>
      <c r="F45" s="16" t="str">
        <f>IF(F43="-","","自"&amp;F43&amp;"年"&amp;"4月")</f>
        <v>自2023年4月</v>
      </c>
      <c r="G45" s="16" t="str">
        <f>IF(G43="-","","自"&amp;G43&amp;"年"&amp;"4月")</f>
        <v>自2024年4月</v>
      </c>
      <c r="H45" s="16" t="s">
        <v>8</v>
      </c>
      <c r="I45" s="7"/>
    </row>
    <row r="46" spans="1:26" ht="20.149999999999999" customHeight="1" x14ac:dyDescent="0.2">
      <c r="A46" s="123"/>
      <c r="B46" s="124"/>
      <c r="C46" s="17" t="str">
        <f>IF(C43='（1）総予算'!$E$4,"至"&amp;YEAR('（1）総予算'!$E$3)-1988&amp;"年"&amp;MONTH('（1）総予算'!$E$3)&amp;"月","")</f>
        <v/>
      </c>
      <c r="D46" s="17" t="str">
        <f>IF(D43='（1）総予算'!$E$4,"至"&amp;YEAR('（1）総予算'!$E$3)-1988&amp;"年"&amp;MONTH('（1）総予算'!$E$3)&amp;"月","")</f>
        <v/>
      </c>
      <c r="E46" s="17" t="str">
        <f>IF(E43='（1）総予算'!$E$4,"至"&amp;YEAR('（1）総予算'!$E$3)-1988&amp;"年"&amp;MONTH('（1）総予算'!$E$3)&amp;"月","")</f>
        <v/>
      </c>
      <c r="F46" s="17" t="str">
        <f>IF(F43='（1）総予算'!$E$4,"至"&amp;YEAR('（1）総予算'!$E$3)-1988&amp;"年"&amp;MONTH('（1）総予算'!$E$3)&amp;"月","")</f>
        <v/>
      </c>
      <c r="G46" s="17" t="str">
        <f>IF(G43='（1）総予算'!$E$4,"至"&amp;YEAR('（1）総予算'!$E$3)-1988&amp;"年"&amp;MONTH('（1）総予算'!$E$3)&amp;"月","")</f>
        <v>至37年3月</v>
      </c>
      <c r="H46" s="19" t="str">
        <f>ROUNDDOWN('（1）総予算'!$J$3/12,0)&amp;"年"&amp;MOD('（1）総予算'!$J$3,12)&amp;"ヶ月"</f>
        <v>0年0ヶ月</v>
      </c>
      <c r="I46" s="10"/>
      <c r="J46" s="11"/>
      <c r="K46" s="11"/>
    </row>
    <row r="47" spans="1:26" ht="25" customHeight="1" x14ac:dyDescent="0.2">
      <c r="A47" s="13" t="s">
        <v>0</v>
      </c>
      <c r="B47" s="14" t="s">
        <v>25</v>
      </c>
      <c r="C47" s="1">
        <v>0</v>
      </c>
      <c r="D47" s="1">
        <v>0</v>
      </c>
      <c r="E47" s="1">
        <v>0</v>
      </c>
      <c r="F47" s="1">
        <v>0</v>
      </c>
      <c r="G47" s="12">
        <v>0</v>
      </c>
      <c r="H47" s="2">
        <f t="shared" ref="H47:H54" si="6">SUM(C47:G47)</f>
        <v>0</v>
      </c>
      <c r="I47" s="10" t="str">
        <f>IF(MOD(C47/1000,1)+MOD(D47/1000,1)+MOD(E47/1000,1)+MOD(F47/1000,1)+MOD(G47/1000,1)=0,"","要修正：直接経費･再委託費は千円単位で数値を丸めて積算して下さい")</f>
        <v/>
      </c>
      <c r="J47" s="11"/>
      <c r="K47" s="11"/>
    </row>
    <row r="48" spans="1:26" ht="25" customHeight="1" x14ac:dyDescent="0.2">
      <c r="A48" s="61" t="s">
        <v>0</v>
      </c>
      <c r="B48" s="14" t="s">
        <v>26</v>
      </c>
      <c r="C48" s="1">
        <v>0</v>
      </c>
      <c r="D48" s="1">
        <v>0</v>
      </c>
      <c r="E48" s="1">
        <v>0</v>
      </c>
      <c r="F48" s="1">
        <v>0</v>
      </c>
      <c r="G48" s="12">
        <v>0</v>
      </c>
      <c r="H48" s="2">
        <f t="shared" si="6"/>
        <v>0</v>
      </c>
      <c r="I48" s="10" t="str">
        <f t="shared" ref="I48:I53" si="7">IF(MOD(C48/1000,1)+MOD(D48/1000,1)+MOD(E48/1000,1)+MOD(F48/1000,1)+MOD(G48/1000,1)=0,"","要修正：直接経費･再委託費は千円単位で数値を丸めて積算して下さい")</f>
        <v/>
      </c>
      <c r="J48" s="11"/>
      <c r="K48" s="11"/>
    </row>
    <row r="49" spans="1:26" ht="25" customHeight="1" x14ac:dyDescent="0.2">
      <c r="A49" s="13" t="s">
        <v>27</v>
      </c>
      <c r="B49" s="14"/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2">
        <f t="shared" si="6"/>
        <v>0</v>
      </c>
      <c r="I49" s="10" t="str">
        <f t="shared" si="7"/>
        <v/>
      </c>
      <c r="J49" s="11"/>
      <c r="K49" s="11"/>
    </row>
    <row r="50" spans="1:26" ht="25" customHeight="1" x14ac:dyDescent="0.2">
      <c r="A50" s="13" t="s">
        <v>1</v>
      </c>
      <c r="B50" s="14"/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2">
        <f t="shared" si="6"/>
        <v>0</v>
      </c>
      <c r="I50" s="10" t="str">
        <f t="shared" si="7"/>
        <v/>
      </c>
      <c r="J50" s="11"/>
      <c r="K50" s="11"/>
    </row>
    <row r="51" spans="1:26" ht="25" customHeight="1" x14ac:dyDescent="0.2">
      <c r="A51" s="13" t="s">
        <v>2</v>
      </c>
      <c r="B51" s="14" t="s">
        <v>28</v>
      </c>
      <c r="C51" s="1">
        <v>0</v>
      </c>
      <c r="D51" s="1">
        <v>0</v>
      </c>
      <c r="E51" s="1">
        <v>0</v>
      </c>
      <c r="F51" s="1">
        <v>0</v>
      </c>
      <c r="G51" s="12">
        <v>0</v>
      </c>
      <c r="H51" s="20">
        <f t="shared" si="6"/>
        <v>0</v>
      </c>
      <c r="I51" s="10" t="str">
        <f t="shared" si="7"/>
        <v/>
      </c>
      <c r="J51" s="11"/>
      <c r="K51" s="11"/>
    </row>
    <row r="52" spans="1:26" ht="25" customHeight="1" x14ac:dyDescent="0.2">
      <c r="A52" s="61" t="s">
        <v>2</v>
      </c>
      <c r="B52" s="14" t="s">
        <v>29</v>
      </c>
      <c r="C52" s="1">
        <v>0</v>
      </c>
      <c r="D52" s="1">
        <v>0</v>
      </c>
      <c r="E52" s="1">
        <v>0</v>
      </c>
      <c r="F52" s="1">
        <v>0</v>
      </c>
      <c r="G52" s="12">
        <v>0</v>
      </c>
      <c r="H52" s="20">
        <f t="shared" si="6"/>
        <v>0</v>
      </c>
      <c r="I52" s="10" t="str">
        <f t="shared" si="7"/>
        <v/>
      </c>
      <c r="J52" s="11"/>
      <c r="K52" s="11"/>
    </row>
    <row r="53" spans="1:26" ht="25" customHeight="1" x14ac:dyDescent="0.2">
      <c r="A53" s="13" t="s">
        <v>30</v>
      </c>
      <c r="B53" s="14" t="s">
        <v>31</v>
      </c>
      <c r="C53" s="23">
        <f>SUM(C47:C52)</f>
        <v>0</v>
      </c>
      <c r="D53" s="23">
        <f>SUM(D47:D52)</f>
        <v>0</v>
      </c>
      <c r="E53" s="23">
        <f>SUM(E47:E52)</f>
        <v>0</v>
      </c>
      <c r="F53" s="23">
        <f>SUM(F47:F52)</f>
        <v>0</v>
      </c>
      <c r="G53" s="2">
        <f>SUM(G47:G52)</f>
        <v>0</v>
      </c>
      <c r="H53" s="2">
        <f t="shared" si="6"/>
        <v>0</v>
      </c>
      <c r="I53" s="10" t="str">
        <f t="shared" si="7"/>
        <v/>
      </c>
      <c r="J53" s="11"/>
      <c r="K53" s="11"/>
    </row>
    <row r="54" spans="1:26" ht="12.65" customHeight="1" thickBot="1" x14ac:dyDescent="0.25">
      <c r="A54" s="21" t="s">
        <v>3</v>
      </c>
      <c r="B54" s="60">
        <f>ROUNDUP(B55*100,0)-B55*100</f>
        <v>0</v>
      </c>
      <c r="C54" s="125">
        <f>C53*$B55</f>
        <v>0</v>
      </c>
      <c r="D54" s="125">
        <f>D53*$B55</f>
        <v>0</v>
      </c>
      <c r="E54" s="125">
        <f>E53*$B55</f>
        <v>0</v>
      </c>
      <c r="F54" s="125">
        <f>F53*$B55</f>
        <v>0</v>
      </c>
      <c r="G54" s="125">
        <f>G53*$B55</f>
        <v>0</v>
      </c>
      <c r="H54" s="115">
        <f t="shared" si="6"/>
        <v>0</v>
      </c>
      <c r="I54" s="117" t="str">
        <f>IF(B55="","間接経費が直接経費の何％かを入力して下さい（0％の場合も0を入力）",IF(B55&gt;0.3,"間接経費率は30%以下の整数として下さい",IF(B54=0,"","要修正：間接経費率は30%以下の整数として下さい")))</f>
        <v/>
      </c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</row>
    <row r="55" spans="1:26" ht="12.65" customHeight="1" thickBot="1" x14ac:dyDescent="0.25">
      <c r="A55" s="62" t="s">
        <v>32</v>
      </c>
      <c r="B55" s="58">
        <v>0</v>
      </c>
      <c r="C55" s="126"/>
      <c r="D55" s="127"/>
      <c r="E55" s="127"/>
      <c r="F55" s="127"/>
      <c r="G55" s="127"/>
      <c r="H55" s="116"/>
      <c r="I55" s="117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</row>
    <row r="56" spans="1:26" ht="25" customHeight="1" x14ac:dyDescent="0.2">
      <c r="A56" s="13" t="s">
        <v>4</v>
      </c>
      <c r="B56" s="57"/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2">
        <f>SUM(C56:G56)</f>
        <v>0</v>
      </c>
      <c r="I56" s="10" t="str">
        <f>IF(MOD(C56/1000,1)+MOD(D56/1000,1)+MOD(E56/1000,1)+MOD(F56/1000,1)+MOD(G56/1000,1)=0,"","要修正：直接経費･再委託費は千円単位で数値を丸めて積算して下さい")</f>
        <v/>
      </c>
      <c r="J56" s="11"/>
      <c r="K56" s="11"/>
    </row>
    <row r="57" spans="1:26" ht="25" customHeight="1" x14ac:dyDescent="0.2">
      <c r="A57" s="13" t="s">
        <v>5</v>
      </c>
      <c r="B57" s="14"/>
      <c r="C57" s="2">
        <f>SUM(C53:C56)</f>
        <v>0</v>
      </c>
      <c r="D57" s="2">
        <f>SUM(D53:D56)</f>
        <v>0</v>
      </c>
      <c r="E57" s="2">
        <f>SUM(E53:E56)</f>
        <v>0</v>
      </c>
      <c r="F57" s="2">
        <f>SUM(F53:F56)</f>
        <v>0</v>
      </c>
      <c r="G57" s="2">
        <f>SUM(G53:G56)</f>
        <v>0</v>
      </c>
      <c r="H57" s="2">
        <f>SUM(C57:G57)</f>
        <v>0</v>
      </c>
      <c r="I57" s="10"/>
      <c r="J57" s="11"/>
      <c r="K57" s="11"/>
    </row>
    <row r="58" spans="1:26" ht="20.149999999999999" customHeight="1" x14ac:dyDescent="0.2">
      <c r="A58" s="30">
        <f>10+A42</f>
        <v>13</v>
      </c>
      <c r="B58" s="30"/>
      <c r="C58" s="45">
        <f t="shared" ref="C58:H58" si="8">C53+C56</f>
        <v>0</v>
      </c>
      <c r="D58" s="45">
        <f t="shared" si="8"/>
        <v>0</v>
      </c>
      <c r="E58" s="45">
        <f t="shared" si="8"/>
        <v>0</v>
      </c>
      <c r="F58" s="45">
        <f t="shared" si="8"/>
        <v>0</v>
      </c>
      <c r="G58" s="45">
        <f t="shared" si="8"/>
        <v>0</v>
      </c>
      <c r="H58" s="45">
        <f t="shared" si="8"/>
        <v>0</v>
      </c>
      <c r="I58" s="10"/>
      <c r="J58" s="11"/>
      <c r="K58" s="11"/>
    </row>
    <row r="59" spans="1:26" ht="20.149999999999999" customHeight="1" thickBot="1" x14ac:dyDescent="0.25">
      <c r="A59" s="6" t="str">
        <f>IF($G$4&lt;3,IF(H57=0,"","3行目の参画機関数を正しく入力して下さい"),"")</f>
        <v/>
      </c>
      <c r="B59" s="3"/>
      <c r="C59" s="3"/>
      <c r="D59" s="3"/>
      <c r="E59" s="3"/>
      <c r="F59" s="3"/>
      <c r="G59" s="3"/>
      <c r="H59" s="3"/>
    </row>
    <row r="60" spans="1:26" ht="13.5" customHeight="1" thickBot="1" x14ac:dyDescent="0.25">
      <c r="A60" s="44">
        <v>4</v>
      </c>
      <c r="B60" s="42" t="s">
        <v>56</v>
      </c>
      <c r="C60" s="54" t="s">
        <v>61</v>
      </c>
      <c r="D60" s="59"/>
      <c r="E60" s="27"/>
      <c r="F60" s="27"/>
      <c r="G60" s="27"/>
    </row>
    <row r="61" spans="1:26" x14ac:dyDescent="0.2">
      <c r="A61" s="3"/>
      <c r="B61" s="3"/>
      <c r="C61" s="30">
        <f>'（1）総予算'!$C$4</f>
        <v>2020</v>
      </c>
      <c r="D61" s="30">
        <f>IF('（1）総予算'!$C$4+1&lt;='（1）総予算'!$E$4,'（1）総予算'!$C$4+1,"-")</f>
        <v>2021</v>
      </c>
      <c r="E61" s="30">
        <f>IF('（1）総予算'!$C$4+2&lt;='（1）総予算'!$E$4,'（1）総予算'!$C$4+2,"-")</f>
        <v>2022</v>
      </c>
      <c r="F61" s="30">
        <f>IF('（1）総予算'!$C$4+3&lt;='（1）総予算'!$E$4,'（1）総予算'!$C$4+3,"-")</f>
        <v>2023</v>
      </c>
      <c r="G61" s="30">
        <f>IF('（1）総予算'!$C$4+4&lt;='（1）総予算'!$E$4,'（1）総予算'!$C$4+4,"-")</f>
        <v>2024</v>
      </c>
      <c r="H61" s="5" t="s">
        <v>23</v>
      </c>
    </row>
    <row r="62" spans="1:26" ht="20.149999999999999" customHeight="1" x14ac:dyDescent="0.2">
      <c r="A62" s="119" t="s">
        <v>24</v>
      </c>
      <c r="B62" s="120"/>
      <c r="C62" s="18" t="str">
        <f>IF(C61="-","-","平成"&amp;C61&amp;"年度")</f>
        <v>平成2020年度</v>
      </c>
      <c r="D62" s="18" t="str">
        <f>IF(D61="-","-","平成"&amp;D61&amp;"年度")</f>
        <v>平成2021年度</v>
      </c>
      <c r="E62" s="18" t="str">
        <f>IF(E61="-","-","平成"&amp;E61&amp;"年度")</f>
        <v>平成2022年度</v>
      </c>
      <c r="F62" s="18" t="str">
        <f>IF(F61="-","-","平成"&amp;F61&amp;"年度")</f>
        <v>平成2023年度</v>
      </c>
      <c r="G62" s="18" t="str">
        <f>IF(G61="-","-","平成"&amp;G61&amp;"年度")</f>
        <v>平成2024年度</v>
      </c>
      <c r="H62" s="15" t="s">
        <v>7</v>
      </c>
      <c r="I62" s="7"/>
    </row>
    <row r="63" spans="1:26" ht="20.149999999999999" customHeight="1" x14ac:dyDescent="0.2">
      <c r="A63" s="121"/>
      <c r="B63" s="122"/>
      <c r="C63" s="16" t="str">
        <f>"自"&amp;(YEAR('（1）総予算'!$C$3)-1988)&amp;"年"&amp;MONTH('（1）総予算'!$C$3) &amp;"月"</f>
        <v>自32年10月</v>
      </c>
      <c r="D63" s="16" t="str">
        <f>IF(D61="-","","自"&amp;D61&amp;"年"&amp;"4月")</f>
        <v>自2021年4月</v>
      </c>
      <c r="E63" s="16" t="str">
        <f>IF(E61="-","","自"&amp;E61&amp;"年"&amp;"4月")</f>
        <v>自2022年4月</v>
      </c>
      <c r="F63" s="16" t="str">
        <f>IF(F61="-","","自"&amp;F61&amp;"年"&amp;"4月")</f>
        <v>自2023年4月</v>
      </c>
      <c r="G63" s="16" t="str">
        <f>IF(G61="-","","自"&amp;G61&amp;"年"&amp;"4月")</f>
        <v>自2024年4月</v>
      </c>
      <c r="H63" s="16" t="s">
        <v>8</v>
      </c>
      <c r="I63" s="7"/>
    </row>
    <row r="64" spans="1:26" ht="20.149999999999999" customHeight="1" x14ac:dyDescent="0.2">
      <c r="A64" s="123"/>
      <c r="B64" s="124"/>
      <c r="C64" s="17" t="str">
        <f>IF(C61='（1）総予算'!$E$4,"至"&amp;YEAR('（1）総予算'!$E$3)-1988&amp;"年"&amp;MONTH('（1）総予算'!$E$3)&amp;"月","")</f>
        <v/>
      </c>
      <c r="D64" s="17" t="str">
        <f>IF(D61='（1）総予算'!$E$4,"至"&amp;YEAR('（1）総予算'!$E$3)-1988&amp;"年"&amp;MONTH('（1）総予算'!$E$3)&amp;"月","")</f>
        <v/>
      </c>
      <c r="E64" s="17" t="str">
        <f>IF(E61='（1）総予算'!$E$4,"至"&amp;YEAR('（1）総予算'!$E$3)-1988&amp;"年"&amp;MONTH('（1）総予算'!$E$3)&amp;"月","")</f>
        <v/>
      </c>
      <c r="F64" s="17" t="str">
        <f>IF(F61='（1）総予算'!$E$4,"至"&amp;YEAR('（1）総予算'!$E$3)-1988&amp;"年"&amp;MONTH('（1）総予算'!$E$3)&amp;"月","")</f>
        <v/>
      </c>
      <c r="G64" s="17" t="str">
        <f>IF(G61='（1）総予算'!$E$4,"至"&amp;YEAR('（1）総予算'!$E$3)-1988&amp;"年"&amp;MONTH('（1）総予算'!$E$3)&amp;"月","")</f>
        <v>至37年3月</v>
      </c>
      <c r="H64" s="19" t="str">
        <f>ROUNDDOWN('（1）総予算'!$J$3/12,0)&amp;"年"&amp;MOD('（1）総予算'!$J$3,12)&amp;"ヶ月"</f>
        <v>0年0ヶ月</v>
      </c>
      <c r="I64" s="10"/>
      <c r="J64" s="11"/>
      <c r="K64" s="11"/>
    </row>
    <row r="65" spans="1:26" ht="25" customHeight="1" x14ac:dyDescent="0.2">
      <c r="A65" s="13" t="s">
        <v>0</v>
      </c>
      <c r="B65" s="14" t="s">
        <v>25</v>
      </c>
      <c r="C65" s="1">
        <v>0</v>
      </c>
      <c r="D65" s="1">
        <v>0</v>
      </c>
      <c r="E65" s="1">
        <v>0</v>
      </c>
      <c r="F65" s="1">
        <v>0</v>
      </c>
      <c r="G65" s="12">
        <v>0</v>
      </c>
      <c r="H65" s="2">
        <f t="shared" ref="H65:H72" si="9">SUM(C65:G65)</f>
        <v>0</v>
      </c>
      <c r="I65" s="10" t="str">
        <f>IF(MOD(C65/1000,1)+MOD(D65/1000,1)+MOD(E65/1000,1)+MOD(F65/1000,1)+MOD(G65/1000,1)=0,"","要修正：直接経費･再委託費は千円単位で数値を丸めて積算して下さい")</f>
        <v/>
      </c>
      <c r="J65" s="11"/>
      <c r="K65" s="11"/>
    </row>
    <row r="66" spans="1:26" ht="25" customHeight="1" x14ac:dyDescent="0.2">
      <c r="A66" s="61" t="s">
        <v>0</v>
      </c>
      <c r="B66" s="14" t="s">
        <v>26</v>
      </c>
      <c r="C66" s="1">
        <v>0</v>
      </c>
      <c r="D66" s="1">
        <v>0</v>
      </c>
      <c r="E66" s="1">
        <v>0</v>
      </c>
      <c r="F66" s="1">
        <v>0</v>
      </c>
      <c r="G66" s="12">
        <v>0</v>
      </c>
      <c r="H66" s="2">
        <f t="shared" si="9"/>
        <v>0</v>
      </c>
      <c r="I66" s="10" t="str">
        <f t="shared" ref="I66:I71" si="10">IF(MOD(C66/1000,1)+MOD(D66/1000,1)+MOD(E66/1000,1)+MOD(F66/1000,1)+MOD(G66/1000,1)=0,"","要修正：直接経費･再委託費は千円単位で数値を丸めて積算して下さい")</f>
        <v/>
      </c>
      <c r="J66" s="11"/>
      <c r="K66" s="11"/>
    </row>
    <row r="67" spans="1:26" ht="25" customHeight="1" x14ac:dyDescent="0.2">
      <c r="A67" s="13" t="s">
        <v>27</v>
      </c>
      <c r="B67" s="14"/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2">
        <f t="shared" si="9"/>
        <v>0</v>
      </c>
      <c r="I67" s="10" t="str">
        <f t="shared" si="10"/>
        <v/>
      </c>
      <c r="J67" s="11"/>
      <c r="K67" s="11"/>
    </row>
    <row r="68" spans="1:26" ht="25" customHeight="1" x14ac:dyDescent="0.2">
      <c r="A68" s="13" t="s">
        <v>1</v>
      </c>
      <c r="B68" s="14"/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2">
        <f t="shared" si="9"/>
        <v>0</v>
      </c>
      <c r="I68" s="10" t="str">
        <f t="shared" si="10"/>
        <v/>
      </c>
      <c r="J68" s="11"/>
      <c r="K68" s="11"/>
    </row>
    <row r="69" spans="1:26" ht="25" customHeight="1" x14ac:dyDescent="0.2">
      <c r="A69" s="13" t="s">
        <v>2</v>
      </c>
      <c r="B69" s="14" t="s">
        <v>28</v>
      </c>
      <c r="C69" s="1">
        <v>0</v>
      </c>
      <c r="D69" s="1">
        <v>0</v>
      </c>
      <c r="E69" s="1">
        <v>0</v>
      </c>
      <c r="F69" s="1">
        <v>0</v>
      </c>
      <c r="G69" s="12">
        <v>0</v>
      </c>
      <c r="H69" s="20">
        <f t="shared" si="9"/>
        <v>0</v>
      </c>
      <c r="I69" s="10" t="str">
        <f t="shared" si="10"/>
        <v/>
      </c>
      <c r="J69" s="11"/>
      <c r="K69" s="11"/>
    </row>
    <row r="70" spans="1:26" ht="25" customHeight="1" x14ac:dyDescent="0.2">
      <c r="A70" s="61" t="s">
        <v>2</v>
      </c>
      <c r="B70" s="14" t="s">
        <v>29</v>
      </c>
      <c r="C70" s="1">
        <v>0</v>
      </c>
      <c r="D70" s="1">
        <v>0</v>
      </c>
      <c r="E70" s="1">
        <v>0</v>
      </c>
      <c r="F70" s="1">
        <v>0</v>
      </c>
      <c r="G70" s="12">
        <v>0</v>
      </c>
      <c r="H70" s="20">
        <f t="shared" si="9"/>
        <v>0</v>
      </c>
      <c r="I70" s="10" t="str">
        <f t="shared" si="10"/>
        <v/>
      </c>
      <c r="J70" s="11"/>
      <c r="K70" s="11"/>
    </row>
    <row r="71" spans="1:26" ht="25" customHeight="1" x14ac:dyDescent="0.2">
      <c r="A71" s="13" t="s">
        <v>30</v>
      </c>
      <c r="B71" s="14" t="s">
        <v>31</v>
      </c>
      <c r="C71" s="23">
        <f>SUM(C65:C70)</f>
        <v>0</v>
      </c>
      <c r="D71" s="23">
        <f>SUM(D65:D70)</f>
        <v>0</v>
      </c>
      <c r="E71" s="23">
        <f>SUM(E65:E70)</f>
        <v>0</v>
      </c>
      <c r="F71" s="23">
        <f>SUM(F65:F70)</f>
        <v>0</v>
      </c>
      <c r="G71" s="2">
        <f>SUM(G65:G70)</f>
        <v>0</v>
      </c>
      <c r="H71" s="2">
        <f t="shared" si="9"/>
        <v>0</v>
      </c>
      <c r="I71" s="10" t="str">
        <f t="shared" si="10"/>
        <v/>
      </c>
      <c r="J71" s="11"/>
      <c r="K71" s="11"/>
    </row>
    <row r="72" spans="1:26" ht="12.65" customHeight="1" thickBot="1" x14ac:dyDescent="0.25">
      <c r="A72" s="21" t="s">
        <v>3</v>
      </c>
      <c r="B72" s="60">
        <f>ROUNDUP(B73*100,0)-B73*100</f>
        <v>0</v>
      </c>
      <c r="C72" s="125">
        <f>C71*$B73</f>
        <v>0</v>
      </c>
      <c r="D72" s="125">
        <f>D71*$B73</f>
        <v>0</v>
      </c>
      <c r="E72" s="125">
        <f>E71*$B73</f>
        <v>0</v>
      </c>
      <c r="F72" s="125">
        <f>F71*$B73</f>
        <v>0</v>
      </c>
      <c r="G72" s="125">
        <f>G71*$B73</f>
        <v>0</v>
      </c>
      <c r="H72" s="115">
        <f t="shared" si="9"/>
        <v>0</v>
      </c>
      <c r="I72" s="117" t="str">
        <f>IF(B73="","間接経費が直接経費の何％かを入力して下さい（0％の場合も0を入力）",IF(B73&gt;0.3,"間接経費率は30%以下の整数として下さい",IF(B72=0,"","要修正：間接経費率は30%以下の整数として下さい")))</f>
        <v/>
      </c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</row>
    <row r="73" spans="1:26" ht="12.65" customHeight="1" thickBot="1" x14ac:dyDescent="0.25">
      <c r="A73" s="62" t="s">
        <v>32</v>
      </c>
      <c r="B73" s="58">
        <v>0</v>
      </c>
      <c r="C73" s="126"/>
      <c r="D73" s="127"/>
      <c r="E73" s="127"/>
      <c r="F73" s="127"/>
      <c r="G73" s="127"/>
      <c r="H73" s="116"/>
      <c r="I73" s="117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</row>
    <row r="74" spans="1:26" ht="25" customHeight="1" x14ac:dyDescent="0.2">
      <c r="A74" s="13" t="s">
        <v>4</v>
      </c>
      <c r="B74" s="57"/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2">
        <f>SUM(C74:G74)</f>
        <v>0</v>
      </c>
      <c r="I74" s="10" t="str">
        <f>IF(MOD(C74/1000,1)+MOD(D74/1000,1)+MOD(E74/1000,1)+MOD(F74/1000,1)+MOD(G74/1000,1)=0,"","要修正：直接経費･再委託費は千円単位で数値を丸めて積算して下さい")</f>
        <v/>
      </c>
      <c r="J74" s="11"/>
      <c r="K74" s="11"/>
    </row>
    <row r="75" spans="1:26" ht="25" customHeight="1" x14ac:dyDescent="0.2">
      <c r="A75" s="13" t="s">
        <v>5</v>
      </c>
      <c r="B75" s="14"/>
      <c r="C75" s="2">
        <f>SUM(C71:C74)</f>
        <v>0</v>
      </c>
      <c r="D75" s="2">
        <f>SUM(D71:D74)</f>
        <v>0</v>
      </c>
      <c r="E75" s="2">
        <f>SUM(E71:E74)</f>
        <v>0</v>
      </c>
      <c r="F75" s="2">
        <f>SUM(F71:F74)</f>
        <v>0</v>
      </c>
      <c r="G75" s="2">
        <f>SUM(G71:G74)</f>
        <v>0</v>
      </c>
      <c r="H75" s="2">
        <f>SUM(C75:G75)</f>
        <v>0</v>
      </c>
      <c r="I75" s="10"/>
      <c r="J75" s="11"/>
      <c r="K75" s="11"/>
    </row>
    <row r="76" spans="1:26" ht="20.149999999999999" customHeight="1" x14ac:dyDescent="0.2">
      <c r="A76" s="30">
        <f>10+A60</f>
        <v>14</v>
      </c>
      <c r="B76" s="30"/>
      <c r="C76" s="45">
        <f t="shared" ref="C76:H76" si="11">C71+C74</f>
        <v>0</v>
      </c>
      <c r="D76" s="45">
        <f t="shared" si="11"/>
        <v>0</v>
      </c>
      <c r="E76" s="45">
        <f t="shared" si="11"/>
        <v>0</v>
      </c>
      <c r="F76" s="45">
        <f t="shared" si="11"/>
        <v>0</v>
      </c>
      <c r="G76" s="45">
        <f t="shared" si="11"/>
        <v>0</v>
      </c>
      <c r="H76" s="45">
        <f t="shared" si="11"/>
        <v>0</v>
      </c>
      <c r="I76" s="10"/>
      <c r="J76" s="11"/>
      <c r="K76" s="11"/>
    </row>
    <row r="77" spans="1:26" ht="20.149999999999999" customHeight="1" thickBot="1" x14ac:dyDescent="0.25">
      <c r="A77" s="6" t="str">
        <f>IF($G$4&lt;4,IF(H75=0,"","3行目の参画機関数を正しく入力して下さい"),"")</f>
        <v/>
      </c>
      <c r="B77" s="3"/>
      <c r="C77" s="3"/>
      <c r="D77" s="3"/>
      <c r="E77" s="3"/>
      <c r="F77" s="3"/>
      <c r="G77" s="3"/>
      <c r="H77" s="3"/>
    </row>
    <row r="78" spans="1:26" ht="13.5" customHeight="1" thickBot="1" x14ac:dyDescent="0.25">
      <c r="A78" s="44">
        <v>5</v>
      </c>
      <c r="B78" s="42" t="s">
        <v>57</v>
      </c>
      <c r="C78" s="54" t="s">
        <v>62</v>
      </c>
      <c r="D78" s="59"/>
      <c r="E78" s="27"/>
      <c r="F78" s="27"/>
      <c r="G78" s="27"/>
    </row>
    <row r="79" spans="1:26" x14ac:dyDescent="0.2">
      <c r="A79" s="3"/>
      <c r="B79" s="3"/>
      <c r="C79" s="30">
        <f>'（1）総予算'!$C$4</f>
        <v>2020</v>
      </c>
      <c r="D79" s="30">
        <f>IF('（1）総予算'!$C$4+1&lt;='（1）総予算'!$E$4,'（1）総予算'!$C$4+1,"-")</f>
        <v>2021</v>
      </c>
      <c r="E79" s="30">
        <f>IF('（1）総予算'!$C$4+2&lt;='（1）総予算'!$E$4,'（1）総予算'!$C$4+2,"-")</f>
        <v>2022</v>
      </c>
      <c r="F79" s="30">
        <f>IF('（1）総予算'!$C$4+3&lt;='（1）総予算'!$E$4,'（1）総予算'!$C$4+3,"-")</f>
        <v>2023</v>
      </c>
      <c r="G79" s="30">
        <f>IF('（1）総予算'!$C$4+4&lt;='（1）総予算'!$E$4,'（1）総予算'!$C$4+4,"-")</f>
        <v>2024</v>
      </c>
      <c r="H79" s="5" t="s">
        <v>23</v>
      </c>
    </row>
    <row r="80" spans="1:26" ht="20.149999999999999" customHeight="1" x14ac:dyDescent="0.2">
      <c r="A80" s="119" t="s">
        <v>24</v>
      </c>
      <c r="B80" s="120"/>
      <c r="C80" s="18" t="str">
        <f>IF(C79="-","-","平成"&amp;C79&amp;"年度")</f>
        <v>平成2020年度</v>
      </c>
      <c r="D80" s="18" t="str">
        <f>IF(D79="-","-","平成"&amp;D79&amp;"年度")</f>
        <v>平成2021年度</v>
      </c>
      <c r="E80" s="18" t="str">
        <f>IF(E79="-","-","平成"&amp;E79&amp;"年度")</f>
        <v>平成2022年度</v>
      </c>
      <c r="F80" s="18" t="str">
        <f>IF(F79="-","-","平成"&amp;F79&amp;"年度")</f>
        <v>平成2023年度</v>
      </c>
      <c r="G80" s="18" t="str">
        <f>IF(G79="-","-","平成"&amp;G79&amp;"年度")</f>
        <v>平成2024年度</v>
      </c>
      <c r="H80" s="15" t="s">
        <v>7</v>
      </c>
      <c r="I80" s="7"/>
    </row>
    <row r="81" spans="1:26" ht="20.149999999999999" customHeight="1" x14ac:dyDescent="0.2">
      <c r="A81" s="121"/>
      <c r="B81" s="122"/>
      <c r="C81" s="16" t="str">
        <f>"自"&amp;(YEAR('（1）総予算'!$C$3)-1988)&amp;"年"&amp;MONTH('（1）総予算'!$C$3) &amp;"月"</f>
        <v>自32年10月</v>
      </c>
      <c r="D81" s="16" t="str">
        <f>IF(D79="-","","自"&amp;D79&amp;"年"&amp;"4月")</f>
        <v>自2021年4月</v>
      </c>
      <c r="E81" s="16" t="str">
        <f>IF(E79="-","","自"&amp;E79&amp;"年"&amp;"4月")</f>
        <v>自2022年4月</v>
      </c>
      <c r="F81" s="16" t="str">
        <f>IF(F79="-","","自"&amp;F79&amp;"年"&amp;"4月")</f>
        <v>自2023年4月</v>
      </c>
      <c r="G81" s="16" t="str">
        <f>IF(G79="-","","自"&amp;G79&amp;"年"&amp;"4月")</f>
        <v>自2024年4月</v>
      </c>
      <c r="H81" s="16" t="s">
        <v>8</v>
      </c>
      <c r="I81" s="7"/>
    </row>
    <row r="82" spans="1:26" ht="20.149999999999999" customHeight="1" x14ac:dyDescent="0.2">
      <c r="A82" s="123"/>
      <c r="B82" s="124"/>
      <c r="C82" s="17" t="str">
        <f>IF(C79='（1）総予算'!$E$4,"至"&amp;YEAR('（1）総予算'!$E$3)-1988&amp;"年"&amp;MONTH('（1）総予算'!$E$3)&amp;"月","")</f>
        <v/>
      </c>
      <c r="D82" s="17" t="str">
        <f>IF(D79='（1）総予算'!$E$4,"至"&amp;YEAR('（1）総予算'!$E$3)-1988&amp;"年"&amp;MONTH('（1）総予算'!$E$3)&amp;"月","")</f>
        <v/>
      </c>
      <c r="E82" s="17" t="str">
        <f>IF(E79='（1）総予算'!$E$4,"至"&amp;YEAR('（1）総予算'!$E$3)-1988&amp;"年"&amp;MONTH('（1）総予算'!$E$3)&amp;"月","")</f>
        <v/>
      </c>
      <c r="F82" s="17" t="str">
        <f>IF(F79='（1）総予算'!$E$4,"至"&amp;YEAR('（1）総予算'!$E$3)-1988&amp;"年"&amp;MONTH('（1）総予算'!$E$3)&amp;"月","")</f>
        <v/>
      </c>
      <c r="G82" s="17" t="str">
        <f>IF(G79='（1）総予算'!$E$4,"至"&amp;YEAR('（1）総予算'!$E$3)-1988&amp;"年"&amp;MONTH('（1）総予算'!$E$3)&amp;"月","")</f>
        <v>至37年3月</v>
      </c>
      <c r="H82" s="19" t="str">
        <f>ROUNDDOWN('（1）総予算'!$J$3/12,0)&amp;"年"&amp;MOD('（1）総予算'!$J$3,12)&amp;"ヶ月"</f>
        <v>0年0ヶ月</v>
      </c>
      <c r="I82" s="10"/>
      <c r="J82" s="11"/>
      <c r="K82" s="11"/>
    </row>
    <row r="83" spans="1:26" ht="25" customHeight="1" x14ac:dyDescent="0.2">
      <c r="A83" s="13" t="s">
        <v>0</v>
      </c>
      <c r="B83" s="14" t="s">
        <v>25</v>
      </c>
      <c r="C83" s="1">
        <v>0</v>
      </c>
      <c r="D83" s="1">
        <v>0</v>
      </c>
      <c r="E83" s="1">
        <v>0</v>
      </c>
      <c r="F83" s="1">
        <v>0</v>
      </c>
      <c r="G83" s="12">
        <v>0</v>
      </c>
      <c r="H83" s="2">
        <f t="shared" ref="H83:H90" si="12">SUM(C83:G83)</f>
        <v>0</v>
      </c>
      <c r="I83" s="10" t="str">
        <f>IF(MOD(C83/1000,1)+MOD(D83/1000,1)+MOD(E83/1000,1)+MOD(F83/1000,1)+MOD(G83/1000,1)=0,"","要修正：直接経費･再委託費は千円単位で数値を丸めて積算して下さい")</f>
        <v/>
      </c>
      <c r="J83" s="11"/>
      <c r="K83" s="11"/>
    </row>
    <row r="84" spans="1:26" ht="25" customHeight="1" x14ac:dyDescent="0.2">
      <c r="A84" s="61" t="s">
        <v>0</v>
      </c>
      <c r="B84" s="14" t="s">
        <v>26</v>
      </c>
      <c r="C84" s="1">
        <v>0</v>
      </c>
      <c r="D84" s="1">
        <v>0</v>
      </c>
      <c r="E84" s="1">
        <v>0</v>
      </c>
      <c r="F84" s="1">
        <v>0</v>
      </c>
      <c r="G84" s="12">
        <v>0</v>
      </c>
      <c r="H84" s="2">
        <f t="shared" si="12"/>
        <v>0</v>
      </c>
      <c r="I84" s="10" t="str">
        <f t="shared" ref="I84:I89" si="13">IF(MOD(C84/1000,1)+MOD(D84/1000,1)+MOD(E84/1000,1)+MOD(F84/1000,1)+MOD(G84/1000,1)=0,"","要修正：直接経費･再委託費は千円単位で数値を丸めて積算して下さい")</f>
        <v/>
      </c>
      <c r="J84" s="11"/>
      <c r="K84" s="11"/>
    </row>
    <row r="85" spans="1:26" ht="25" customHeight="1" x14ac:dyDescent="0.2">
      <c r="A85" s="13" t="s">
        <v>27</v>
      </c>
      <c r="B85" s="14"/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2">
        <f t="shared" si="12"/>
        <v>0</v>
      </c>
      <c r="I85" s="10" t="str">
        <f t="shared" si="13"/>
        <v/>
      </c>
      <c r="J85" s="11"/>
      <c r="K85" s="11"/>
    </row>
    <row r="86" spans="1:26" ht="25" customHeight="1" x14ac:dyDescent="0.2">
      <c r="A86" s="13" t="s">
        <v>1</v>
      </c>
      <c r="B86" s="14"/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2">
        <f t="shared" si="12"/>
        <v>0</v>
      </c>
      <c r="I86" s="10" t="str">
        <f t="shared" si="13"/>
        <v/>
      </c>
      <c r="J86" s="11"/>
      <c r="K86" s="11"/>
    </row>
    <row r="87" spans="1:26" ht="25" customHeight="1" x14ac:dyDescent="0.2">
      <c r="A87" s="13" t="s">
        <v>2</v>
      </c>
      <c r="B87" s="14" t="s">
        <v>28</v>
      </c>
      <c r="C87" s="1">
        <v>0</v>
      </c>
      <c r="D87" s="1">
        <v>0</v>
      </c>
      <c r="E87" s="1">
        <v>0</v>
      </c>
      <c r="F87" s="1">
        <v>0</v>
      </c>
      <c r="G87" s="12">
        <v>0</v>
      </c>
      <c r="H87" s="20">
        <f t="shared" si="12"/>
        <v>0</v>
      </c>
      <c r="I87" s="10" t="str">
        <f t="shared" si="13"/>
        <v/>
      </c>
      <c r="J87" s="11"/>
      <c r="K87" s="11"/>
    </row>
    <row r="88" spans="1:26" ht="25" customHeight="1" x14ac:dyDescent="0.2">
      <c r="A88" s="61" t="s">
        <v>2</v>
      </c>
      <c r="B88" s="14" t="s">
        <v>29</v>
      </c>
      <c r="C88" s="1">
        <v>0</v>
      </c>
      <c r="D88" s="1">
        <v>0</v>
      </c>
      <c r="E88" s="1">
        <v>0</v>
      </c>
      <c r="F88" s="1">
        <v>0</v>
      </c>
      <c r="G88" s="12">
        <v>0</v>
      </c>
      <c r="H88" s="20">
        <f t="shared" si="12"/>
        <v>0</v>
      </c>
      <c r="I88" s="10" t="str">
        <f t="shared" si="13"/>
        <v/>
      </c>
      <c r="J88" s="11"/>
      <c r="K88" s="11"/>
    </row>
    <row r="89" spans="1:26" ht="25" customHeight="1" x14ac:dyDescent="0.2">
      <c r="A89" s="13" t="s">
        <v>30</v>
      </c>
      <c r="B89" s="14" t="s">
        <v>31</v>
      </c>
      <c r="C89" s="23">
        <f>SUM(C83:C88)</f>
        <v>0</v>
      </c>
      <c r="D89" s="23">
        <f>SUM(D83:D88)</f>
        <v>0</v>
      </c>
      <c r="E89" s="23">
        <f>SUM(E83:E88)</f>
        <v>0</v>
      </c>
      <c r="F89" s="23">
        <f>SUM(F83:F88)</f>
        <v>0</v>
      </c>
      <c r="G89" s="2">
        <f>SUM(G83:G88)</f>
        <v>0</v>
      </c>
      <c r="H89" s="2">
        <f t="shared" si="12"/>
        <v>0</v>
      </c>
      <c r="I89" s="10" t="str">
        <f t="shared" si="13"/>
        <v/>
      </c>
      <c r="J89" s="11"/>
      <c r="K89" s="11"/>
    </row>
    <row r="90" spans="1:26" ht="12.65" customHeight="1" thickBot="1" x14ac:dyDescent="0.25">
      <c r="A90" s="21" t="s">
        <v>3</v>
      </c>
      <c r="B90" s="60">
        <f>ROUNDUP(B91*100,0)-B91*100</f>
        <v>0</v>
      </c>
      <c r="C90" s="125">
        <f>C89*$B91</f>
        <v>0</v>
      </c>
      <c r="D90" s="125">
        <f>D89*$B91</f>
        <v>0</v>
      </c>
      <c r="E90" s="125">
        <f>E89*$B91</f>
        <v>0</v>
      </c>
      <c r="F90" s="125">
        <f>F89*$B91</f>
        <v>0</v>
      </c>
      <c r="G90" s="125">
        <f>G89*$B91</f>
        <v>0</v>
      </c>
      <c r="H90" s="115">
        <f t="shared" si="12"/>
        <v>0</v>
      </c>
      <c r="I90" s="117" t="str">
        <f>IF(B91="","間接経費が直接経費の何％かを入力して下さい（0％の場合も0を入力）",IF(B91&gt;0.3,"間接経費率は30%以下の整数として下さい",IF(B90=0,"","要修正：間接経費率は30%以下の整数として下さい")))</f>
        <v/>
      </c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</row>
    <row r="91" spans="1:26" ht="12.65" customHeight="1" thickBot="1" x14ac:dyDescent="0.25">
      <c r="A91" s="62" t="s">
        <v>32</v>
      </c>
      <c r="B91" s="58">
        <v>0</v>
      </c>
      <c r="C91" s="126"/>
      <c r="D91" s="127"/>
      <c r="E91" s="127"/>
      <c r="F91" s="127"/>
      <c r="G91" s="127"/>
      <c r="H91" s="116"/>
      <c r="I91" s="117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</row>
    <row r="92" spans="1:26" ht="25" customHeight="1" x14ac:dyDescent="0.2">
      <c r="A92" s="13" t="s">
        <v>4</v>
      </c>
      <c r="B92" s="57"/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2">
        <f>SUM(C92:G92)</f>
        <v>0</v>
      </c>
      <c r="I92" s="10" t="str">
        <f>IF(MOD(C92/1000,1)+MOD(D92/1000,1)+MOD(E92/1000,1)+MOD(F92/1000,1)+MOD(G92/1000,1)=0,"","要修正：直接経費･再委託費は千円単位で数値を丸めて積算して下さい")</f>
        <v/>
      </c>
      <c r="J92" s="11"/>
      <c r="K92" s="11"/>
    </row>
    <row r="93" spans="1:26" ht="25" customHeight="1" x14ac:dyDescent="0.2">
      <c r="A93" s="13" t="s">
        <v>5</v>
      </c>
      <c r="B93" s="14"/>
      <c r="C93" s="2">
        <f>SUM(C89:C92)</f>
        <v>0</v>
      </c>
      <c r="D93" s="2">
        <f>SUM(D89:D92)</f>
        <v>0</v>
      </c>
      <c r="E93" s="2">
        <f>SUM(E89:E92)</f>
        <v>0</v>
      </c>
      <c r="F93" s="2">
        <f>SUM(F89:F92)</f>
        <v>0</v>
      </c>
      <c r="G93" s="2">
        <f>SUM(G89:G92)</f>
        <v>0</v>
      </c>
      <c r="H93" s="2">
        <f>SUM(C93:G93)</f>
        <v>0</v>
      </c>
      <c r="I93" s="10"/>
      <c r="J93" s="11"/>
      <c r="K93" s="11"/>
    </row>
    <row r="94" spans="1:26" ht="20.149999999999999" customHeight="1" x14ac:dyDescent="0.2">
      <c r="A94" s="30">
        <f>10+A78</f>
        <v>15</v>
      </c>
      <c r="B94" s="30"/>
      <c r="C94" s="45">
        <f t="shared" ref="C94:H94" si="14">C89+C92</f>
        <v>0</v>
      </c>
      <c r="D94" s="45">
        <f t="shared" si="14"/>
        <v>0</v>
      </c>
      <c r="E94" s="45">
        <f t="shared" si="14"/>
        <v>0</v>
      </c>
      <c r="F94" s="45">
        <f t="shared" si="14"/>
        <v>0</v>
      </c>
      <c r="G94" s="45">
        <f t="shared" si="14"/>
        <v>0</v>
      </c>
      <c r="H94" s="45">
        <f t="shared" si="14"/>
        <v>0</v>
      </c>
      <c r="I94" s="10"/>
      <c r="J94" s="11"/>
      <c r="K94" s="11"/>
    </row>
    <row r="95" spans="1:26" ht="20.149999999999999" customHeight="1" x14ac:dyDescent="0.2">
      <c r="A95" s="6" t="str">
        <f>IF($G$4&lt;5,IF(H93=0,"","3行目の参画機関数を正しく入力して下さい"),"")</f>
        <v/>
      </c>
      <c r="B95" s="3"/>
      <c r="C95" s="3"/>
      <c r="D95" s="3"/>
      <c r="E95" s="3"/>
      <c r="F95" s="3"/>
      <c r="G95" s="3"/>
      <c r="H95" s="3"/>
    </row>
    <row r="96" spans="1:26" ht="20.149999999999999" customHeight="1" x14ac:dyDescent="0.2">
      <c r="A96" s="3"/>
      <c r="B96" s="3"/>
      <c r="C96" s="3"/>
      <c r="D96" s="3"/>
      <c r="E96" s="3"/>
      <c r="F96" s="3"/>
      <c r="G96" s="3"/>
      <c r="H96" s="3"/>
    </row>
    <row r="97" spans="1:8" ht="20.149999999999999" customHeight="1" x14ac:dyDescent="0.2">
      <c r="A97" s="3"/>
      <c r="B97" s="3"/>
      <c r="C97" s="3"/>
      <c r="D97" s="3"/>
      <c r="E97" s="3"/>
      <c r="F97" s="3"/>
      <c r="G97" s="3"/>
      <c r="H97" s="3"/>
    </row>
    <row r="98" spans="1:8" ht="20.149999999999999" customHeight="1" x14ac:dyDescent="0.2">
      <c r="A98" s="3"/>
      <c r="B98" s="3"/>
      <c r="C98" s="3"/>
      <c r="D98" s="3"/>
      <c r="E98" s="3"/>
      <c r="F98" s="3"/>
      <c r="G98" s="3"/>
      <c r="H98" s="3"/>
    </row>
    <row r="99" spans="1:8" ht="20.149999999999999" customHeight="1" x14ac:dyDescent="0.2">
      <c r="A99" s="3"/>
      <c r="B99" s="3"/>
      <c r="C99" s="3"/>
      <c r="D99" s="3"/>
      <c r="E99" s="3"/>
      <c r="F99" s="3"/>
      <c r="G99" s="3"/>
      <c r="H99" s="3"/>
    </row>
    <row r="100" spans="1:8" ht="20.149999999999999" customHeight="1" x14ac:dyDescent="0.2">
      <c r="A100" s="3"/>
      <c r="B100" s="3"/>
      <c r="C100" s="3"/>
      <c r="D100" s="3"/>
      <c r="E100" s="3"/>
      <c r="F100" s="3"/>
      <c r="G100" s="3"/>
      <c r="H100" s="3"/>
    </row>
    <row r="101" spans="1:8" ht="20.149999999999999" customHeight="1" x14ac:dyDescent="0.2">
      <c r="A101" s="3"/>
      <c r="B101" s="3"/>
      <c r="C101" s="3"/>
      <c r="D101" s="3"/>
      <c r="E101" s="3"/>
      <c r="F101" s="3"/>
      <c r="G101" s="3"/>
      <c r="H101" s="3"/>
    </row>
    <row r="102" spans="1:8" ht="20.149999999999999" customHeight="1" x14ac:dyDescent="0.2">
      <c r="A102" s="3"/>
      <c r="B102" s="3"/>
      <c r="C102" s="3"/>
      <c r="D102" s="3"/>
      <c r="E102" s="3"/>
      <c r="F102" s="3"/>
      <c r="G102" s="3"/>
      <c r="H102" s="3"/>
    </row>
    <row r="103" spans="1:8" ht="20.149999999999999" customHeight="1" x14ac:dyDescent="0.2">
      <c r="A103" s="3"/>
      <c r="B103" s="3"/>
      <c r="C103" s="3"/>
      <c r="D103" s="3"/>
      <c r="E103" s="3"/>
      <c r="F103" s="3"/>
      <c r="G103" s="3"/>
      <c r="H103" s="3"/>
    </row>
    <row r="104" spans="1:8" ht="20.149999999999999" customHeight="1" x14ac:dyDescent="0.2">
      <c r="A104" s="3"/>
      <c r="B104" s="3"/>
      <c r="C104" s="3"/>
      <c r="D104" s="3"/>
      <c r="E104" s="3"/>
      <c r="F104" s="3"/>
      <c r="G104" s="3"/>
      <c r="H104" s="3"/>
    </row>
    <row r="105" spans="1:8" ht="20.149999999999999" customHeight="1" x14ac:dyDescent="0.2">
      <c r="A105" s="3"/>
      <c r="B105" s="3"/>
      <c r="C105" s="3"/>
      <c r="D105" s="3"/>
      <c r="E105" s="3"/>
      <c r="F105" s="3"/>
      <c r="G105" s="3"/>
      <c r="H105" s="3"/>
    </row>
    <row r="106" spans="1:8" ht="20.149999999999999" customHeight="1" x14ac:dyDescent="0.2">
      <c r="A106" s="3"/>
      <c r="B106" s="3"/>
      <c r="C106" s="3"/>
      <c r="D106" s="3"/>
      <c r="E106" s="3"/>
      <c r="F106" s="3"/>
      <c r="G106" s="3"/>
      <c r="H106" s="3"/>
    </row>
    <row r="107" spans="1:8" ht="20.149999999999999" customHeight="1" x14ac:dyDescent="0.2">
      <c r="A107" s="3"/>
      <c r="B107" s="3"/>
      <c r="C107" s="3"/>
      <c r="D107" s="3"/>
      <c r="E107" s="3"/>
      <c r="F107" s="3"/>
      <c r="G107" s="3"/>
      <c r="H107" s="3"/>
    </row>
    <row r="108" spans="1:8" ht="20.149999999999999" customHeight="1" x14ac:dyDescent="0.2">
      <c r="A108" s="3"/>
      <c r="B108" s="3"/>
      <c r="C108" s="3"/>
      <c r="D108" s="3"/>
      <c r="E108" s="3"/>
      <c r="F108" s="3"/>
      <c r="G108" s="3"/>
      <c r="H108" s="3"/>
    </row>
    <row r="109" spans="1:8" ht="20.149999999999999" customHeight="1" x14ac:dyDescent="0.2">
      <c r="A109" s="3"/>
      <c r="B109" s="3"/>
      <c r="C109" s="3"/>
      <c r="D109" s="3"/>
      <c r="E109" s="3"/>
      <c r="F109" s="3"/>
      <c r="G109" s="3"/>
      <c r="H109" s="3"/>
    </row>
    <row r="110" spans="1:8" ht="20.149999999999999" customHeight="1" x14ac:dyDescent="0.2">
      <c r="A110" s="3"/>
      <c r="B110" s="3"/>
      <c r="C110" s="3"/>
      <c r="D110" s="3"/>
      <c r="E110" s="3"/>
      <c r="F110" s="3"/>
      <c r="G110" s="3"/>
      <c r="H110" s="3"/>
    </row>
    <row r="111" spans="1:8" ht="20.149999999999999" customHeight="1" x14ac:dyDescent="0.2">
      <c r="A111" s="3"/>
      <c r="B111" s="3"/>
      <c r="C111" s="3"/>
      <c r="D111" s="3"/>
      <c r="E111" s="3"/>
      <c r="F111" s="3"/>
      <c r="G111" s="3"/>
      <c r="H111" s="3"/>
    </row>
    <row r="112" spans="1:8" ht="20.149999999999999" customHeight="1" x14ac:dyDescent="0.2">
      <c r="A112" s="3"/>
      <c r="B112" s="3"/>
      <c r="C112" s="3"/>
      <c r="D112" s="3"/>
      <c r="E112" s="3"/>
      <c r="F112" s="3"/>
      <c r="G112" s="3"/>
      <c r="H112" s="3"/>
    </row>
    <row r="113" spans="1:8" ht="20.149999999999999" customHeight="1" x14ac:dyDescent="0.2">
      <c r="A113" s="3"/>
      <c r="B113" s="3"/>
      <c r="C113" s="3"/>
      <c r="D113" s="3"/>
      <c r="E113" s="3"/>
      <c r="F113" s="3"/>
      <c r="G113" s="3"/>
      <c r="H113" s="3"/>
    </row>
    <row r="114" spans="1:8" ht="20.149999999999999" customHeight="1" x14ac:dyDescent="0.2">
      <c r="A114" s="3"/>
      <c r="B114" s="3"/>
      <c r="C114" s="3"/>
      <c r="D114" s="3"/>
      <c r="E114" s="3"/>
      <c r="F114" s="3"/>
      <c r="G114" s="3"/>
      <c r="H114" s="3"/>
    </row>
    <row r="115" spans="1:8" ht="20.149999999999999" customHeight="1" x14ac:dyDescent="0.2">
      <c r="A115" s="3"/>
      <c r="B115" s="3"/>
      <c r="C115" s="3"/>
      <c r="D115" s="3"/>
      <c r="E115" s="3"/>
      <c r="F115" s="3"/>
      <c r="G115" s="3"/>
      <c r="H115" s="3"/>
    </row>
    <row r="116" spans="1:8" ht="20.149999999999999" customHeight="1" x14ac:dyDescent="0.2">
      <c r="A116" s="3"/>
      <c r="B116" s="3"/>
      <c r="C116" s="3"/>
      <c r="D116" s="3"/>
      <c r="E116" s="3"/>
      <c r="F116" s="3"/>
      <c r="G116" s="3"/>
      <c r="H116" s="3"/>
    </row>
    <row r="117" spans="1:8" ht="20.149999999999999" customHeight="1" x14ac:dyDescent="0.2">
      <c r="A117" s="3"/>
      <c r="B117" s="3"/>
      <c r="C117" s="3"/>
      <c r="D117" s="3"/>
      <c r="E117" s="3"/>
      <c r="F117" s="3"/>
      <c r="G117" s="3"/>
      <c r="H117" s="3"/>
    </row>
    <row r="118" spans="1:8" ht="20.149999999999999" customHeight="1" x14ac:dyDescent="0.2">
      <c r="A118" s="3"/>
      <c r="B118" s="3"/>
      <c r="C118" s="3"/>
      <c r="D118" s="3"/>
      <c r="E118" s="3"/>
      <c r="F118" s="3"/>
      <c r="G118" s="3"/>
      <c r="H118" s="3"/>
    </row>
    <row r="119" spans="1:8" ht="20.149999999999999" customHeight="1" x14ac:dyDescent="0.2">
      <c r="A119" s="3"/>
      <c r="B119" s="3"/>
      <c r="C119" s="3"/>
      <c r="D119" s="3"/>
      <c r="E119" s="3"/>
      <c r="F119" s="3"/>
      <c r="G119" s="3"/>
      <c r="H119" s="3"/>
    </row>
    <row r="120" spans="1:8" ht="20.149999999999999" customHeight="1" x14ac:dyDescent="0.2">
      <c r="A120" s="3"/>
      <c r="B120" s="3"/>
      <c r="C120" s="3"/>
      <c r="D120" s="3"/>
      <c r="E120" s="3"/>
      <c r="F120" s="3"/>
      <c r="G120" s="3"/>
      <c r="H120" s="3"/>
    </row>
    <row r="121" spans="1:8" ht="20.149999999999999" customHeight="1" x14ac:dyDescent="0.2">
      <c r="A121" s="3"/>
      <c r="B121" s="3"/>
      <c r="C121" s="3"/>
      <c r="D121" s="3"/>
      <c r="E121" s="3"/>
      <c r="F121" s="3"/>
      <c r="G121" s="3"/>
      <c r="H121" s="3"/>
    </row>
    <row r="122" spans="1:8" ht="20.149999999999999" customHeight="1" x14ac:dyDescent="0.2">
      <c r="A122" s="3"/>
      <c r="B122" s="3"/>
      <c r="C122" s="3"/>
      <c r="D122" s="3"/>
      <c r="E122" s="3"/>
      <c r="F122" s="3"/>
      <c r="G122" s="3"/>
      <c r="H122" s="3"/>
    </row>
    <row r="123" spans="1:8" ht="20.149999999999999" customHeight="1" x14ac:dyDescent="0.2">
      <c r="A123" s="3"/>
      <c r="B123" s="3"/>
      <c r="C123" s="3"/>
      <c r="D123" s="3"/>
      <c r="E123" s="3"/>
      <c r="F123" s="3"/>
      <c r="G123" s="3"/>
      <c r="H123" s="3"/>
    </row>
    <row r="124" spans="1:8" ht="20.149999999999999" customHeight="1" x14ac:dyDescent="0.2">
      <c r="A124" s="3"/>
      <c r="B124" s="3"/>
      <c r="C124" s="3"/>
      <c r="D124" s="3"/>
      <c r="E124" s="3"/>
      <c r="F124" s="3"/>
      <c r="G124" s="3"/>
      <c r="H124" s="3"/>
    </row>
    <row r="125" spans="1:8" ht="20.149999999999999" customHeight="1" x14ac:dyDescent="0.2">
      <c r="A125" s="3"/>
      <c r="B125" s="3"/>
      <c r="C125" s="3"/>
      <c r="D125" s="3"/>
      <c r="E125" s="3"/>
      <c r="F125" s="3"/>
      <c r="G125" s="3"/>
      <c r="H125" s="3"/>
    </row>
    <row r="126" spans="1:8" ht="20.149999999999999" customHeight="1" x14ac:dyDescent="0.2">
      <c r="A126" s="3"/>
      <c r="B126" s="3"/>
      <c r="C126" s="3"/>
      <c r="D126" s="3"/>
      <c r="E126" s="3"/>
      <c r="F126" s="3"/>
      <c r="G126" s="3"/>
      <c r="H126" s="3"/>
    </row>
    <row r="127" spans="1:8" ht="20.149999999999999" customHeight="1" x14ac:dyDescent="0.2">
      <c r="A127" s="3"/>
      <c r="B127" s="3"/>
      <c r="C127" s="3"/>
      <c r="D127" s="3"/>
      <c r="E127" s="3"/>
      <c r="F127" s="3"/>
      <c r="G127" s="3"/>
      <c r="H127" s="3"/>
    </row>
    <row r="128" spans="1:8" ht="20.149999999999999" customHeight="1" x14ac:dyDescent="0.2">
      <c r="A128" s="3"/>
      <c r="B128" s="3"/>
      <c r="C128" s="3"/>
      <c r="D128" s="3"/>
      <c r="E128" s="3"/>
      <c r="F128" s="3"/>
      <c r="G128" s="3"/>
      <c r="H128" s="3"/>
    </row>
    <row r="129" spans="1:8" ht="20.149999999999999" customHeight="1" x14ac:dyDescent="0.2">
      <c r="A129" s="3"/>
      <c r="B129" s="3"/>
      <c r="C129" s="3"/>
      <c r="D129" s="3"/>
      <c r="E129" s="3"/>
      <c r="F129" s="3"/>
      <c r="G129" s="3"/>
      <c r="H129" s="3"/>
    </row>
    <row r="130" spans="1:8" ht="20.149999999999999" customHeight="1" x14ac:dyDescent="0.2">
      <c r="A130" s="3"/>
      <c r="B130" s="3"/>
      <c r="C130" s="3"/>
      <c r="D130" s="3"/>
      <c r="E130" s="3"/>
      <c r="F130" s="3"/>
      <c r="G130" s="3"/>
      <c r="H130" s="3"/>
    </row>
    <row r="131" spans="1:8" ht="20.149999999999999" customHeight="1" x14ac:dyDescent="0.2">
      <c r="A131" s="3"/>
      <c r="B131" s="3"/>
      <c r="C131" s="3"/>
      <c r="D131" s="3"/>
      <c r="E131" s="3"/>
      <c r="F131" s="3"/>
      <c r="G131" s="3"/>
      <c r="H131" s="3"/>
    </row>
    <row r="132" spans="1:8" ht="20.149999999999999" customHeight="1" x14ac:dyDescent="0.2">
      <c r="A132" s="3"/>
      <c r="B132" s="3"/>
      <c r="C132" s="3"/>
      <c r="D132" s="3"/>
      <c r="E132" s="3"/>
      <c r="F132" s="3"/>
      <c r="G132" s="3"/>
      <c r="H132" s="3"/>
    </row>
    <row r="133" spans="1:8" ht="20.149999999999999" customHeight="1" x14ac:dyDescent="0.2">
      <c r="A133" s="3"/>
      <c r="B133" s="3"/>
      <c r="C133" s="3"/>
      <c r="D133" s="3"/>
      <c r="E133" s="3"/>
      <c r="F133" s="3"/>
      <c r="G133" s="3"/>
      <c r="H133" s="3"/>
    </row>
    <row r="134" spans="1:8" ht="20.149999999999999" customHeight="1" x14ac:dyDescent="0.2">
      <c r="A134" s="3"/>
      <c r="B134" s="3"/>
      <c r="C134" s="3"/>
      <c r="D134" s="3"/>
      <c r="E134" s="3"/>
      <c r="F134" s="3"/>
      <c r="G134" s="3"/>
      <c r="H134" s="3"/>
    </row>
    <row r="135" spans="1:8" ht="20.149999999999999" customHeight="1" x14ac:dyDescent="0.2">
      <c r="A135" s="3"/>
      <c r="B135" s="3"/>
      <c r="C135" s="3"/>
      <c r="D135" s="3"/>
      <c r="E135" s="3"/>
      <c r="F135" s="3"/>
      <c r="G135" s="3"/>
      <c r="H135" s="3"/>
    </row>
    <row r="136" spans="1:8" ht="20.149999999999999" customHeight="1" x14ac:dyDescent="0.2">
      <c r="A136" s="3"/>
      <c r="B136" s="3"/>
      <c r="C136" s="3"/>
      <c r="D136" s="3"/>
      <c r="E136" s="3"/>
      <c r="F136" s="3"/>
      <c r="G136" s="3"/>
      <c r="H136" s="3"/>
    </row>
    <row r="137" spans="1:8" ht="20.149999999999999" customHeight="1" x14ac:dyDescent="0.2">
      <c r="A137" s="3"/>
      <c r="B137" s="3"/>
      <c r="C137" s="3"/>
      <c r="D137" s="3"/>
      <c r="E137" s="3"/>
      <c r="F137" s="3"/>
      <c r="G137" s="3"/>
      <c r="H137" s="3"/>
    </row>
    <row r="138" spans="1:8" ht="20.149999999999999" customHeight="1" x14ac:dyDescent="0.2">
      <c r="A138" s="3"/>
      <c r="B138" s="3"/>
      <c r="C138" s="3"/>
      <c r="D138" s="3"/>
      <c r="E138" s="3"/>
      <c r="F138" s="3"/>
      <c r="G138" s="3"/>
      <c r="H138" s="3"/>
    </row>
    <row r="139" spans="1:8" ht="20.149999999999999" customHeight="1" x14ac:dyDescent="0.2">
      <c r="A139" s="3"/>
      <c r="B139" s="3"/>
      <c r="C139" s="3"/>
      <c r="D139" s="3"/>
      <c r="E139" s="3"/>
      <c r="F139" s="3"/>
      <c r="G139" s="3"/>
      <c r="H139" s="3"/>
    </row>
    <row r="140" spans="1:8" ht="20.149999999999999" customHeight="1" x14ac:dyDescent="0.2">
      <c r="A140" s="3"/>
      <c r="B140" s="3"/>
      <c r="C140" s="3"/>
      <c r="D140" s="3"/>
      <c r="E140" s="3"/>
      <c r="F140" s="3"/>
      <c r="G140" s="3"/>
      <c r="H140" s="3"/>
    </row>
    <row r="141" spans="1:8" ht="20.149999999999999" customHeight="1" x14ac:dyDescent="0.2">
      <c r="A141" s="3"/>
      <c r="B141" s="3"/>
      <c r="C141" s="3"/>
      <c r="D141" s="3"/>
      <c r="E141" s="3"/>
      <c r="F141" s="3"/>
      <c r="G141" s="3"/>
      <c r="H141" s="3"/>
    </row>
    <row r="142" spans="1:8" ht="20.149999999999999" customHeight="1" x14ac:dyDescent="0.2">
      <c r="A142" s="3"/>
      <c r="B142" s="3"/>
      <c r="C142" s="3"/>
      <c r="D142" s="3"/>
      <c r="E142" s="3"/>
      <c r="F142" s="3"/>
      <c r="G142" s="3"/>
      <c r="H142" s="3"/>
    </row>
    <row r="143" spans="1:8" ht="20.149999999999999" customHeight="1" x14ac:dyDescent="0.2">
      <c r="A143" s="3"/>
      <c r="B143" s="3"/>
      <c r="C143" s="3"/>
      <c r="D143" s="3"/>
      <c r="E143" s="3"/>
      <c r="F143" s="3"/>
      <c r="G143" s="3"/>
      <c r="H143" s="3"/>
    </row>
    <row r="144" spans="1:8" ht="20.149999999999999" customHeight="1" x14ac:dyDescent="0.2">
      <c r="A144" s="3"/>
      <c r="B144" s="3"/>
      <c r="C144" s="3"/>
      <c r="D144" s="3"/>
      <c r="E144" s="3"/>
      <c r="F144" s="3"/>
      <c r="G144" s="3"/>
      <c r="H144" s="3"/>
    </row>
    <row r="145" spans="1:8" ht="20.149999999999999" customHeight="1" x14ac:dyDescent="0.2">
      <c r="A145" s="3"/>
      <c r="B145" s="3"/>
      <c r="C145" s="3"/>
      <c r="D145" s="3"/>
      <c r="E145" s="3"/>
      <c r="F145" s="3"/>
      <c r="G145" s="3"/>
      <c r="H145" s="3"/>
    </row>
    <row r="146" spans="1:8" ht="20.149999999999999" customHeight="1" x14ac:dyDescent="0.2">
      <c r="A146" s="3"/>
      <c r="B146" s="3"/>
      <c r="C146" s="3"/>
      <c r="D146" s="3"/>
      <c r="E146" s="3"/>
      <c r="F146" s="3"/>
      <c r="G146" s="3"/>
      <c r="H146" s="3"/>
    </row>
    <row r="147" spans="1:8" ht="20.149999999999999" customHeight="1" x14ac:dyDescent="0.2">
      <c r="A147" s="3"/>
      <c r="B147" s="3"/>
      <c r="C147" s="3"/>
      <c r="D147" s="3"/>
      <c r="E147" s="3"/>
      <c r="F147" s="3"/>
      <c r="G147" s="3"/>
      <c r="H147" s="3"/>
    </row>
    <row r="148" spans="1:8" ht="20.149999999999999" customHeight="1" x14ac:dyDescent="0.2">
      <c r="A148" s="3"/>
      <c r="B148" s="3"/>
      <c r="C148" s="3"/>
      <c r="D148" s="3"/>
      <c r="E148" s="3"/>
      <c r="F148" s="3"/>
      <c r="G148" s="3"/>
      <c r="H148" s="3"/>
    </row>
    <row r="149" spans="1:8" ht="20.149999999999999" customHeight="1" x14ac:dyDescent="0.2">
      <c r="A149" s="3"/>
      <c r="B149" s="3"/>
      <c r="C149" s="3"/>
      <c r="D149" s="3"/>
      <c r="E149" s="3"/>
      <c r="F149" s="3"/>
      <c r="G149" s="3"/>
      <c r="H149" s="3"/>
    </row>
    <row r="150" spans="1:8" ht="20.149999999999999" customHeight="1" x14ac:dyDescent="0.2">
      <c r="A150" s="3"/>
      <c r="B150" s="3"/>
      <c r="C150" s="3"/>
      <c r="D150" s="3"/>
      <c r="E150" s="3"/>
      <c r="F150" s="3"/>
      <c r="G150" s="3"/>
      <c r="H150" s="3"/>
    </row>
    <row r="151" spans="1:8" ht="20.149999999999999" customHeight="1" x14ac:dyDescent="0.2">
      <c r="A151" s="3"/>
      <c r="B151" s="3"/>
      <c r="C151" s="3"/>
      <c r="D151" s="3"/>
      <c r="E151" s="3"/>
      <c r="F151" s="3"/>
      <c r="G151" s="3"/>
      <c r="H151" s="3"/>
    </row>
    <row r="152" spans="1:8" ht="20.149999999999999" customHeight="1" x14ac:dyDescent="0.2">
      <c r="A152" s="3"/>
      <c r="B152" s="3"/>
      <c r="C152" s="3"/>
      <c r="D152" s="3"/>
      <c r="E152" s="3"/>
      <c r="F152" s="3"/>
      <c r="G152" s="3"/>
      <c r="H152" s="3"/>
    </row>
    <row r="153" spans="1:8" ht="20.149999999999999" customHeight="1" x14ac:dyDescent="0.2">
      <c r="A153" s="3"/>
      <c r="B153" s="3"/>
      <c r="C153" s="3"/>
      <c r="D153" s="3"/>
      <c r="E153" s="3"/>
      <c r="F153" s="3"/>
      <c r="G153" s="3"/>
      <c r="H153" s="3"/>
    </row>
    <row r="154" spans="1:8" ht="20.149999999999999" customHeight="1" x14ac:dyDescent="0.2">
      <c r="A154" s="3"/>
      <c r="B154" s="3"/>
      <c r="C154" s="3"/>
      <c r="D154" s="3"/>
      <c r="E154" s="3"/>
      <c r="F154" s="3"/>
      <c r="G154" s="3"/>
      <c r="H154" s="3"/>
    </row>
    <row r="155" spans="1:8" ht="20.149999999999999" customHeight="1" x14ac:dyDescent="0.2">
      <c r="A155" s="3"/>
      <c r="B155" s="3"/>
      <c r="C155" s="3"/>
      <c r="D155" s="3"/>
      <c r="E155" s="3"/>
      <c r="F155" s="3"/>
      <c r="G155" s="3"/>
      <c r="H155" s="3"/>
    </row>
    <row r="156" spans="1:8" ht="20.149999999999999" customHeight="1" x14ac:dyDescent="0.2">
      <c r="A156" s="3"/>
      <c r="B156" s="3"/>
      <c r="C156" s="3"/>
      <c r="D156" s="3"/>
      <c r="E156" s="3"/>
      <c r="F156" s="3"/>
      <c r="G156" s="3"/>
      <c r="H156" s="3"/>
    </row>
    <row r="157" spans="1:8" ht="20.149999999999999" customHeight="1" x14ac:dyDescent="0.2">
      <c r="A157" s="3"/>
      <c r="B157" s="3"/>
      <c r="C157" s="3"/>
      <c r="D157" s="3"/>
      <c r="E157" s="3"/>
      <c r="F157" s="3"/>
      <c r="G157" s="3"/>
      <c r="H157" s="3"/>
    </row>
    <row r="158" spans="1:8" ht="20.149999999999999" customHeight="1" x14ac:dyDescent="0.2">
      <c r="A158" s="3"/>
      <c r="B158" s="3"/>
      <c r="C158" s="3"/>
      <c r="D158" s="3"/>
      <c r="E158" s="3"/>
      <c r="F158" s="3"/>
      <c r="G158" s="3"/>
      <c r="H158" s="3"/>
    </row>
    <row r="159" spans="1:8" ht="20.149999999999999" customHeight="1" x14ac:dyDescent="0.2">
      <c r="A159" s="3"/>
      <c r="B159" s="3"/>
      <c r="C159" s="3"/>
      <c r="D159" s="3"/>
      <c r="E159" s="3"/>
      <c r="F159" s="3"/>
      <c r="G159" s="3"/>
      <c r="H159" s="3"/>
    </row>
    <row r="160" spans="1:8" ht="20.149999999999999" customHeight="1" x14ac:dyDescent="0.2">
      <c r="A160" s="3"/>
      <c r="B160" s="3"/>
      <c r="C160" s="3"/>
      <c r="D160" s="3"/>
      <c r="E160" s="3"/>
      <c r="F160" s="3"/>
      <c r="G160" s="3"/>
      <c r="H160" s="3"/>
    </row>
    <row r="161" spans="1:8" ht="20.149999999999999" customHeight="1" x14ac:dyDescent="0.2">
      <c r="A161" s="3"/>
      <c r="B161" s="3"/>
      <c r="C161" s="3"/>
      <c r="D161" s="3"/>
      <c r="E161" s="3"/>
      <c r="F161" s="3"/>
      <c r="G161" s="3"/>
      <c r="H161" s="3"/>
    </row>
    <row r="162" spans="1:8" ht="20.149999999999999" customHeight="1" x14ac:dyDescent="0.2">
      <c r="A162" s="3"/>
      <c r="B162" s="3"/>
      <c r="C162" s="3"/>
      <c r="D162" s="3"/>
      <c r="E162" s="3"/>
      <c r="F162" s="3"/>
      <c r="G162" s="3"/>
      <c r="H162" s="3"/>
    </row>
    <row r="163" spans="1:8" ht="20.149999999999999" customHeight="1" x14ac:dyDescent="0.2">
      <c r="A163" s="3"/>
      <c r="B163" s="3"/>
      <c r="C163" s="3"/>
      <c r="D163" s="3"/>
      <c r="E163" s="3"/>
      <c r="F163" s="3"/>
      <c r="G163" s="3"/>
      <c r="H163" s="3"/>
    </row>
    <row r="164" spans="1:8" ht="20.149999999999999" customHeight="1" x14ac:dyDescent="0.2">
      <c r="A164" s="3"/>
      <c r="B164" s="3"/>
      <c r="C164" s="3"/>
      <c r="D164" s="3"/>
      <c r="E164" s="3"/>
      <c r="F164" s="3"/>
      <c r="G164" s="3"/>
      <c r="H164" s="3"/>
    </row>
    <row r="165" spans="1:8" ht="20.149999999999999" customHeight="1" x14ac:dyDescent="0.2">
      <c r="A165" s="3"/>
      <c r="B165" s="3"/>
      <c r="C165" s="3"/>
      <c r="D165" s="3"/>
      <c r="E165" s="3"/>
      <c r="F165" s="3"/>
      <c r="G165" s="3"/>
      <c r="H165" s="3"/>
    </row>
    <row r="166" spans="1:8" ht="20.149999999999999" customHeight="1" x14ac:dyDescent="0.2">
      <c r="A166" s="3"/>
      <c r="B166" s="3"/>
      <c r="C166" s="3"/>
      <c r="D166" s="3"/>
      <c r="E166" s="3"/>
      <c r="F166" s="3"/>
      <c r="G166" s="3"/>
      <c r="H166" s="3"/>
    </row>
    <row r="167" spans="1:8" ht="20.149999999999999" customHeight="1" x14ac:dyDescent="0.2">
      <c r="A167" s="3"/>
      <c r="B167" s="3"/>
      <c r="C167" s="3"/>
      <c r="D167" s="3"/>
      <c r="E167" s="3"/>
      <c r="F167" s="3"/>
      <c r="G167" s="3"/>
      <c r="H167" s="3"/>
    </row>
    <row r="168" spans="1:8" ht="20.149999999999999" customHeight="1" x14ac:dyDescent="0.2">
      <c r="A168" s="3"/>
      <c r="B168" s="3"/>
      <c r="C168" s="3"/>
      <c r="D168" s="3"/>
      <c r="E168" s="3"/>
      <c r="F168" s="3"/>
      <c r="G168" s="3"/>
      <c r="H168" s="3"/>
    </row>
    <row r="169" spans="1:8" ht="20.149999999999999" customHeight="1" x14ac:dyDescent="0.2">
      <c r="A169" s="3"/>
      <c r="B169" s="3"/>
      <c r="C169" s="3"/>
      <c r="D169" s="3"/>
      <c r="E169" s="3"/>
      <c r="F169" s="3"/>
      <c r="G169" s="3"/>
      <c r="H169" s="3"/>
    </row>
  </sheetData>
  <sheetProtection formatCells="0" autoFilter="0" pivotTables="0"/>
  <mergeCells count="41">
    <mergeCell ref="A3:H3"/>
    <mergeCell ref="A8:B10"/>
    <mergeCell ref="C18:C19"/>
    <mergeCell ref="D18:D19"/>
    <mergeCell ref="E18:E19"/>
    <mergeCell ref="F18:F19"/>
    <mergeCell ref="G18:G19"/>
    <mergeCell ref="H18:H19"/>
    <mergeCell ref="I18:Z19"/>
    <mergeCell ref="A26:B28"/>
    <mergeCell ref="C36:C37"/>
    <mergeCell ref="D36:D37"/>
    <mergeCell ref="E36:E37"/>
    <mergeCell ref="F36:F37"/>
    <mergeCell ref="G36:G37"/>
    <mergeCell ref="H36:H37"/>
    <mergeCell ref="I36:Z37"/>
    <mergeCell ref="A44:B46"/>
    <mergeCell ref="C54:C55"/>
    <mergeCell ref="D54:D55"/>
    <mergeCell ref="E54:E55"/>
    <mergeCell ref="F54:F55"/>
    <mergeCell ref="G54:G55"/>
    <mergeCell ref="H54:H55"/>
    <mergeCell ref="I54:Z55"/>
    <mergeCell ref="A62:B64"/>
    <mergeCell ref="C72:C73"/>
    <mergeCell ref="D72:D73"/>
    <mergeCell ref="E72:E73"/>
    <mergeCell ref="F72:F73"/>
    <mergeCell ref="G72:G73"/>
    <mergeCell ref="H72:H73"/>
    <mergeCell ref="I72:Z73"/>
    <mergeCell ref="H90:H91"/>
    <mergeCell ref="I90:Z91"/>
    <mergeCell ref="A80:B82"/>
    <mergeCell ref="C90:C91"/>
    <mergeCell ref="D90:D91"/>
    <mergeCell ref="E90:E91"/>
    <mergeCell ref="F90:F91"/>
    <mergeCell ref="G90:G91"/>
  </mergeCells>
  <phoneticPr fontId="1"/>
  <conditionalFormatting sqref="A2:H2">
    <cfRule type="expression" dxfId="6" priority="1" stopIfTrue="1">
      <formula>$C$1="シーズ顕在化タイプ"</formula>
    </cfRule>
  </conditionalFormatting>
  <conditionalFormatting sqref="A24:H41">
    <cfRule type="expression" dxfId="5" priority="2" stopIfTrue="1">
      <formula>$G$4&lt;2</formula>
    </cfRule>
  </conditionalFormatting>
  <conditionalFormatting sqref="A42:H59">
    <cfRule type="expression" dxfId="4" priority="3" stopIfTrue="1">
      <formula>$G$4&lt;3</formula>
    </cfRule>
  </conditionalFormatting>
  <conditionalFormatting sqref="A60:H77">
    <cfRule type="expression" dxfId="3" priority="4" stopIfTrue="1">
      <formula>$G$4&lt;4</formula>
    </cfRule>
  </conditionalFormatting>
  <conditionalFormatting sqref="A78:H95">
    <cfRule type="expression" dxfId="2" priority="5" stopIfTrue="1">
      <formula>$G$4&lt;5</formula>
    </cfRule>
  </conditionalFormatting>
  <dataValidations count="1">
    <dataValidation type="list" allowBlank="1" showInputMessage="1" showErrorMessage="1" prompt="ドロップダウンリストから機関数を選択" sqref="G4" xr:uid="{00000000-0002-0000-0400-000000000000}">
      <formula1>"1,2,3,4,5"</formula1>
    </dataValidation>
  </dataValidations>
  <pageMargins left="0.75" right="0.75" top="1" bottom="1" header="0.51200000000000001" footer="0.51200000000000001"/>
  <pageSetup paperSize="9" orientation="portrait" horizontalDpi="300" verticalDpi="300" r:id="rId1"/>
  <headerFooter alignWithMargins="0">
    <oddFooter>&amp;CⅧ（２－３）・&amp;Pページ</oddFooter>
  </headerFooter>
  <rowBreaks count="2" manualBreakCount="2">
    <brk id="23" max="7" man="1"/>
    <brk id="59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6"/>
  <sheetViews>
    <sheetView view="pageBreakPreview" zoomScale="85" zoomScaleNormal="100" zoomScaleSheetLayoutView="160" workbookViewId="0">
      <selection activeCell="B19" sqref="B19"/>
    </sheetView>
  </sheetViews>
  <sheetFormatPr defaultColWidth="9" defaultRowHeight="13" x14ac:dyDescent="0.2"/>
  <cols>
    <col min="1" max="7" width="15.6328125" style="34" customWidth="1"/>
    <col min="8" max="16384" width="9" style="34"/>
  </cols>
  <sheetData>
    <row r="1" spans="1:10" x14ac:dyDescent="0.2">
      <c r="A1" s="33" t="s">
        <v>35</v>
      </c>
      <c r="B1" s="33"/>
      <c r="C1" s="33"/>
      <c r="D1" s="33"/>
      <c r="E1" s="33"/>
      <c r="F1" s="33"/>
      <c r="G1" s="33"/>
    </row>
    <row r="2" spans="1:10" x14ac:dyDescent="0.2">
      <c r="A2" s="33"/>
      <c r="B2" s="33" t="str">
        <f>'（1）総予算'!C2</f>
        <v>START 大学・エコシステム推進型大学推進型</v>
      </c>
      <c r="C2" s="33"/>
      <c r="D2" s="33"/>
      <c r="E2" s="33"/>
      <c r="F2" s="33"/>
      <c r="G2" s="33"/>
    </row>
    <row r="3" spans="1:10" s="4" customFormat="1" ht="25" customHeight="1" x14ac:dyDescent="0.2">
      <c r="A3" s="25" t="str">
        <f>IF(B2="シーズ顕在化タイプ","シーズ顕在化タイプの場合本シートへの記入は不要です","")</f>
        <v/>
      </c>
      <c r="B3" s="3"/>
      <c r="C3" s="3"/>
      <c r="D3" s="3"/>
      <c r="E3" s="3"/>
      <c r="F3" s="3"/>
      <c r="G3" s="3"/>
      <c r="H3" s="3"/>
    </row>
    <row r="4" spans="1:10" x14ac:dyDescent="0.2">
      <c r="A4" s="33"/>
      <c r="B4" s="33"/>
      <c r="C4" s="33"/>
      <c r="D4" s="33"/>
      <c r="E4" s="33"/>
      <c r="F4" s="33"/>
      <c r="G4" s="33"/>
    </row>
    <row r="5" spans="1:10" x14ac:dyDescent="0.2">
      <c r="A5" s="131"/>
      <c r="B5" s="128" t="s">
        <v>36</v>
      </c>
      <c r="C5" s="129"/>
      <c r="D5" s="130"/>
      <c r="E5" s="134" t="s">
        <v>37</v>
      </c>
      <c r="F5" s="138" t="s">
        <v>70</v>
      </c>
      <c r="G5" s="139"/>
    </row>
    <row r="6" spans="1:10" x14ac:dyDescent="0.2">
      <c r="A6" s="132"/>
      <c r="B6" s="35" t="s">
        <v>38</v>
      </c>
      <c r="C6" s="35" t="s">
        <v>40</v>
      </c>
      <c r="D6" s="35" t="s">
        <v>41</v>
      </c>
      <c r="E6" s="134"/>
      <c r="F6" s="140"/>
      <c r="G6" s="139"/>
    </row>
    <row r="7" spans="1:10" x14ac:dyDescent="0.2">
      <c r="A7" s="133"/>
      <c r="B7" s="36" t="s">
        <v>39</v>
      </c>
      <c r="C7" s="36"/>
      <c r="D7" s="36"/>
      <c r="E7" s="134"/>
      <c r="F7" s="140"/>
      <c r="G7" s="139"/>
    </row>
    <row r="8" spans="1:10" x14ac:dyDescent="0.2">
      <c r="A8" s="37" t="str">
        <f>IF(H8="-","-","平成"&amp;H8&amp;"年度")</f>
        <v>平成2020年度</v>
      </c>
      <c r="B8" s="38" t="e">
        <f>'（2）主幹機関_プログラム推進費'!C11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</f>
        <v>#REF!</v>
      </c>
      <c r="C8" s="38" t="e">
        <f>#REF!+#REF!+#REF!+#REF!+#REF!</f>
        <v>#REF!</v>
      </c>
      <c r="D8" s="38" t="e">
        <f>B8+C8</f>
        <v>#REF!</v>
      </c>
      <c r="E8" s="38" t="e">
        <f t="shared" ref="E8:E13" si="0">G21</f>
        <v>#N/A</v>
      </c>
      <c r="F8" s="39" t="e">
        <f>IF(E8&gt;=D8,"OK","マッチング不成立")</f>
        <v>#N/A</v>
      </c>
      <c r="G8" s="33"/>
      <c r="H8" s="47">
        <f>'（1）総予算'!$C$4</f>
        <v>2020</v>
      </c>
      <c r="I8" s="48" t="s">
        <v>49</v>
      </c>
      <c r="J8" s="48">
        <v>3</v>
      </c>
    </row>
    <row r="9" spans="1:10" x14ac:dyDescent="0.2">
      <c r="A9" s="37" t="str">
        <f>IF(H9="-","-","平成"&amp;H9&amp;"年度")</f>
        <v>平成2021年度</v>
      </c>
      <c r="B9" s="38" t="e">
        <f>'（2）主幹機関_プログラム推進費'!D11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</f>
        <v>#REF!</v>
      </c>
      <c r="C9" s="38" t="e">
        <f>#REF!+#REF!+#REF!+#REF!+#REF!</f>
        <v>#REF!</v>
      </c>
      <c r="D9" s="38" t="e">
        <f>B9+C9</f>
        <v>#REF!</v>
      </c>
      <c r="E9" s="38" t="e">
        <f t="shared" si="0"/>
        <v>#N/A</v>
      </c>
      <c r="F9" s="39" t="e">
        <f>IF(E9&gt;=D9,"OK",IF(SUM(E8:E9)&gt;=SUM(D8:D9),"JST事務局に要確認","マッチング不成立"))</f>
        <v>#N/A</v>
      </c>
      <c r="G9" s="33"/>
      <c r="H9" s="47">
        <f>IF('（1）総予算'!$C$4+1&lt;='（1）総予算'!$E$4,'（1）総予算'!$C$4+1,"-")</f>
        <v>2021</v>
      </c>
      <c r="I9" s="48" t="s">
        <v>50</v>
      </c>
      <c r="J9" s="48">
        <v>6</v>
      </c>
    </row>
    <row r="10" spans="1:10" x14ac:dyDescent="0.2">
      <c r="A10" s="37" t="str">
        <f>IF(H10="-","-","平成"&amp;H10&amp;"年度")</f>
        <v>平成2022年度</v>
      </c>
      <c r="B10" s="38" t="e">
        <f>'（2）主幹機関_プログラム推進費'!E11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</f>
        <v>#REF!</v>
      </c>
      <c r="C10" s="38" t="e">
        <f>#REF!+#REF!+#REF!+#REF!+#REF!</f>
        <v>#REF!</v>
      </c>
      <c r="D10" s="38" t="e">
        <f>B10+C10</f>
        <v>#REF!</v>
      </c>
      <c r="E10" s="38" t="e">
        <f t="shared" si="0"/>
        <v>#N/A</v>
      </c>
      <c r="F10" s="39" t="e">
        <f>IF(E10&gt;=D10,"OK",IF(SUM(E8:E10)&gt;=SUM(D8:D10),"JST事務局に要確認","マッチング不成立"))</f>
        <v>#N/A</v>
      </c>
      <c r="G10" s="33"/>
      <c r="H10" s="47">
        <f>IF('（1）総予算'!$C$4+2&lt;='（1）総予算'!$E$4,'（1）総予算'!$C$4+2,"-")</f>
        <v>2022</v>
      </c>
      <c r="I10" s="48" t="s">
        <v>51</v>
      </c>
      <c r="J10" s="48">
        <v>1</v>
      </c>
    </row>
    <row r="11" spans="1:10" x14ac:dyDescent="0.2">
      <c r="A11" s="37" t="str">
        <f>IF(H11="-","-","平成"&amp;H11&amp;"年度")</f>
        <v>平成2023年度</v>
      </c>
      <c r="B11" s="38" t="e">
        <f>'（2）主幹機関_プログラム推進費'!F11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</f>
        <v>#REF!</v>
      </c>
      <c r="C11" s="38" t="e">
        <f>#REF!+#REF!+#REF!+#REF!+#REF!</f>
        <v>#REF!</v>
      </c>
      <c r="D11" s="38" t="e">
        <f>B11+C11</f>
        <v>#REF!</v>
      </c>
      <c r="E11" s="38" t="e">
        <f t="shared" si="0"/>
        <v>#N/A</v>
      </c>
      <c r="F11" s="39" t="e">
        <f>IF(E11&gt;=D11,"OK",IF(SUM(E8:E11)&gt;=SUM(D8:D11),"JST事務局に要確認","マッチング不成立"))</f>
        <v>#N/A</v>
      </c>
      <c r="G11" s="33"/>
      <c r="H11" s="47">
        <f>IF('（1）総予算'!$C$4+3&lt;='（1）総予算'!$E$4,'（1）総予算'!$C$4+3,"-")</f>
        <v>2023</v>
      </c>
      <c r="I11" s="48" t="s">
        <v>52</v>
      </c>
      <c r="J11" s="48">
        <v>2</v>
      </c>
    </row>
    <row r="12" spans="1:10" x14ac:dyDescent="0.2">
      <c r="A12" s="37" t="str">
        <f>IF(H12="-","-","平成"&amp;H12&amp;"年度")</f>
        <v>平成2024年度</v>
      </c>
      <c r="B12" s="38" t="e">
        <f>'（2）主幹機関_プログラム推進費'!G11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+'（2）主幹機関_プログラム推進費'!#REF!</f>
        <v>#REF!</v>
      </c>
      <c r="C12" s="38" t="e">
        <f>#REF!+#REF!+#REF!+#REF!+#REF!</f>
        <v>#REF!</v>
      </c>
      <c r="D12" s="38" t="e">
        <f>B12+C12</f>
        <v>#REF!</v>
      </c>
      <c r="E12" s="38" t="e">
        <f t="shared" si="0"/>
        <v>#N/A</v>
      </c>
      <c r="F12" s="39" t="e">
        <f>IF(E12&gt;=D12,"OK",IF(SUM(E8:E12)&gt;=SUM(D8:D12),"JST事務局に要確認","マッチング不成立"))</f>
        <v>#N/A</v>
      </c>
      <c r="G12" s="33"/>
      <c r="H12" s="47">
        <f>IF('（1）総予算'!$C$4+4&lt;='（1）総予算'!$E$4,'（1）総予算'!$C$4+4,"-")</f>
        <v>2024</v>
      </c>
      <c r="I12" s="48"/>
      <c r="J12" s="48"/>
    </row>
    <row r="13" spans="1:10" x14ac:dyDescent="0.2">
      <c r="A13" s="37" t="s">
        <v>42</v>
      </c>
      <c r="B13" s="38" t="e">
        <f>SUM(B8:B12)</f>
        <v>#REF!</v>
      </c>
      <c r="C13" s="38" t="e">
        <f>SUM(C8:C12)</f>
        <v>#REF!</v>
      </c>
      <c r="D13" s="38" t="e">
        <f>SUM(D8:D12)</f>
        <v>#REF!</v>
      </c>
      <c r="E13" s="38" t="e">
        <f t="shared" si="0"/>
        <v>#N/A</v>
      </c>
      <c r="F13" s="39" t="e">
        <f>IF(E13&gt;=D13,"OK","マッチング不成立")</f>
        <v>#N/A</v>
      </c>
      <c r="G13" s="33"/>
    </row>
    <row r="14" spans="1:10" x14ac:dyDescent="0.2">
      <c r="A14" s="33"/>
      <c r="B14" s="33"/>
      <c r="C14" s="33"/>
      <c r="D14" s="33"/>
      <c r="E14" s="33"/>
      <c r="F14" s="33"/>
      <c r="G14" s="33"/>
    </row>
    <row r="15" spans="1:10" x14ac:dyDescent="0.2">
      <c r="A15" s="33"/>
      <c r="B15" s="33"/>
      <c r="C15" s="33"/>
      <c r="D15" s="33"/>
      <c r="E15" s="33"/>
      <c r="F15" s="33"/>
      <c r="G15" s="33"/>
    </row>
    <row r="16" spans="1:10" x14ac:dyDescent="0.2">
      <c r="A16" s="33" t="s">
        <v>43</v>
      </c>
      <c r="B16" s="33"/>
      <c r="C16" s="33"/>
      <c r="D16" s="33"/>
      <c r="E16" s="33"/>
      <c r="F16" s="33"/>
      <c r="G16" s="33"/>
    </row>
    <row r="17" spans="1:7" x14ac:dyDescent="0.2">
      <c r="A17" s="33"/>
      <c r="B17" s="46">
        <v>1</v>
      </c>
      <c r="C17" s="46">
        <v>2</v>
      </c>
      <c r="D17" s="46">
        <v>3</v>
      </c>
      <c r="E17" s="46">
        <v>4</v>
      </c>
      <c r="F17" s="46">
        <v>5</v>
      </c>
      <c r="G17" s="33"/>
    </row>
    <row r="18" spans="1:7" ht="30" customHeight="1" x14ac:dyDescent="0.2">
      <c r="A18" s="37" t="s">
        <v>44</v>
      </c>
      <c r="B18" s="40" t="str">
        <f>VLOOKUP(B17,'（2-3）企業等 自己資金'!$A$1:$Z$169,3,0)</f>
        <v>A株式会社</v>
      </c>
      <c r="C18" s="40" t="str">
        <f>IF('（2-3）企業等 自己資金'!G4&lt;'（3）マッチングファンド確認表'!$C$17,"-",VLOOKUP(C17,'（2-3）企業等 自己資金'!$A$1:$Z$169,3,0))</f>
        <v>-</v>
      </c>
      <c r="D18" s="40" t="str">
        <f>IF('（2-3）企業等 自己資金'!H4&lt;'（3）マッチングファンド確認表'!$C$17,"-",VLOOKUP(D17,'（2-3）企業等 自己資金'!$A$1:$Z$169,3,0))</f>
        <v>-</v>
      </c>
      <c r="E18" s="40" t="str">
        <f>IF('（2-3）企業等 自己資金'!I4&lt;'（3）マッチングファンド確認表'!$C$17,"-",VLOOKUP(E17,'（2-3）企業等 自己資金'!$A$1:$Z$169,3,0))</f>
        <v>-</v>
      </c>
      <c r="F18" s="40" t="str">
        <f>IF('（2-3）企業等 自己資金'!J4&lt;'（3）マッチングファンド確認表'!$C$17,"-",VLOOKUP(F17,'（2-3）企業等 自己資金'!$A$1:$Z$169,3,0))</f>
        <v>-</v>
      </c>
      <c r="G18" s="135" t="s">
        <v>45</v>
      </c>
    </row>
    <row r="19" spans="1:7" x14ac:dyDescent="0.2">
      <c r="A19" s="37" t="s">
        <v>46</v>
      </c>
      <c r="B19" s="49" t="s">
        <v>48</v>
      </c>
      <c r="C19" s="49" t="s">
        <v>48</v>
      </c>
      <c r="D19" s="49" t="s">
        <v>48</v>
      </c>
      <c r="E19" s="49" t="s">
        <v>48</v>
      </c>
      <c r="F19" s="49" t="s">
        <v>48</v>
      </c>
      <c r="G19" s="136"/>
    </row>
    <row r="20" spans="1:7" x14ac:dyDescent="0.2">
      <c r="A20" s="37" t="s">
        <v>47</v>
      </c>
      <c r="B20" s="37" t="e">
        <f>VLOOKUP($B$2&amp;B$19,$I$8:$J$11,2,0)</f>
        <v>#N/A</v>
      </c>
      <c r="C20" s="37" t="e">
        <f>VLOOKUP($B$2&amp;C$19,$I$8:$J$11,2,0)</f>
        <v>#N/A</v>
      </c>
      <c r="D20" s="37" t="e">
        <f>VLOOKUP($B$2&amp;D$19,$I$8:$J$11,2,0)</f>
        <v>#N/A</v>
      </c>
      <c r="E20" s="37" t="e">
        <f>VLOOKUP($B$2&amp;E$19,$I$8:$J$11,2,0)</f>
        <v>#N/A</v>
      </c>
      <c r="F20" s="37" t="e">
        <f>VLOOKUP($B$2&amp;F$19,$I$8:$J$11,2,0)</f>
        <v>#N/A</v>
      </c>
      <c r="G20" s="137"/>
    </row>
    <row r="21" spans="1:7" x14ac:dyDescent="0.2">
      <c r="A21" s="37" t="str">
        <f>IF(H8="-","-","平成"&amp;H8&amp;"年度")</f>
        <v>平成2020年度</v>
      </c>
      <c r="B21" s="38" t="e">
        <f>B$20*VLOOKUP(B$17+10,'（2-3）企業等 自己資金'!$A$1:$Z$169,3,0)</f>
        <v>#N/A</v>
      </c>
      <c r="C21" s="38" t="e">
        <f>C$20*VLOOKUP(C$17+10,'（2-3）企業等 自己資金'!$A$1:$Z$169,3,0)</f>
        <v>#N/A</v>
      </c>
      <c r="D21" s="38" t="e">
        <f>D$20*VLOOKUP(D$17+10,'（2-3）企業等 自己資金'!$A$1:$Z$169,3,0)</f>
        <v>#N/A</v>
      </c>
      <c r="E21" s="38" t="e">
        <f>E$20*VLOOKUP(E$17+10,'（2-3）企業等 自己資金'!$A$1:$Z$169,3,0)</f>
        <v>#N/A</v>
      </c>
      <c r="F21" s="38" t="e">
        <f>F$20*VLOOKUP(F$17+10,'（2-3）企業等 自己資金'!$A$1:$Z$169,3,0)</f>
        <v>#N/A</v>
      </c>
      <c r="G21" s="38" t="e">
        <f t="shared" ref="G21:G26" si="1">SUM(B21:F21)</f>
        <v>#N/A</v>
      </c>
    </row>
    <row r="22" spans="1:7" x14ac:dyDescent="0.2">
      <c r="A22" s="37" t="str">
        <f>IF(H9="-","-","平成"&amp;H9&amp;"年度")</f>
        <v>平成2021年度</v>
      </c>
      <c r="B22" s="38" t="e">
        <f>B$20*VLOOKUP(B$17+10,'（2-3）企業等 自己資金'!$A$1:$Z$169,4,0)</f>
        <v>#N/A</v>
      </c>
      <c r="C22" s="38" t="e">
        <f>C$20*VLOOKUP(C$17+10,'（2-3）企業等 自己資金'!$A$1:$Z$169,4,0)</f>
        <v>#N/A</v>
      </c>
      <c r="D22" s="38" t="e">
        <f>D$20*VLOOKUP(D$17+10,'（2-3）企業等 自己資金'!$A$1:$Z$169,4,0)</f>
        <v>#N/A</v>
      </c>
      <c r="E22" s="38" t="e">
        <f>E$20*VLOOKUP(E$17+10,'（2-3）企業等 自己資金'!$A$1:$Z$169,4,0)</f>
        <v>#N/A</v>
      </c>
      <c r="F22" s="38" t="e">
        <f>F$20*VLOOKUP(F$17+10,'（2-3）企業等 自己資金'!$A$1:$Z$169,4,0)</f>
        <v>#N/A</v>
      </c>
      <c r="G22" s="38" t="e">
        <f t="shared" si="1"/>
        <v>#N/A</v>
      </c>
    </row>
    <row r="23" spans="1:7" x14ac:dyDescent="0.2">
      <c r="A23" s="37" t="str">
        <f>IF(H10="-","-","平成"&amp;H10&amp;"年度")</f>
        <v>平成2022年度</v>
      </c>
      <c r="B23" s="38" t="e">
        <f>B$20*VLOOKUP(B$17+10,'（2-3）企業等 自己資金'!$A$1:$Z$169,5,0)</f>
        <v>#N/A</v>
      </c>
      <c r="C23" s="38" t="e">
        <f>C$20*VLOOKUP(C$17+10,'（2-3）企業等 自己資金'!$A$1:$Z$169,5,0)</f>
        <v>#N/A</v>
      </c>
      <c r="D23" s="38" t="e">
        <f>D$20*VLOOKUP(D$17+10,'（2-3）企業等 自己資金'!$A$1:$Z$169,5,0)</f>
        <v>#N/A</v>
      </c>
      <c r="E23" s="38" t="e">
        <f>E$20*VLOOKUP(E$17+10,'（2-3）企業等 自己資金'!$A$1:$Z$169,5,0)</f>
        <v>#N/A</v>
      </c>
      <c r="F23" s="38" t="e">
        <f>F$20*VLOOKUP(F$17+10,'（2-3）企業等 自己資金'!$A$1:$Z$169,5,0)</f>
        <v>#N/A</v>
      </c>
      <c r="G23" s="38" t="e">
        <f t="shared" si="1"/>
        <v>#N/A</v>
      </c>
    </row>
    <row r="24" spans="1:7" x14ac:dyDescent="0.2">
      <c r="A24" s="37" t="str">
        <f>IF(H11="-","-","平成"&amp;H11&amp;"年度")</f>
        <v>平成2023年度</v>
      </c>
      <c r="B24" s="38" t="e">
        <f>B$20*VLOOKUP(B$17+10,'（2-3）企業等 自己資金'!$A$1:$Z$169,6,0)</f>
        <v>#N/A</v>
      </c>
      <c r="C24" s="38" t="e">
        <f>C$20*VLOOKUP(C$17+10,'（2-3）企業等 自己資金'!$A$1:$Z$169,6,0)</f>
        <v>#N/A</v>
      </c>
      <c r="D24" s="38" t="e">
        <f>D$20*VLOOKUP(D$17+10,'（2-3）企業等 自己資金'!$A$1:$Z$169,6,0)</f>
        <v>#N/A</v>
      </c>
      <c r="E24" s="38" t="e">
        <f>E$20*VLOOKUP(E$17+10,'（2-3）企業等 自己資金'!$A$1:$Z$169,6,0)</f>
        <v>#N/A</v>
      </c>
      <c r="F24" s="38" t="e">
        <f>F$20*VLOOKUP(F$17+10,'（2-3）企業等 自己資金'!$A$1:$Z$169,6,0)</f>
        <v>#N/A</v>
      </c>
      <c r="G24" s="38" t="e">
        <f t="shared" si="1"/>
        <v>#N/A</v>
      </c>
    </row>
    <row r="25" spans="1:7" x14ac:dyDescent="0.2">
      <c r="A25" s="37" t="str">
        <f>IF(H12="-","-","平成"&amp;H12&amp;"年度")</f>
        <v>平成2024年度</v>
      </c>
      <c r="B25" s="38" t="e">
        <f>B$20*VLOOKUP(B$17+10,'（2-3）企業等 自己資金'!$A$1:$Z$169,7,0)</f>
        <v>#N/A</v>
      </c>
      <c r="C25" s="38" t="e">
        <f>C$20*VLOOKUP(C$17+10,'（2-3）企業等 自己資金'!$A$1:$Z$169,7,0)</f>
        <v>#N/A</v>
      </c>
      <c r="D25" s="38" t="e">
        <f>D$20*VLOOKUP(D$17+10,'（2-3）企業等 自己資金'!$A$1:$Z$169,7,0)</f>
        <v>#N/A</v>
      </c>
      <c r="E25" s="38" t="e">
        <f>E$20*VLOOKUP(E$17+10,'（2-3）企業等 自己資金'!$A$1:$Z$169,7,0)</f>
        <v>#N/A</v>
      </c>
      <c r="F25" s="38" t="e">
        <f>F$20*VLOOKUP(F$17+10,'（2-3）企業等 自己資金'!$A$1:$Z$169,7,0)</f>
        <v>#N/A</v>
      </c>
      <c r="G25" s="38" t="e">
        <f t="shared" si="1"/>
        <v>#N/A</v>
      </c>
    </row>
    <row r="26" spans="1:7" x14ac:dyDescent="0.2">
      <c r="A26" s="37" t="s">
        <v>42</v>
      </c>
      <c r="B26" s="38" t="e">
        <f>SUM(B21:B25)</f>
        <v>#N/A</v>
      </c>
      <c r="C26" s="38" t="e">
        <f>SUM(C21:C25)</f>
        <v>#N/A</v>
      </c>
      <c r="D26" s="38" t="e">
        <f>SUM(D21:D25)</f>
        <v>#N/A</v>
      </c>
      <c r="E26" s="38" t="e">
        <f>SUM(E21:E25)</f>
        <v>#N/A</v>
      </c>
      <c r="F26" s="38" t="e">
        <f>SUM(F21:F25)</f>
        <v>#N/A</v>
      </c>
      <c r="G26" s="38" t="e">
        <f t="shared" si="1"/>
        <v>#N/A</v>
      </c>
    </row>
  </sheetData>
  <sheetProtection formatCells="0" autoFilter="0" pivotTables="0"/>
  <mergeCells count="5">
    <mergeCell ref="B5:D5"/>
    <mergeCell ref="A5:A7"/>
    <mergeCell ref="E5:E7"/>
    <mergeCell ref="G18:G20"/>
    <mergeCell ref="F5:G7"/>
  </mergeCells>
  <phoneticPr fontId="1"/>
  <conditionalFormatting sqref="H3">
    <cfRule type="expression" dxfId="1" priority="1" stopIfTrue="1">
      <formula>$C$1="シーズ顕在化タイプ"</formula>
    </cfRule>
  </conditionalFormatting>
  <conditionalFormatting sqref="A3:G3">
    <cfRule type="expression" dxfId="0" priority="2" stopIfTrue="1">
      <formula>$B$2="シーズ顕在化タイプ"</formula>
    </cfRule>
  </conditionalFormatting>
  <dataValidations count="1">
    <dataValidation type="list" allowBlank="1" showInputMessage="1" showErrorMessage="1" prompt="ドロップダウンリストから選択" sqref="B19:F19" xr:uid="{00000000-0002-0000-0500-000000000000}">
      <formula1>"10億円超,10億円以下"</formula1>
    </dataValidation>
  </dataValidations>
  <pageMargins left="0.7" right="0.7" top="0.75" bottom="0.75" header="0.3" footer="0.3"/>
  <pageSetup paperSize="9" orientation="landscape" horizontalDpi="300" verticalDpi="300" r:id="rId1"/>
  <headerFooter>
    <oddFooter>&amp;CⅧ（３）・&amp;Pページ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記入要領</vt:lpstr>
      <vt:lpstr>（1）総予算</vt:lpstr>
      <vt:lpstr>（2）主幹機関_プログラム推進費</vt:lpstr>
      <vt:lpstr>（3）主幹機関_研究開発費の合算</vt:lpstr>
      <vt:lpstr>　(4)　共同機関_プログラム推進費</vt:lpstr>
      <vt:lpstr>（5）共同機関_研究開発費の合算</vt:lpstr>
      <vt:lpstr>（2-3）企業等 自己資金</vt:lpstr>
      <vt:lpstr>（3）マッチングファンド確認表</vt:lpstr>
      <vt:lpstr>'　(4)　共同機関_プログラム推進費'!Print_Area</vt:lpstr>
      <vt:lpstr>'（1）総予算'!Print_Area</vt:lpstr>
      <vt:lpstr>'（2）主幹機関_プログラム推進費'!Print_Area</vt:lpstr>
      <vt:lpstr>'（2-3）企業等 自己資金'!Print_Area</vt:lpstr>
      <vt:lpstr>'（3）マッチングファンド確認表'!Print_Area</vt:lpstr>
      <vt:lpstr>'（3）主幹機関_研究開発費の合算'!Print_Area</vt:lpstr>
      <vt:lpstr>'（5）共同機関_研究開発費の合算'!Print_Area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2018-12-10T07:13:09Z</dcterms:created>
  <dcterms:modified xsi:type="dcterms:W3CDTF">2021-12-07T23:43:26Z</dcterms:modified>
</cp:coreProperties>
</file>