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01_{34088F02-C181-473C-AEAE-46CA7438FE7E}" xr6:coauthVersionLast="45" xr6:coauthVersionMax="45" xr10:uidLastSave="{00000000-0000-0000-0000-000000000000}"/>
  <bookViews>
    <workbookView xWindow="20370" yWindow="-120" windowWidth="29040" windowHeight="15840" tabRatio="910" xr2:uid="{00000000-000D-0000-FFFF-FFFF00000000}"/>
  </bookViews>
  <sheets>
    <sheet name="プラットフォーム総予算" sheetId="17" r:id="rId1"/>
    <sheet name="（2-3）企業等 自己資金" sheetId="8" state="hidden" r:id="rId2"/>
    <sheet name="（3）マッチングファンド確認表" sheetId="9" state="hidden" r:id="rId3"/>
  </sheets>
  <definedNames>
    <definedName name="_xlnm.Print_Area" localSheetId="1">'（2-3）企業等 自己資金'!$A$1:$H$95</definedName>
    <definedName name="_xlnm.Print_Area" localSheetId="2">'（3）マッチングファンド確認表'!$A$1:$G$26</definedName>
    <definedName name="_xlnm.Print_Area" localSheetId="0">プラットフォーム総予算!$A$1:$K$20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7" l="1"/>
  <c r="J16" i="17"/>
  <c r="J17" i="17" s="1"/>
  <c r="J19" i="17" s="1"/>
  <c r="I16" i="17"/>
  <c r="H16" i="17"/>
  <c r="G16" i="17"/>
  <c r="G17" i="17" s="1"/>
  <c r="G19" i="17" s="1"/>
  <c r="F16" i="17"/>
  <c r="F17" i="17" s="1"/>
  <c r="F19" i="17" s="1"/>
  <c r="E16" i="17"/>
  <c r="D16" i="17"/>
  <c r="C16" i="17"/>
  <c r="K17" i="17" l="1"/>
  <c r="K19" i="17" s="1"/>
  <c r="H19" i="17"/>
  <c r="D17" i="17"/>
  <c r="D19" i="17" s="1"/>
  <c r="H17" i="17"/>
  <c r="E17" i="17"/>
  <c r="E19" i="17" s="1"/>
  <c r="I17" i="17"/>
  <c r="I19" i="17" s="1"/>
  <c r="C17" i="17"/>
  <c r="C19" i="17" s="1"/>
  <c r="E4" i="17"/>
  <c r="C4" i="17"/>
  <c r="B2" i="9" l="1"/>
  <c r="B20" i="9" s="1"/>
  <c r="C1" i="8"/>
  <c r="A2" i="8" s="1"/>
  <c r="B18" i="9" s="1"/>
  <c r="D18" i="9"/>
  <c r="E18" i="9"/>
  <c r="F18" i="9"/>
  <c r="C18" i="9"/>
  <c r="B90" i="8"/>
  <c r="I90" i="8" s="1"/>
  <c r="B72" i="8"/>
  <c r="I72" i="8" s="1"/>
  <c r="B54" i="8"/>
  <c r="I54" i="8" s="1"/>
  <c r="B36" i="8"/>
  <c r="I36" i="8" s="1"/>
  <c r="B18" i="8"/>
  <c r="I18" i="8" s="1"/>
  <c r="H13" i="8"/>
  <c r="H31" i="8"/>
  <c r="H49" i="8"/>
  <c r="H67" i="8"/>
  <c r="H85" i="8"/>
  <c r="H14" i="8"/>
  <c r="H32" i="8"/>
  <c r="H50" i="8"/>
  <c r="H68" i="8"/>
  <c r="H86" i="8"/>
  <c r="H15" i="8"/>
  <c r="H33" i="8"/>
  <c r="H51" i="8"/>
  <c r="H69" i="8"/>
  <c r="H87" i="8"/>
  <c r="C17" i="8"/>
  <c r="C18" i="8" s="1"/>
  <c r="D17" i="8"/>
  <c r="E17" i="8"/>
  <c r="E18" i="8" s="1"/>
  <c r="E21" i="8" s="1"/>
  <c r="F17" i="8"/>
  <c r="G17" i="8"/>
  <c r="G18" i="8" s="1"/>
  <c r="C35" i="8"/>
  <c r="D35" i="8"/>
  <c r="E35" i="8"/>
  <c r="E40" i="8" s="1"/>
  <c r="F35" i="8"/>
  <c r="H35" i="8" s="1"/>
  <c r="H40" i="8" s="1"/>
  <c r="G35" i="8"/>
  <c r="C53" i="8"/>
  <c r="D53" i="8"/>
  <c r="D54" i="8" s="1"/>
  <c r="E53" i="8"/>
  <c r="E57" i="8" s="1"/>
  <c r="F53" i="8"/>
  <c r="F58" i="8" s="1"/>
  <c r="G53" i="8"/>
  <c r="C71" i="8"/>
  <c r="D71" i="8"/>
  <c r="D72" i="8" s="1"/>
  <c r="D75" i="8" s="1"/>
  <c r="E71" i="8"/>
  <c r="E72" i="8" s="1"/>
  <c r="E75" i="8" s="1"/>
  <c r="F71" i="8"/>
  <c r="G71" i="8"/>
  <c r="G76" i="8" s="1"/>
  <c r="C89" i="8"/>
  <c r="C90" i="8" s="1"/>
  <c r="D89" i="8"/>
  <c r="D90" i="8" s="1"/>
  <c r="D93" i="8" s="1"/>
  <c r="E89" i="8"/>
  <c r="F89" i="8"/>
  <c r="F90" i="8" s="1"/>
  <c r="G89" i="8"/>
  <c r="G90" i="8" s="1"/>
  <c r="G93" i="8" s="1"/>
  <c r="E54" i="8"/>
  <c r="F72" i="8"/>
  <c r="F75" i="8" s="1"/>
  <c r="H11" i="8"/>
  <c r="H29" i="8"/>
  <c r="H47" i="8"/>
  <c r="H65" i="8"/>
  <c r="H83" i="8"/>
  <c r="A94" i="8"/>
  <c r="A76" i="8"/>
  <c r="A58" i="8"/>
  <c r="A40" i="8"/>
  <c r="A22" i="8"/>
  <c r="F94" i="8"/>
  <c r="D94" i="8"/>
  <c r="I92" i="8"/>
  <c r="H92" i="8"/>
  <c r="I88" i="8"/>
  <c r="H88" i="8"/>
  <c r="I87" i="8"/>
  <c r="I86" i="8"/>
  <c r="I85" i="8"/>
  <c r="I84" i="8"/>
  <c r="H84" i="8"/>
  <c r="I83" i="8"/>
  <c r="C81" i="8"/>
  <c r="I74" i="8"/>
  <c r="H74" i="8"/>
  <c r="I70" i="8"/>
  <c r="H70" i="8"/>
  <c r="I69" i="8"/>
  <c r="I68" i="8"/>
  <c r="I67" i="8"/>
  <c r="I66" i="8"/>
  <c r="H66" i="8"/>
  <c r="I65" i="8"/>
  <c r="C63" i="8"/>
  <c r="I56" i="8"/>
  <c r="H56" i="8"/>
  <c r="I52" i="8"/>
  <c r="H52" i="8"/>
  <c r="I51" i="8"/>
  <c r="I50" i="8"/>
  <c r="I49" i="8"/>
  <c r="I48" i="8"/>
  <c r="H48" i="8"/>
  <c r="I47" i="8"/>
  <c r="C45" i="8"/>
  <c r="I38" i="8"/>
  <c r="H38" i="8"/>
  <c r="I34" i="8"/>
  <c r="H34" i="8"/>
  <c r="I33" i="8"/>
  <c r="I32" i="8"/>
  <c r="I31" i="8"/>
  <c r="I30" i="8"/>
  <c r="H30" i="8"/>
  <c r="I29" i="8"/>
  <c r="C27" i="8"/>
  <c r="I20" i="8"/>
  <c r="H20" i="8"/>
  <c r="I16" i="8"/>
  <c r="H16" i="8"/>
  <c r="I15" i="8"/>
  <c r="I14" i="8"/>
  <c r="I13" i="8"/>
  <c r="I12" i="8"/>
  <c r="H12" i="8"/>
  <c r="I11" i="8"/>
  <c r="C9" i="8"/>
  <c r="C94" i="8"/>
  <c r="C76" i="8"/>
  <c r="D76" i="8"/>
  <c r="F76" i="8"/>
  <c r="G22" i="8"/>
  <c r="F54" i="8"/>
  <c r="F57" i="8" s="1"/>
  <c r="H28" i="8"/>
  <c r="H10" i="8"/>
  <c r="H82" i="8"/>
  <c r="H64" i="8"/>
  <c r="H46" i="8"/>
  <c r="C40" i="8"/>
  <c r="C36" i="8"/>
  <c r="C39" i="8" s="1"/>
  <c r="C54" i="8"/>
  <c r="C57" i="8" s="1"/>
  <c r="C58" i="8"/>
  <c r="E90" i="8"/>
  <c r="E94" i="8"/>
  <c r="E22" i="8"/>
  <c r="D18" i="8"/>
  <c r="D61" i="8"/>
  <c r="D63" i="8" s="1"/>
  <c r="E7" i="8"/>
  <c r="E10" i="8" s="1"/>
  <c r="D43" i="8"/>
  <c r="D45" i="8" s="1"/>
  <c r="E79" i="8"/>
  <c r="E81" i="8" s="1"/>
  <c r="G43" i="8"/>
  <c r="G45" i="8" s="1"/>
  <c r="H10" i="9"/>
  <c r="A23" i="9" s="1"/>
  <c r="H11" i="9"/>
  <c r="A11" i="9" s="1"/>
  <c r="G58" i="8"/>
  <c r="D36" i="8"/>
  <c r="G54" i="8"/>
  <c r="D40" i="8"/>
  <c r="D39" i="8"/>
  <c r="H89" i="8" l="1"/>
  <c r="H94" i="8" s="1"/>
  <c r="E58" i="8"/>
  <c r="G21" i="8"/>
  <c r="G57" i="8"/>
  <c r="H54" i="8"/>
  <c r="G72" i="8"/>
  <c r="G75" i="8" s="1"/>
  <c r="F40" i="8"/>
  <c r="F39" i="8"/>
  <c r="I53" i="8"/>
  <c r="H53" i="8"/>
  <c r="H58" i="8" s="1"/>
  <c r="F36" i="8"/>
  <c r="E20" i="9"/>
  <c r="A3" i="9"/>
  <c r="F20" i="9"/>
  <c r="C20" i="9"/>
  <c r="C23" i="9" s="1"/>
  <c r="D20" i="9"/>
  <c r="B11" i="9"/>
  <c r="B8" i="9"/>
  <c r="B13" i="9" s="1"/>
  <c r="B9" i="9"/>
  <c r="B23" i="9"/>
  <c r="G23" i="9" s="1"/>
  <c r="E10" i="9" s="1"/>
  <c r="H90" i="8"/>
  <c r="G94" i="8"/>
  <c r="H17" i="8"/>
  <c r="H22" i="8" s="1"/>
  <c r="I35" i="8"/>
  <c r="E76" i="8"/>
  <c r="F93" i="8"/>
  <c r="C93" i="8"/>
  <c r="D57" i="8"/>
  <c r="H57" i="8" s="1"/>
  <c r="A59" i="8" s="1"/>
  <c r="E93" i="8"/>
  <c r="H93" i="8" s="1"/>
  <c r="A95" i="8" s="1"/>
  <c r="E36" i="8"/>
  <c r="E39" i="8" s="1"/>
  <c r="D58" i="8"/>
  <c r="C21" i="8"/>
  <c r="E80" i="8"/>
  <c r="B12" i="9"/>
  <c r="G46" i="8"/>
  <c r="E8" i="8"/>
  <c r="G44" i="8"/>
  <c r="G25" i="8"/>
  <c r="G27" i="8" s="1"/>
  <c r="E61" i="8"/>
  <c r="G61" i="8"/>
  <c r="G7" i="8"/>
  <c r="E9" i="8"/>
  <c r="F7" i="8"/>
  <c r="F10" i="8" s="1"/>
  <c r="E25" i="8"/>
  <c r="D25" i="8"/>
  <c r="H8" i="9"/>
  <c r="A10" i="9"/>
  <c r="D46" i="8"/>
  <c r="D44" i="8"/>
  <c r="G79" i="8"/>
  <c r="G82" i="8" s="1"/>
  <c r="F25" i="8"/>
  <c r="E43" i="8"/>
  <c r="C7" i="8"/>
  <c r="C43" i="8"/>
  <c r="C44" i="8" s="1"/>
  <c r="D7" i="8"/>
  <c r="F61" i="8"/>
  <c r="F64" i="8" s="1"/>
  <c r="C25" i="8"/>
  <c r="E82" i="8"/>
  <c r="A24" i="9"/>
  <c r="H12" i="9"/>
  <c r="A25" i="9" s="1"/>
  <c r="H9" i="9"/>
  <c r="D79" i="8"/>
  <c r="F43" i="8"/>
  <c r="C79" i="8"/>
  <c r="F79" i="8"/>
  <c r="F80" i="8" s="1"/>
  <c r="C8" i="9"/>
  <c r="D62" i="8"/>
  <c r="D64" i="8"/>
  <c r="G36" i="8"/>
  <c r="G40" i="8"/>
  <c r="H36" i="8"/>
  <c r="G39" i="8"/>
  <c r="C72" i="8"/>
  <c r="H72" i="8" s="1"/>
  <c r="H71" i="8"/>
  <c r="H76" i="8" s="1"/>
  <c r="I71" i="8"/>
  <c r="D22" i="8"/>
  <c r="B22" i="9" s="1"/>
  <c r="G22" i="9" s="1"/>
  <c r="E9" i="9" s="1"/>
  <c r="I17" i="8"/>
  <c r="D21" i="8"/>
  <c r="B10" i="9"/>
  <c r="I89" i="8"/>
  <c r="F22" i="8"/>
  <c r="B24" i="9" s="1"/>
  <c r="G24" i="9" s="1"/>
  <c r="E11" i="9" s="1"/>
  <c r="F18" i="8"/>
  <c r="C61" i="8"/>
  <c r="C22" i="8"/>
  <c r="B21" i="9" s="1"/>
  <c r="C11" i="9"/>
  <c r="B25" i="9"/>
  <c r="G25" i="9" s="1"/>
  <c r="E12" i="9" s="1"/>
  <c r="H39" i="8" l="1"/>
  <c r="A41" i="8" s="1"/>
  <c r="C22" i="9"/>
  <c r="C24" i="9"/>
  <c r="C21" i="9"/>
  <c r="C26" i="9" s="1"/>
  <c r="C25" i="9"/>
  <c r="D11" i="9"/>
  <c r="F11" i="9" s="1"/>
  <c r="C10" i="9"/>
  <c r="D10" i="9" s="1"/>
  <c r="F10" i="9" s="1"/>
  <c r="F81" i="8"/>
  <c r="C46" i="8"/>
  <c r="F82" i="8"/>
  <c r="D8" i="8"/>
  <c r="D9" i="8"/>
  <c r="D10" i="8"/>
  <c r="C26" i="8"/>
  <c r="C28" i="8"/>
  <c r="G63" i="8"/>
  <c r="G62" i="8"/>
  <c r="G64" i="8"/>
  <c r="E62" i="8"/>
  <c r="E63" i="8"/>
  <c r="E64" i="8"/>
  <c r="G28" i="8"/>
  <c r="G26" i="8"/>
  <c r="A12" i="9"/>
  <c r="F44" i="8"/>
  <c r="F45" i="8"/>
  <c r="F46" i="8"/>
  <c r="A22" i="9"/>
  <c r="A9" i="9"/>
  <c r="C10" i="8"/>
  <c r="C8" i="8"/>
  <c r="A8" i="9"/>
  <c r="A21" i="9"/>
  <c r="E28" i="8"/>
  <c r="E27" i="8"/>
  <c r="E26" i="8"/>
  <c r="G9" i="8"/>
  <c r="G10" i="8"/>
  <c r="G8" i="8"/>
  <c r="E44" i="8"/>
  <c r="E46" i="8"/>
  <c r="E45" i="8"/>
  <c r="D27" i="8"/>
  <c r="D26" i="8"/>
  <c r="D28" i="8"/>
  <c r="C80" i="8"/>
  <c r="C82" i="8"/>
  <c r="D81" i="8"/>
  <c r="D82" i="8"/>
  <c r="D80" i="8"/>
  <c r="F63" i="8"/>
  <c r="F62" i="8"/>
  <c r="F26" i="8"/>
  <c r="F28" i="8"/>
  <c r="F27" i="8"/>
  <c r="G80" i="8"/>
  <c r="G81" i="8"/>
  <c r="F8" i="8"/>
  <c r="F9" i="8"/>
  <c r="B26" i="9"/>
  <c r="G26" i="9" s="1"/>
  <c r="E13" i="9" s="1"/>
  <c r="G21" i="9"/>
  <c r="E8" i="9" s="1"/>
  <c r="D24" i="9"/>
  <c r="E24" i="9"/>
  <c r="D23" i="9"/>
  <c r="E23" i="9"/>
  <c r="D21" i="9"/>
  <c r="D26" i="9" s="1"/>
  <c r="E22" i="9"/>
  <c r="D25" i="9"/>
  <c r="E25" i="9"/>
  <c r="D22" i="9"/>
  <c r="E21" i="9"/>
  <c r="E26" i="9" s="1"/>
  <c r="C9" i="9"/>
  <c r="D9" i="9" s="1"/>
  <c r="F9" i="9" s="1"/>
  <c r="F21" i="8"/>
  <c r="H21" i="8" s="1"/>
  <c r="H18" i="8"/>
  <c r="D8" i="9"/>
  <c r="D13" i="9" s="1"/>
  <c r="C62" i="8"/>
  <c r="C64" i="8"/>
  <c r="C75" i="8"/>
  <c r="H75" i="8" s="1"/>
  <c r="A77" i="8" s="1"/>
  <c r="F24" i="9" l="1"/>
  <c r="F23" i="9"/>
  <c r="F25" i="9"/>
  <c r="C12" i="9"/>
  <c r="D12" i="9" s="1"/>
  <c r="F12" i="9" s="1"/>
  <c r="F22" i="9"/>
  <c r="F8" i="9"/>
  <c r="F21" i="9"/>
  <c r="F26" i="9" s="1"/>
  <c r="F13" i="9"/>
  <c r="C13" i="9" l="1"/>
</calcChain>
</file>

<file path=xl/sharedStrings.xml><?xml version="1.0" encoding="utf-8"?>
<sst xmlns="http://schemas.openxmlformats.org/spreadsheetml/2006/main" count="164" uniqueCount="85">
  <si>
    <t>Ⅰ　物品費</t>
  </si>
  <si>
    <t>Ⅲ　人件費・謝金</t>
  </si>
  <si>
    <t>Ⅳ　その他</t>
  </si>
  <si>
    <t>間接経費</t>
  </si>
  <si>
    <t>再委託費</t>
  </si>
  <si>
    <t>合　　　　計</t>
  </si>
  <si>
    <t>Ⅷ．委託研究開発費</t>
    <phoneticPr fontId="1"/>
  </si>
  <si>
    <t>合  計</t>
  </si>
  <si>
    <t>研究開発期間</t>
  </si>
  <si>
    <t>間接経費</t>
    <phoneticPr fontId="1"/>
  </si>
  <si>
    <t>　　　　　　　　　　　　　　　　　　　　　年度
科目</t>
    <rPh sb="21" eb="23">
      <t>ネンド</t>
    </rPh>
    <rPh sb="25" eb="27">
      <t>カモク</t>
    </rPh>
    <phoneticPr fontId="1"/>
  </si>
  <si>
    <t>Ⅰ　物品費</t>
    <phoneticPr fontId="1"/>
  </si>
  <si>
    <t>(設備備品)</t>
    <phoneticPr fontId="1"/>
  </si>
  <si>
    <t>(消耗品費)</t>
    <phoneticPr fontId="1"/>
  </si>
  <si>
    <t>Ⅳ　その他</t>
    <phoneticPr fontId="1"/>
  </si>
  <si>
    <t>(外注費)</t>
    <phoneticPr fontId="1"/>
  </si>
  <si>
    <t>（その他経費）</t>
    <phoneticPr fontId="1"/>
  </si>
  <si>
    <t>Ⅱ  旅費</t>
    <phoneticPr fontId="1"/>
  </si>
  <si>
    <t>直接経費</t>
    <phoneticPr fontId="1"/>
  </si>
  <si>
    <t>(Ⅰ～Ⅳ)小計</t>
    <phoneticPr fontId="1"/>
  </si>
  <si>
    <t>（単位：円）</t>
    <phoneticPr fontId="1"/>
  </si>
  <si>
    <t>　直接経費の</t>
    <rPh sb="1" eb="3">
      <t>チョクセツ</t>
    </rPh>
    <rPh sb="3" eb="5">
      <t>ケイヒ</t>
    </rPh>
    <phoneticPr fontId="1"/>
  </si>
  <si>
    <t>（単位：円）</t>
  </si>
  <si>
    <t>　　　　　　　　　　　　　　　　　　　　　年度
科目</t>
  </si>
  <si>
    <t>(設備備品)</t>
  </si>
  <si>
    <t>(消耗品費)</t>
  </si>
  <si>
    <t>Ⅱ  旅費</t>
  </si>
  <si>
    <t>(外注費)</t>
  </si>
  <si>
    <t>（その他経費）</t>
  </si>
  <si>
    <t>直接経費</t>
  </si>
  <si>
    <t>(Ⅰ～Ⅳ)小計</t>
  </si>
  <si>
    <t>　直接経費の</t>
  </si>
  <si>
    <t>支援タイプ</t>
    <rPh sb="0" eb="2">
      <t>シエン</t>
    </rPh>
    <phoneticPr fontId="1"/>
  </si>
  <si>
    <t>（マッチングファンドとして）自己資金を支出する企業等の参画機関数</t>
    <rPh sb="14" eb="16">
      <t>ジコ</t>
    </rPh>
    <rPh sb="16" eb="18">
      <t>シキン</t>
    </rPh>
    <rPh sb="19" eb="21">
      <t>シシュツ</t>
    </rPh>
    <rPh sb="23" eb="25">
      <t>キギョウ</t>
    </rPh>
    <phoneticPr fontId="1"/>
  </si>
  <si>
    <t>（３）マッチングファンド確認表</t>
    <rPh sb="12" eb="14">
      <t>カクニン</t>
    </rPh>
    <rPh sb="14" eb="15">
      <t>ヒョウ</t>
    </rPh>
    <phoneticPr fontId="1"/>
  </si>
  <si>
    <t>ＪＳＴ支出</t>
  </si>
  <si>
    <t>企業負担</t>
  </si>
  <si>
    <t>大学等(a)</t>
  </si>
  <si>
    <t>（間接経費は除く）</t>
  </si>
  <si>
    <t>企業(b)</t>
  </si>
  <si>
    <t>小計(a+b)</t>
  </si>
  <si>
    <t>合　計</t>
  </si>
  <si>
    <t>（上記企業負担の内訳）</t>
  </si>
  <si>
    <t>企業名</t>
  </si>
  <si>
    <t>合計</t>
  </si>
  <si>
    <t>資本金</t>
  </si>
  <si>
    <t>換算係数</t>
    <rPh sb="0" eb="2">
      <t>カンザン</t>
    </rPh>
    <rPh sb="2" eb="4">
      <t>ケイスウ</t>
    </rPh>
    <phoneticPr fontId="1"/>
  </si>
  <si>
    <t>10億円超</t>
  </si>
  <si>
    <t>ハイリスク挑戦タイプ（マッチングファンド）10億円超</t>
  </si>
  <si>
    <t>ハイリスク挑戦タイプ（マッチングファンド）10億円以下</t>
  </si>
  <si>
    <t>シーズ育成タイプ（マッチングファンド）10億円超</t>
  </si>
  <si>
    <t>シーズ育成タイプ（マッチングファンド）10億円以下</t>
  </si>
  <si>
    <t>（２－３－１）</t>
    <phoneticPr fontId="1"/>
  </si>
  <si>
    <t>（２－３－２）</t>
    <phoneticPr fontId="1"/>
  </si>
  <si>
    <t>（２－３－３）</t>
    <phoneticPr fontId="1"/>
  </si>
  <si>
    <t>（２－３－４）</t>
    <phoneticPr fontId="1"/>
  </si>
  <si>
    <t>（２－３－５）</t>
    <phoneticPr fontId="1"/>
  </si>
  <si>
    <t>A株式会社</t>
    <phoneticPr fontId="1"/>
  </si>
  <si>
    <t>B株式会社</t>
    <phoneticPr fontId="1"/>
  </si>
  <si>
    <t xml:space="preserve"> C株式会社</t>
    <phoneticPr fontId="1"/>
  </si>
  <si>
    <t>D株式会社</t>
    <phoneticPr fontId="1"/>
  </si>
  <si>
    <t>E株式会社</t>
    <phoneticPr fontId="1"/>
  </si>
  <si>
    <t>終了日</t>
    <rPh sb="0" eb="3">
      <t>シュウリョウビ</t>
    </rPh>
    <phoneticPr fontId="1"/>
  </si>
  <si>
    <r>
      <t>注）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の予算は計画様式４の表紙から転記して下さい＞
＜計画様式４と合致するようにしてください。＞
※直接経費･再委託費は千円単位で数値を丸めて円単位で記入し、
　　間接経費率は整数として計上してください。なお、自己資金の間接経費はマッチングファンドに含めません。</t>
    </r>
    <rPh sb="4" eb="7">
      <t>トウネンド</t>
    </rPh>
    <rPh sb="8" eb="10">
      <t>ヨサン</t>
    </rPh>
    <rPh sb="17" eb="19">
      <t>ヒョウシ</t>
    </rPh>
    <rPh sb="21" eb="23">
      <t>テンキ</t>
    </rPh>
    <rPh sb="25" eb="26">
      <t>クダ</t>
    </rPh>
    <rPh sb="75" eb="76">
      <t>エン</t>
    </rPh>
    <rPh sb="76" eb="78">
      <t>タンイ</t>
    </rPh>
    <rPh sb="79" eb="81">
      <t>キニュウ</t>
    </rPh>
    <rPh sb="109" eb="111">
      <t>ジコ</t>
    </rPh>
    <rPh sb="111" eb="113">
      <t>シキン</t>
    </rPh>
    <rPh sb="114" eb="116">
      <t>カンセツ</t>
    </rPh>
    <rPh sb="116" eb="118">
      <t>ケイヒ</t>
    </rPh>
    <rPh sb="129" eb="130">
      <t>フク</t>
    </rPh>
    <phoneticPr fontId="1"/>
  </si>
  <si>
    <t>「マッチング不成立」と１カ所でも表示が出た場合は、予算を見直して下さい
↓</t>
    <rPh sb="6" eb="9">
      <t>フセイリツ</t>
    </rPh>
    <rPh sb="13" eb="14">
      <t>ショ</t>
    </rPh>
    <rPh sb="16" eb="18">
      <t>ヒョウジ</t>
    </rPh>
    <rPh sb="19" eb="20">
      <t>デ</t>
    </rPh>
    <rPh sb="21" eb="23">
      <t>バアイ</t>
    </rPh>
    <rPh sb="25" eb="27">
      <t>ヨサン</t>
    </rPh>
    <rPh sb="28" eb="30">
      <t>ミナオ</t>
    </rPh>
    <rPh sb="32" eb="33">
      <t>クダ</t>
    </rPh>
    <phoneticPr fontId="1"/>
  </si>
  <si>
    <t>Ⅰ　物品費</t>
    <phoneticPr fontId="1"/>
  </si>
  <si>
    <t>Ⅳ　その他</t>
    <phoneticPr fontId="1"/>
  </si>
  <si>
    <t>開始日</t>
    <rPh sb="0" eb="3">
      <t>カイシビ</t>
    </rPh>
    <phoneticPr fontId="1"/>
  </si>
  <si>
    <t>(Ⅰ～Ⅳ)計</t>
    <phoneticPr fontId="1"/>
  </si>
  <si>
    <t>Ⅱ  旅　費</t>
    <phoneticPr fontId="1"/>
  </si>
  <si>
    <t>間接経費</t>
    <rPh sb="0" eb="2">
      <t>カンセツ</t>
    </rPh>
    <rPh sb="2" eb="4">
      <t>ケイヒ</t>
    </rPh>
    <phoneticPr fontId="1"/>
  </si>
  <si>
    <t>総予算額</t>
    <rPh sb="0" eb="3">
      <t>ソウヨサン</t>
    </rPh>
    <rPh sb="3" eb="4">
      <t>ガク</t>
    </rPh>
    <phoneticPr fontId="1"/>
  </si>
  <si>
    <t>費目　　　　　　　　　　　　年度</t>
    <rPh sb="0" eb="2">
      <t>ヒモク</t>
    </rPh>
    <rPh sb="14" eb="16">
      <t>ネンド</t>
    </rPh>
    <phoneticPr fontId="1"/>
  </si>
  <si>
    <t>合計</t>
    <rPh sb="0" eb="2">
      <t>ゴウケイ</t>
    </rPh>
    <phoneticPr fontId="1"/>
  </si>
  <si>
    <t>社会還元加速プログラム（SCORE）大学推進型（拠点都市環境整備型）</t>
    <rPh sb="0" eb="2">
      <t>シャカイ</t>
    </rPh>
    <rPh sb="2" eb="4">
      <t>カンゲン</t>
    </rPh>
    <rPh sb="4" eb="6">
      <t>カソク</t>
    </rPh>
    <rPh sb="18" eb="20">
      <t>ダイガク</t>
    </rPh>
    <rPh sb="20" eb="23">
      <t>スイシンガタ</t>
    </rPh>
    <rPh sb="24" eb="26">
      <t>キョテン</t>
    </rPh>
    <rPh sb="26" eb="28">
      <t>トシ</t>
    </rPh>
    <rPh sb="28" eb="30">
      <t>カンキョウ</t>
    </rPh>
    <rPh sb="30" eb="32">
      <t>セイビ</t>
    </rPh>
    <rPh sb="32" eb="33">
      <t>ガタ</t>
    </rPh>
    <phoneticPr fontId="1"/>
  </si>
  <si>
    <t>主幹機関：○○
プログラム推進費</t>
    <rPh sb="0" eb="2">
      <t>シュカン</t>
    </rPh>
    <rPh sb="2" eb="4">
      <t>キカン</t>
    </rPh>
    <rPh sb="13" eb="15">
      <t>スイシン</t>
    </rPh>
    <rPh sb="15" eb="16">
      <t>ヒ</t>
    </rPh>
    <phoneticPr fontId="1"/>
  </si>
  <si>
    <t>主幹機関：○○
研究開発費</t>
    <rPh sb="0" eb="2">
      <t>シュカン</t>
    </rPh>
    <rPh sb="2" eb="4">
      <t>キカン</t>
    </rPh>
    <rPh sb="8" eb="10">
      <t>ケンキュウ</t>
    </rPh>
    <rPh sb="10" eb="13">
      <t>カイハツヒ</t>
    </rPh>
    <phoneticPr fontId="1"/>
  </si>
  <si>
    <t>共同機関１：○○
プログラム推進費</t>
    <rPh sb="0" eb="2">
      <t>キョウドウ</t>
    </rPh>
    <rPh sb="2" eb="4">
      <t>キカン</t>
    </rPh>
    <rPh sb="14" eb="16">
      <t>スイシン</t>
    </rPh>
    <rPh sb="16" eb="17">
      <t>ヒ</t>
    </rPh>
    <phoneticPr fontId="1"/>
  </si>
  <si>
    <t>共同機関１：○○
研究開発費</t>
    <rPh sb="0" eb="2">
      <t>キョウドウ</t>
    </rPh>
    <rPh sb="2" eb="4">
      <t>キカン</t>
    </rPh>
    <rPh sb="9" eb="11">
      <t>ケンキュウ</t>
    </rPh>
    <rPh sb="11" eb="14">
      <t>カイハツヒ</t>
    </rPh>
    <phoneticPr fontId="1"/>
  </si>
  <si>
    <t>共同機関２：○○
プログラム推進費</t>
    <rPh sb="0" eb="2">
      <t>キョウドウ</t>
    </rPh>
    <rPh sb="2" eb="4">
      <t>キカン</t>
    </rPh>
    <rPh sb="14" eb="16">
      <t>スイシン</t>
    </rPh>
    <rPh sb="16" eb="17">
      <t>ヒ</t>
    </rPh>
    <phoneticPr fontId="1"/>
  </si>
  <si>
    <t>共同機関２：○○
研究開発費</t>
    <rPh sb="0" eb="2">
      <t>キョウドウ</t>
    </rPh>
    <rPh sb="2" eb="4">
      <t>キカン</t>
    </rPh>
    <rPh sb="9" eb="11">
      <t>ケンキュウ</t>
    </rPh>
    <rPh sb="11" eb="14">
      <t>カイハツヒ</t>
    </rPh>
    <phoneticPr fontId="1"/>
  </si>
  <si>
    <t>共同機関３：○○
プログラム推進費</t>
    <rPh sb="0" eb="2">
      <t>キョウドウ</t>
    </rPh>
    <rPh sb="2" eb="4">
      <t>キカン</t>
    </rPh>
    <rPh sb="14" eb="16">
      <t>スイシン</t>
    </rPh>
    <rPh sb="16" eb="17">
      <t>ヒ</t>
    </rPh>
    <phoneticPr fontId="1"/>
  </si>
  <si>
    <t>共同機関３：○○
研究開発費</t>
    <rPh sb="0" eb="2">
      <t>キョウドウ</t>
    </rPh>
    <rPh sb="2" eb="4">
      <t>キカン</t>
    </rPh>
    <rPh sb="9" eb="11">
      <t>ケンキュウ</t>
    </rPh>
    <rPh sb="11" eb="14">
      <t>カイハツヒ</t>
    </rPh>
    <phoneticPr fontId="1"/>
  </si>
  <si>
    <t xml:space="preserve">＜予算額について、今回はすべて要求ベースとなりますので、必ずしもお約束するものではありませんが、プログラム推進および研究開発遂行に必要、
かつ、使用することが確実な予算額のみを要求してください。＞  </t>
    <rPh sb="53" eb="55">
      <t>スイシン</t>
    </rPh>
    <rPh sb="58" eb="60">
      <t>ケンキュウ</t>
    </rPh>
    <rPh sb="60" eb="62">
      <t>カイハツ</t>
    </rPh>
    <rPh sb="62" eb="64">
      <t>スイコウ</t>
    </rPh>
    <phoneticPr fontId="1"/>
  </si>
  <si>
    <t>プラットフォームの名称：○○○</t>
    <rPh sb="9" eb="11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</si>
</sst>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_ "/>
    <numFmt numFmtId="178" formatCode="General\ &quot;機&quot;&quot;関&quot;"/>
    <numFmt numFmtId="179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4" fontId="9" fillId="3" borderId="4" xfId="0" applyNumberFormat="1" applyFont="1" applyFill="1" applyBorder="1" applyAlignment="1" applyProtection="1">
      <alignment horizontal="center" vertical="center" wrapText="1"/>
    </xf>
    <xf numFmtId="14" fontId="9" fillId="3" borderId="6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177" fontId="0" fillId="3" borderId="0" xfId="0" applyNumberFormat="1" applyFill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Protection="1"/>
    <xf numFmtId="0" fontId="0" fillId="0" borderId="0" xfId="0" applyProtection="1"/>
    <xf numFmtId="0" fontId="0" fillId="3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Protection="1"/>
    <xf numFmtId="3" fontId="0" fillId="3" borderId="1" xfId="0" applyNumberFormat="1" applyFill="1" applyBorder="1" applyProtection="1"/>
    <xf numFmtId="0" fontId="11" fillId="3" borderId="0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0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3" fontId="10" fillId="3" borderId="0" xfId="0" applyNumberFormat="1" applyFont="1" applyFill="1" applyAlignment="1" applyProtection="1">
      <alignment horizontal="left" vertical="center"/>
    </xf>
    <xf numFmtId="0" fontId="10" fillId="3" borderId="0" xfId="0" applyFont="1" applyFill="1" applyProtection="1"/>
    <xf numFmtId="0" fontId="14" fillId="3" borderId="0" xfId="0" applyFont="1" applyFill="1" applyAlignment="1" applyProtection="1">
      <alignment horizontal="left" vertical="center"/>
    </xf>
    <xf numFmtId="0" fontId="14" fillId="0" borderId="0" xfId="0" applyFont="1" applyProtection="1"/>
    <xf numFmtId="0" fontId="0" fillId="2" borderId="1" xfId="0" applyFill="1" applyBorder="1" applyProtection="1">
      <protection locked="0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 wrapText="1"/>
    </xf>
    <xf numFmtId="176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right" vertical="center"/>
    </xf>
    <xf numFmtId="0" fontId="8" fillId="0" borderId="18" xfId="0" applyFont="1" applyFill="1" applyBorder="1" applyAlignment="1" applyProtection="1">
      <alignment horizontal="left" vertical="center"/>
    </xf>
    <xf numFmtId="179" fontId="7" fillId="3" borderId="0" xfId="0" applyNumberFormat="1" applyFont="1" applyFill="1" applyAlignment="1" applyProtection="1">
      <alignment horizontal="left" vertical="center"/>
    </xf>
    <xf numFmtId="14" fontId="8" fillId="4" borderId="10" xfId="0" applyNumberFormat="1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14" fontId="8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left" vertical="center" wrapText="1"/>
      <protection locked="0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0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right" vertical="center" wrapText="1"/>
    </xf>
    <xf numFmtId="0" fontId="2" fillId="3" borderId="16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Border="1" applyAlignment="1" applyProtection="1">
      <alignment horizontal="right" vertical="center" wrapText="1"/>
    </xf>
    <xf numFmtId="3" fontId="2" fillId="0" borderId="6" xfId="0" applyNumberFormat="1" applyFont="1" applyBorder="1" applyAlignment="1" applyProtection="1">
      <alignment horizontal="right" vertical="center" wrapText="1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7" xfId="0" applyFill="1" applyBorder="1" applyAlignment="1" applyProtection="1">
      <alignment horizontal="left" vertical="center" wrapText="1"/>
    </xf>
  </cellXfs>
  <cellStyles count="1">
    <cellStyle name="標準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8</xdr:row>
      <xdr:rowOff>28575</xdr:rowOff>
    </xdr:from>
    <xdr:to>
      <xdr:col>3</xdr:col>
      <xdr:colOff>914400</xdr:colOff>
      <xdr:row>9</xdr:row>
      <xdr:rowOff>38273</xdr:rowOff>
    </xdr:to>
    <xdr:sp macro="" textlink="">
      <xdr:nvSpPr>
        <xdr:cNvPr id="2" name="AutoShape 53">
          <a:extLst>
            <a:ext uri="{FF2B5EF4-FFF2-40B4-BE49-F238E27FC236}">
              <a16:creationId xmlns:a16="http://schemas.microsoft.com/office/drawing/2014/main" id="{B3453725-743D-414A-92A6-807FA950EE84}"/>
            </a:ext>
          </a:extLst>
        </xdr:cNvPr>
        <xdr:cNvSpPr>
          <a:spLocks noChangeArrowheads="1"/>
        </xdr:cNvSpPr>
      </xdr:nvSpPr>
      <xdr:spPr bwMode="auto">
        <a:xfrm>
          <a:off x="2333625" y="2571750"/>
          <a:ext cx="1924050" cy="266873"/>
        </a:xfrm>
        <a:prstGeom prst="wedgeRectCallout">
          <a:avLst>
            <a:gd name="adj1" fmla="val -23814"/>
            <a:gd name="adj2" fmla="val 11594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機関名を入力してください。</a:t>
          </a:r>
        </a:p>
      </xdr:txBody>
    </xdr:sp>
    <xdr:clientData/>
  </xdr:twoCellAnchor>
  <xdr:twoCellAnchor>
    <xdr:from>
      <xdr:col>8</xdr:col>
      <xdr:colOff>447675</xdr:colOff>
      <xdr:row>5</xdr:row>
      <xdr:rowOff>666750</xdr:rowOff>
    </xdr:from>
    <xdr:to>
      <xdr:col>9</xdr:col>
      <xdr:colOff>800100</xdr:colOff>
      <xdr:row>7</xdr:row>
      <xdr:rowOff>314498</xdr:rowOff>
    </xdr:to>
    <xdr:sp macro="" textlink="">
      <xdr:nvSpPr>
        <xdr:cNvPr id="3" name="AutoShape 53">
          <a:extLst>
            <a:ext uri="{FF2B5EF4-FFF2-40B4-BE49-F238E27FC236}">
              <a16:creationId xmlns:a16="http://schemas.microsoft.com/office/drawing/2014/main" id="{A504F8B1-E812-4706-9737-0063266B87A5}"/>
            </a:ext>
          </a:extLst>
        </xdr:cNvPr>
        <xdr:cNvSpPr>
          <a:spLocks noChangeArrowheads="1"/>
        </xdr:cNvSpPr>
      </xdr:nvSpPr>
      <xdr:spPr bwMode="auto">
        <a:xfrm>
          <a:off x="11649075" y="1857375"/>
          <a:ext cx="1924050" cy="647873"/>
        </a:xfrm>
        <a:prstGeom prst="wedgeRectCallout">
          <a:avLst>
            <a:gd name="adj1" fmla="val 87572"/>
            <a:gd name="adj2" fmla="val 116916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共同機関が４以上ある場合には、列を追加し入力してください。</a:t>
          </a:r>
        </a:p>
      </xdr:txBody>
    </xdr:sp>
    <xdr:clientData/>
  </xdr:twoCellAnchor>
  <xdr:twoCellAnchor>
    <xdr:from>
      <xdr:col>9</xdr:col>
      <xdr:colOff>1019175</xdr:colOff>
      <xdr:row>5</xdr:row>
      <xdr:rowOff>438150</xdr:rowOff>
    </xdr:from>
    <xdr:to>
      <xdr:col>10</xdr:col>
      <xdr:colOff>1371600</xdr:colOff>
      <xdr:row>7</xdr:row>
      <xdr:rowOff>85898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8F4A2E31-0280-4F6A-B2EB-5977FE73D4BB}"/>
            </a:ext>
          </a:extLst>
        </xdr:cNvPr>
        <xdr:cNvSpPr>
          <a:spLocks noChangeArrowheads="1"/>
        </xdr:cNvSpPr>
      </xdr:nvSpPr>
      <xdr:spPr bwMode="auto">
        <a:xfrm>
          <a:off x="13792200" y="1628775"/>
          <a:ext cx="1924050" cy="647873"/>
        </a:xfrm>
        <a:prstGeom prst="wedgeRectCallout">
          <a:avLst>
            <a:gd name="adj1" fmla="val 6879"/>
            <a:gd name="adj2" fmla="val 16837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全機関の合計となるよう数式を設定してください。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970A-3577-44CE-8E9E-CAF541623E2D}">
  <sheetPr>
    <pageSetUpPr fitToPage="1"/>
  </sheetPr>
  <dimension ref="A1:K46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0.625" style="4" customWidth="1"/>
    <col min="2" max="2" width="12.625" style="4" customWidth="1"/>
    <col min="3" max="11" width="20.625" style="4" customWidth="1"/>
    <col min="12" max="16384" width="9" style="4"/>
  </cols>
  <sheetData>
    <row r="1" spans="1:11" ht="39.950000000000003" customHeight="1" x14ac:dyDescent="0.15">
      <c r="A1" s="3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thickBot="1" x14ac:dyDescent="0.2">
      <c r="A2" s="3"/>
      <c r="B2" s="25" t="s">
        <v>32</v>
      </c>
      <c r="C2" s="56" t="s">
        <v>74</v>
      </c>
      <c r="D2" s="26"/>
      <c r="E2" s="26"/>
      <c r="F2" s="26"/>
      <c r="G2" s="26"/>
      <c r="H2" s="26"/>
      <c r="I2" s="26"/>
      <c r="J2" s="26"/>
      <c r="K2" s="26"/>
    </row>
    <row r="3" spans="1:11" ht="13.5" customHeight="1" thickBot="1" x14ac:dyDescent="0.2">
      <c r="A3" s="3"/>
      <c r="B3" s="27" t="s">
        <v>67</v>
      </c>
      <c r="C3" s="58">
        <v>44287</v>
      </c>
      <c r="D3" s="27" t="s">
        <v>62</v>
      </c>
      <c r="E3" s="58">
        <v>44651</v>
      </c>
      <c r="F3" s="62"/>
      <c r="G3" s="62"/>
      <c r="H3" s="62"/>
      <c r="I3" s="62"/>
      <c r="J3" s="62"/>
      <c r="K3" s="62"/>
    </row>
    <row r="4" spans="1:11" ht="13.5" customHeight="1" x14ac:dyDescent="0.15">
      <c r="A4" s="28"/>
      <c r="B4" s="28"/>
      <c r="C4" s="29">
        <f>IF(MONTH(C3)&lt;=3,YEAR(C3)-1,YEAR(C3))</f>
        <v>2021</v>
      </c>
      <c r="D4" s="29"/>
      <c r="E4" s="29">
        <f>IF(MONTH(E3)&lt;=3,YEAR(E3)-1,YEAR(E3))</f>
        <v>2021</v>
      </c>
      <c r="F4" s="29"/>
      <c r="G4" s="63"/>
      <c r="H4" s="63"/>
      <c r="I4" s="63"/>
      <c r="J4" s="63"/>
      <c r="K4" s="63"/>
    </row>
    <row r="5" spans="1:11" ht="13.5" customHeight="1" x14ac:dyDescent="0.15">
      <c r="A5" s="57"/>
      <c r="B5" s="23"/>
      <c r="C5" s="26"/>
      <c r="D5" s="26"/>
      <c r="E5" s="26"/>
      <c r="F5" s="26"/>
      <c r="G5" s="26"/>
      <c r="H5" s="26"/>
      <c r="I5" s="26"/>
      <c r="J5" s="26"/>
      <c r="K5" s="26"/>
    </row>
    <row r="6" spans="1:11" ht="57" customHeight="1" x14ac:dyDescent="0.15">
      <c r="A6" s="75" t="s">
        <v>83</v>
      </c>
      <c r="B6" s="75"/>
      <c r="C6" s="75"/>
      <c r="D6" s="75"/>
      <c r="E6" s="75"/>
      <c r="F6" s="75"/>
      <c r="G6" s="75"/>
      <c r="H6" s="75"/>
      <c r="I6" s="65"/>
      <c r="J6" s="65"/>
      <c r="K6" s="65"/>
    </row>
    <row r="7" spans="1:11" ht="21.75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27.75" customHeight="1" x14ac:dyDescent="0.15">
      <c r="A8" s="3" t="s">
        <v>84</v>
      </c>
      <c r="B8" s="3"/>
      <c r="C8" s="3"/>
      <c r="D8" s="3"/>
      <c r="F8" s="55"/>
      <c r="G8" s="55"/>
      <c r="H8" s="55"/>
      <c r="I8" s="55"/>
      <c r="J8" s="55"/>
      <c r="K8" s="55"/>
    </row>
    <row r="9" spans="1:11" ht="20.25" customHeight="1" x14ac:dyDescent="0.15">
      <c r="B9" s="3"/>
      <c r="C9" s="3"/>
      <c r="D9" s="3"/>
      <c r="E9" s="55"/>
      <c r="F9" s="55"/>
      <c r="G9" s="55"/>
      <c r="H9" s="55"/>
      <c r="I9" s="55"/>
      <c r="J9" s="55"/>
      <c r="K9" s="55" t="s">
        <v>20</v>
      </c>
    </row>
    <row r="10" spans="1:11" x14ac:dyDescent="0.15">
      <c r="A10" s="3"/>
      <c r="B10" s="3"/>
      <c r="C10" s="3"/>
      <c r="D10" s="3"/>
      <c r="F10" s="55"/>
      <c r="G10" s="55"/>
      <c r="H10" s="55"/>
      <c r="I10" s="55"/>
      <c r="J10" s="55"/>
      <c r="K10" s="55"/>
    </row>
    <row r="11" spans="1:11" ht="24.95" customHeight="1" x14ac:dyDescent="0.15">
      <c r="A11" s="76" t="s">
        <v>72</v>
      </c>
      <c r="B11" s="77"/>
      <c r="C11" s="67" t="s">
        <v>75</v>
      </c>
      <c r="D11" s="67" t="s">
        <v>76</v>
      </c>
      <c r="E11" s="67" t="s">
        <v>77</v>
      </c>
      <c r="F11" s="67" t="s">
        <v>78</v>
      </c>
      <c r="G11" s="67" t="s">
        <v>79</v>
      </c>
      <c r="H11" s="67" t="s">
        <v>80</v>
      </c>
      <c r="I11" s="67" t="s">
        <v>81</v>
      </c>
      <c r="J11" s="67" t="s">
        <v>82</v>
      </c>
      <c r="K11" s="67" t="s">
        <v>73</v>
      </c>
    </row>
    <row r="12" spans="1:11" ht="27" customHeight="1" x14ac:dyDescent="0.15">
      <c r="A12" s="78" t="s">
        <v>0</v>
      </c>
      <c r="B12" s="79"/>
      <c r="C12" s="61"/>
      <c r="D12" s="67"/>
      <c r="E12" s="68"/>
      <c r="F12" s="68"/>
      <c r="G12" s="68"/>
      <c r="H12" s="69"/>
      <c r="I12" s="68"/>
      <c r="J12" s="69"/>
      <c r="K12" s="69"/>
    </row>
    <row r="13" spans="1:11" ht="27" customHeight="1" x14ac:dyDescent="0.15">
      <c r="A13" s="78" t="s">
        <v>69</v>
      </c>
      <c r="B13" s="80"/>
      <c r="C13" s="61"/>
      <c r="D13" s="67"/>
      <c r="E13" s="68"/>
      <c r="F13" s="68"/>
      <c r="G13" s="68"/>
      <c r="H13" s="68"/>
      <c r="I13" s="68"/>
      <c r="J13" s="68"/>
      <c r="K13" s="68"/>
    </row>
    <row r="14" spans="1:11" ht="27" customHeight="1" x14ac:dyDescent="0.15">
      <c r="A14" s="78" t="s">
        <v>1</v>
      </c>
      <c r="B14" s="80"/>
      <c r="C14" s="61"/>
      <c r="D14" s="67"/>
      <c r="E14" s="68"/>
      <c r="F14" s="68"/>
      <c r="G14" s="68"/>
      <c r="H14" s="68"/>
      <c r="I14" s="68"/>
      <c r="J14" s="68"/>
      <c r="K14" s="68"/>
    </row>
    <row r="15" spans="1:11" ht="27" customHeight="1" x14ac:dyDescent="0.15">
      <c r="A15" s="78" t="s">
        <v>2</v>
      </c>
      <c r="B15" s="80"/>
      <c r="C15" s="61"/>
      <c r="D15" s="67"/>
      <c r="E15" s="68"/>
      <c r="F15" s="68"/>
      <c r="G15" s="68"/>
      <c r="H15" s="68"/>
      <c r="I15" s="68"/>
      <c r="J15" s="68"/>
      <c r="K15" s="68"/>
    </row>
    <row r="16" spans="1:11" ht="27" customHeight="1" x14ac:dyDescent="0.15">
      <c r="A16" s="64" t="s">
        <v>18</v>
      </c>
      <c r="B16" s="60" t="s">
        <v>68</v>
      </c>
      <c r="C16" s="61">
        <f>SUM(C12:C15)</f>
        <v>0</v>
      </c>
      <c r="D16" s="61">
        <f t="shared" ref="D16:K16" si="0">SUM(D12:D15)</f>
        <v>0</v>
      </c>
      <c r="E16" s="61">
        <f t="shared" si="0"/>
        <v>0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si="0"/>
        <v>0</v>
      </c>
      <c r="J16" s="61">
        <f t="shared" si="0"/>
        <v>0</v>
      </c>
      <c r="K16" s="61">
        <f t="shared" si="0"/>
        <v>0</v>
      </c>
    </row>
    <row r="17" spans="1:11" ht="20.25" customHeight="1" x14ac:dyDescent="0.15">
      <c r="A17" s="81" t="s">
        <v>70</v>
      </c>
      <c r="B17" s="82"/>
      <c r="C17" s="73">
        <f>C16*$B18</f>
        <v>0</v>
      </c>
      <c r="D17" s="73">
        <f t="shared" ref="D17:K17" si="1">D16*$B18</f>
        <v>0</v>
      </c>
      <c r="E17" s="73">
        <f t="shared" si="1"/>
        <v>0</v>
      </c>
      <c r="F17" s="73">
        <f t="shared" si="1"/>
        <v>0</v>
      </c>
      <c r="G17" s="73">
        <f t="shared" si="1"/>
        <v>0</v>
      </c>
      <c r="H17" s="73">
        <f t="shared" si="1"/>
        <v>0</v>
      </c>
      <c r="I17" s="73">
        <f t="shared" si="1"/>
        <v>0</v>
      </c>
      <c r="J17" s="73">
        <f t="shared" si="1"/>
        <v>0</v>
      </c>
      <c r="K17" s="73">
        <f t="shared" si="1"/>
        <v>0</v>
      </c>
    </row>
    <row r="18" spans="1:11" ht="20.25" customHeight="1" thickBot="1" x14ac:dyDescent="0.2">
      <c r="A18" s="59" t="s">
        <v>21</v>
      </c>
      <c r="B18" s="70">
        <v>0.3</v>
      </c>
      <c r="C18" s="73"/>
      <c r="D18" s="73"/>
      <c r="E18" s="73"/>
      <c r="F18" s="73"/>
      <c r="G18" s="73"/>
      <c r="H18" s="73"/>
      <c r="I18" s="73"/>
      <c r="J18" s="73"/>
      <c r="K18" s="74"/>
    </row>
    <row r="19" spans="1:11" ht="27" customHeight="1" thickBot="1" x14ac:dyDescent="0.2">
      <c r="A19" s="78" t="s">
        <v>5</v>
      </c>
      <c r="B19" s="83"/>
      <c r="C19" s="61">
        <f>SUM(C16+C17)</f>
        <v>0</v>
      </c>
      <c r="D19" s="61">
        <f t="shared" ref="D19:K19" si="2">SUM(D16+D17)</f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  <c r="H19" s="61">
        <f t="shared" si="2"/>
        <v>0</v>
      </c>
      <c r="I19" s="61">
        <f t="shared" si="2"/>
        <v>0</v>
      </c>
      <c r="J19" s="71">
        <f t="shared" si="2"/>
        <v>0</v>
      </c>
      <c r="K19" s="72">
        <f t="shared" si="2"/>
        <v>0</v>
      </c>
    </row>
    <row r="20" spans="1:11" ht="27" customHeight="1" x14ac:dyDescent="0.15">
      <c r="A20" s="84"/>
      <c r="B20" s="84"/>
      <c r="C20" s="84"/>
      <c r="D20" s="84"/>
      <c r="E20" s="84"/>
      <c r="F20" s="84"/>
      <c r="G20" s="84"/>
      <c r="H20" s="84"/>
      <c r="I20" s="66"/>
      <c r="J20" s="66"/>
      <c r="K20" s="66"/>
    </row>
    <row r="21" spans="1:1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selectLockedCells="1" autoFilter="0" pivotTables="0" selectUnlockedCells="1"/>
  <protectedRanges>
    <protectedRange sqref="B18" name="範囲1_2"/>
  </protectedRanges>
  <mergeCells count="18">
    <mergeCell ref="A15:B15"/>
    <mergeCell ref="A17:B17"/>
    <mergeCell ref="C17:C18"/>
    <mergeCell ref="A19:B19"/>
    <mergeCell ref="A20:H20"/>
    <mergeCell ref="A6:H6"/>
    <mergeCell ref="A11:B11"/>
    <mergeCell ref="A12:B12"/>
    <mergeCell ref="A13:B13"/>
    <mergeCell ref="A14:B14"/>
    <mergeCell ref="I17:I18"/>
    <mergeCell ref="J17:J18"/>
    <mergeCell ref="K17:K18"/>
    <mergeCell ref="D17:D18"/>
    <mergeCell ref="E17:E18"/>
    <mergeCell ref="F17:F18"/>
    <mergeCell ref="G17:G18"/>
    <mergeCell ref="H17:H18"/>
  </mergeCells>
  <phoneticPr fontId="1"/>
  <dataValidations count="1">
    <dataValidation allowBlank="1" showInputMessage="1" showErrorMessage="1" prompt="ドロップダウンリストから選択して下さい_x000a__x000a_検証試験の場合、_x000a_起業支援機関が研究開発機関と同一機関であれば_x000a_「検証試験（同一法人）」_x000a_起業支援機関が研究開発機関と別の機関であれば_x000a_「検証試験（別法人）」_x000a_を選択して下さい" sqref="C2" xr:uid="{744F84EF-41DF-4B02-B858-C35A3D2EABC5}"/>
  </dataValidations>
  <pageMargins left="0.75" right="0.75" top="1" bottom="1" header="0.51200000000000001" footer="0.51200000000000001"/>
  <pageSetup paperSize="8" scale="92" orientation="landscape" horizontalDpi="300" verticalDpi="300" r:id="rId1"/>
  <headerFooter alignWithMargins="0">
    <oddFooter>&amp;CⅧ（１）・&amp;Pページ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69"/>
  <sheetViews>
    <sheetView view="pageBreakPreview" zoomScale="85" zoomScaleNormal="100" zoomScaleSheetLayoutView="115" workbookViewId="0">
      <pane ySplit="4" topLeftCell="A5" activePane="bottomLeft" state="frozen"/>
      <selection sqref="A1:IV65536"/>
      <selection pane="bottomLeft" activeCell="G4" sqref="G4"/>
    </sheetView>
  </sheetViews>
  <sheetFormatPr defaultRowHeight="13.5" x14ac:dyDescent="0.15"/>
  <cols>
    <col min="1" max="8" width="10.625" style="4" customWidth="1"/>
    <col min="9" max="9" width="13.5" style="4" bestFit="1" customWidth="1"/>
    <col min="10" max="16384" width="9" style="4"/>
  </cols>
  <sheetData>
    <row r="1" spans="1:11" ht="20.100000000000001" customHeight="1" x14ac:dyDescent="0.15">
      <c r="A1" s="3" t="s">
        <v>6</v>
      </c>
      <c r="B1" s="3"/>
      <c r="C1" s="3" t="e">
        <f>#REF!</f>
        <v>#REF!</v>
      </c>
      <c r="D1" s="3"/>
      <c r="E1" s="3"/>
      <c r="F1" s="3"/>
      <c r="G1" s="3"/>
      <c r="H1" s="3"/>
    </row>
    <row r="2" spans="1:11" ht="24.95" customHeight="1" x14ac:dyDescent="0.15">
      <c r="A2" s="24" t="e">
        <f>IF(C1="シーズ顕在化タイプ","シーズ顕在化タイプの場合本シートへの記入は不要です","")</f>
        <v>#REF!</v>
      </c>
      <c r="B2" s="3"/>
      <c r="C2" s="3"/>
      <c r="D2" s="3"/>
      <c r="E2" s="3"/>
      <c r="F2" s="3"/>
      <c r="G2" s="3"/>
      <c r="H2" s="3"/>
    </row>
    <row r="3" spans="1:11" ht="80.099999999999994" customHeight="1" thickBot="1" x14ac:dyDescent="0.2">
      <c r="A3" s="75" t="s">
        <v>63</v>
      </c>
      <c r="B3" s="75"/>
      <c r="C3" s="75"/>
      <c r="D3" s="75"/>
      <c r="E3" s="75"/>
      <c r="F3" s="75"/>
      <c r="G3" s="75"/>
      <c r="H3" s="75"/>
    </row>
    <row r="4" spans="1:11" ht="13.5" customHeight="1" thickBot="1" x14ac:dyDescent="0.2">
      <c r="A4" s="3"/>
      <c r="B4" s="3"/>
      <c r="C4" s="30"/>
      <c r="D4" s="30"/>
      <c r="E4" s="30"/>
      <c r="F4" s="39" t="s">
        <v>33</v>
      </c>
      <c r="G4" s="47">
        <v>1</v>
      </c>
      <c r="H4" s="3"/>
    </row>
    <row r="5" spans="1:11" ht="16.5" customHeight="1" thickBot="1" x14ac:dyDescent="0.2">
      <c r="A5" s="30"/>
      <c r="B5" s="30"/>
      <c r="C5" s="30"/>
      <c r="D5" s="30"/>
      <c r="E5" s="30"/>
      <c r="F5" s="30"/>
      <c r="G5" s="30"/>
      <c r="H5" s="30"/>
    </row>
    <row r="6" spans="1:11" ht="13.5" customHeight="1" thickBot="1" x14ac:dyDescent="0.2">
      <c r="A6" s="41">
        <v>1</v>
      </c>
      <c r="B6" s="40" t="s">
        <v>52</v>
      </c>
      <c r="C6" s="48" t="s">
        <v>57</v>
      </c>
      <c r="D6" s="51"/>
      <c r="E6" s="26"/>
      <c r="F6" s="26"/>
      <c r="G6" s="26"/>
    </row>
    <row r="7" spans="1:11" x14ac:dyDescent="0.15">
      <c r="A7" s="3"/>
      <c r="B7" s="3"/>
      <c r="C7" s="29" t="e">
        <f>#REF!</f>
        <v>#REF!</v>
      </c>
      <c r="D7" s="29" t="e">
        <f>IF(#REF!+1&lt;=#REF!,#REF!+1,"-")</f>
        <v>#REF!</v>
      </c>
      <c r="E7" s="29" t="e">
        <f>IF(#REF!+2&lt;=#REF!,#REF!+2,"-")</f>
        <v>#REF!</v>
      </c>
      <c r="F7" s="29" t="e">
        <f>IF(#REF!+3&lt;=#REF!,#REF!+3,"-")</f>
        <v>#REF!</v>
      </c>
      <c r="G7" s="29" t="e">
        <f>IF(#REF!+4&lt;=#REF!,#REF!+4,"-")</f>
        <v>#REF!</v>
      </c>
      <c r="H7" s="5" t="s">
        <v>20</v>
      </c>
    </row>
    <row r="8" spans="1:11" ht="20.100000000000001" customHeight="1" x14ac:dyDescent="0.15">
      <c r="A8" s="85" t="s">
        <v>10</v>
      </c>
      <c r="B8" s="86"/>
      <c r="C8" s="17" t="e">
        <f>IF(C7="-","-","平成"&amp;C7&amp;"年度")</f>
        <v>#REF!</v>
      </c>
      <c r="D8" s="17" t="e">
        <f>IF(D7="-","-","平成"&amp;D7&amp;"年度")</f>
        <v>#REF!</v>
      </c>
      <c r="E8" s="17" t="e">
        <f>IF(E7="-","-","平成"&amp;E7&amp;"年度")</f>
        <v>#REF!</v>
      </c>
      <c r="F8" s="17" t="e">
        <f>IF(F7="-","-","平成"&amp;F7&amp;"年度")</f>
        <v>#REF!</v>
      </c>
      <c r="G8" s="17" t="e">
        <f>IF(G7="-","-","平成"&amp;G7&amp;"年度")</f>
        <v>#REF!</v>
      </c>
      <c r="H8" s="14" t="s">
        <v>7</v>
      </c>
      <c r="I8" s="7"/>
    </row>
    <row r="9" spans="1:11" ht="20.100000000000001" customHeight="1" x14ac:dyDescent="0.15">
      <c r="A9" s="87"/>
      <c r="B9" s="88"/>
      <c r="C9" s="15" t="e">
        <f>"自"&amp;(YEAR(#REF!)-1988)&amp;"年"&amp;MONTH(#REF!) &amp;"月"</f>
        <v>#REF!</v>
      </c>
      <c r="D9" s="15" t="e">
        <f>IF(D7="-","","自"&amp;D7&amp;"年"&amp;"4月")</f>
        <v>#REF!</v>
      </c>
      <c r="E9" s="15" t="e">
        <f>IF(E7="-","","自"&amp;E7&amp;"年"&amp;"4月")</f>
        <v>#REF!</v>
      </c>
      <c r="F9" s="15" t="e">
        <f>IF(F7="-","","自"&amp;F7&amp;"年"&amp;"4月")</f>
        <v>#REF!</v>
      </c>
      <c r="G9" s="15" t="e">
        <f>IF(G7="-","","自"&amp;G7&amp;"年"&amp;"4月")</f>
        <v>#REF!</v>
      </c>
      <c r="H9" s="15" t="s">
        <v>8</v>
      </c>
      <c r="I9" s="7"/>
    </row>
    <row r="10" spans="1:11" ht="20.100000000000001" customHeight="1" x14ac:dyDescent="0.15">
      <c r="A10" s="89"/>
      <c r="B10" s="90"/>
      <c r="C10" s="16" t="e">
        <f>IF(C7=#REF!,"至"&amp;YEAR(#REF!)-1988&amp;"年"&amp;MONTH(#REF!)&amp;"月","")</f>
        <v>#REF!</v>
      </c>
      <c r="D10" s="16" t="e">
        <f>IF(D7=#REF!,"至"&amp;YEAR(#REF!)-1988&amp;"年"&amp;MONTH(#REF!)&amp;"月","")</f>
        <v>#REF!</v>
      </c>
      <c r="E10" s="16" t="e">
        <f>IF(E7=#REF!,"至"&amp;YEAR(#REF!)-1988&amp;"年"&amp;MONTH(#REF!)&amp;"月","")</f>
        <v>#REF!</v>
      </c>
      <c r="F10" s="16" t="e">
        <f>IF(F7=#REF!,"至"&amp;YEAR(#REF!)-1988&amp;"年"&amp;MONTH(#REF!)&amp;"月","")</f>
        <v>#REF!</v>
      </c>
      <c r="G10" s="16" t="e">
        <f>IF(G7=#REF!,"至"&amp;YEAR(#REF!)-1988&amp;"年"&amp;MONTH(#REF!)&amp;"月","")</f>
        <v>#REF!</v>
      </c>
      <c r="H10" s="18" t="e">
        <f>ROUNDDOWN(#REF!/12,0)&amp;"年"&amp;MOD(#REF!,12)&amp;"ヶ月"</f>
        <v>#REF!</v>
      </c>
      <c r="I10" s="9"/>
      <c r="J10" s="10"/>
      <c r="K10" s="10"/>
    </row>
    <row r="11" spans="1:11" ht="24.95" customHeight="1" x14ac:dyDescent="0.15">
      <c r="A11" s="12" t="s">
        <v>11</v>
      </c>
      <c r="B11" s="13" t="s">
        <v>12</v>
      </c>
      <c r="C11" s="1">
        <v>0</v>
      </c>
      <c r="D11" s="1">
        <v>0</v>
      </c>
      <c r="E11" s="1">
        <v>0</v>
      </c>
      <c r="F11" s="1">
        <v>0</v>
      </c>
      <c r="G11" s="11">
        <v>0</v>
      </c>
      <c r="H11" s="2">
        <f t="shared" ref="H11:H18" si="0">SUM(C11:G11)</f>
        <v>0</v>
      </c>
      <c r="I11" s="9" t="str">
        <f>IF(MOD(C11/1000,1)+MOD(D11/1000,1)+MOD(E11/1000,1)+MOD(F11/1000,1)+MOD(G11/1000,1)=0,"","要修正：直接経費･再委託費は千円単位で数値を丸めて積算して下さい")</f>
        <v/>
      </c>
      <c r="J11" s="10"/>
      <c r="K11" s="10"/>
    </row>
    <row r="12" spans="1:11" ht="24.95" customHeight="1" x14ac:dyDescent="0.15">
      <c r="A12" s="53" t="s">
        <v>65</v>
      </c>
      <c r="B12" s="13" t="s">
        <v>13</v>
      </c>
      <c r="C12" s="1">
        <v>0</v>
      </c>
      <c r="D12" s="1">
        <v>0</v>
      </c>
      <c r="E12" s="1">
        <v>0</v>
      </c>
      <c r="F12" s="1">
        <v>0</v>
      </c>
      <c r="G12" s="11">
        <v>0</v>
      </c>
      <c r="H12" s="2">
        <f t="shared" si="0"/>
        <v>0</v>
      </c>
      <c r="I12" s="9" t="str">
        <f t="shared" ref="I12:I17" si="1">IF(MOD(C12/1000,1)+MOD(D12/1000,1)+MOD(E12/1000,1)+MOD(F12/1000,1)+MOD(G12/1000,1)=0,"","要修正：直接経費･再委託費は千円単位で数値を丸めて積算して下さい")</f>
        <v/>
      </c>
      <c r="J12" s="10"/>
      <c r="K12" s="10"/>
    </row>
    <row r="13" spans="1:11" ht="24.95" customHeight="1" x14ac:dyDescent="0.15">
      <c r="A13" s="12" t="s">
        <v>17</v>
      </c>
      <c r="B13" s="13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f t="shared" si="0"/>
        <v>0</v>
      </c>
      <c r="I13" s="9" t="str">
        <f t="shared" si="1"/>
        <v/>
      </c>
      <c r="J13" s="10"/>
      <c r="K13" s="10"/>
    </row>
    <row r="14" spans="1:11" ht="24.95" customHeight="1" x14ac:dyDescent="0.15">
      <c r="A14" s="12" t="s">
        <v>1</v>
      </c>
      <c r="B14" s="13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f t="shared" si="0"/>
        <v>0</v>
      </c>
      <c r="I14" s="9" t="str">
        <f t="shared" si="1"/>
        <v/>
      </c>
      <c r="J14" s="10"/>
      <c r="K14" s="10"/>
    </row>
    <row r="15" spans="1:11" ht="24.95" customHeight="1" x14ac:dyDescent="0.15">
      <c r="A15" s="12" t="s">
        <v>14</v>
      </c>
      <c r="B15" s="13" t="s">
        <v>15</v>
      </c>
      <c r="C15" s="1">
        <v>0</v>
      </c>
      <c r="D15" s="1">
        <v>0</v>
      </c>
      <c r="E15" s="1">
        <v>0</v>
      </c>
      <c r="F15" s="1">
        <v>0</v>
      </c>
      <c r="G15" s="11">
        <v>0</v>
      </c>
      <c r="H15" s="19">
        <f t="shared" si="0"/>
        <v>0</v>
      </c>
      <c r="I15" s="9" t="str">
        <f t="shared" si="1"/>
        <v/>
      </c>
      <c r="J15" s="10"/>
      <c r="K15" s="10"/>
    </row>
    <row r="16" spans="1:11" ht="24.95" customHeight="1" x14ac:dyDescent="0.15">
      <c r="A16" s="53" t="s">
        <v>66</v>
      </c>
      <c r="B16" s="13" t="s">
        <v>16</v>
      </c>
      <c r="C16" s="1">
        <v>0</v>
      </c>
      <c r="D16" s="1">
        <v>0</v>
      </c>
      <c r="E16" s="1">
        <v>0</v>
      </c>
      <c r="F16" s="1">
        <v>0</v>
      </c>
      <c r="G16" s="11">
        <v>0</v>
      </c>
      <c r="H16" s="19">
        <f t="shared" si="0"/>
        <v>0</v>
      </c>
      <c r="I16" s="9" t="str">
        <f t="shared" si="1"/>
        <v/>
      </c>
      <c r="J16" s="10"/>
      <c r="K16" s="10"/>
    </row>
    <row r="17" spans="1:26" ht="24.95" customHeight="1" x14ac:dyDescent="0.15">
      <c r="A17" s="12" t="s">
        <v>18</v>
      </c>
      <c r="B17" s="13" t="s">
        <v>19</v>
      </c>
      <c r="C17" s="22">
        <f>SUM(C11:C16)</f>
        <v>0</v>
      </c>
      <c r="D17" s="22">
        <f>SUM(D11:D16)</f>
        <v>0</v>
      </c>
      <c r="E17" s="22">
        <f>SUM(E11:E16)</f>
        <v>0</v>
      </c>
      <c r="F17" s="22">
        <f>SUM(F11:F16)</f>
        <v>0</v>
      </c>
      <c r="G17" s="2">
        <f>SUM(G11:G16)</f>
        <v>0</v>
      </c>
      <c r="H17" s="2">
        <f t="shared" si="0"/>
        <v>0</v>
      </c>
      <c r="I17" s="9" t="str">
        <f t="shared" si="1"/>
        <v/>
      </c>
      <c r="J17" s="10"/>
      <c r="K17" s="10"/>
    </row>
    <row r="18" spans="1:26" ht="12.6" customHeight="1" thickBot="1" x14ac:dyDescent="0.2">
      <c r="A18" s="20" t="s">
        <v>9</v>
      </c>
      <c r="B18" s="52">
        <f>ROUNDUP(B19*100,0)-B19*100</f>
        <v>0</v>
      </c>
      <c r="C18" s="91">
        <f>C17*$B19</f>
        <v>0</v>
      </c>
      <c r="D18" s="91">
        <f>D17*$B19</f>
        <v>0</v>
      </c>
      <c r="E18" s="91">
        <f>E17*$B19</f>
        <v>0</v>
      </c>
      <c r="F18" s="91">
        <f>F17*$B19</f>
        <v>0</v>
      </c>
      <c r="G18" s="91">
        <f>G17*$B19</f>
        <v>0</v>
      </c>
      <c r="H18" s="94">
        <f t="shared" si="0"/>
        <v>0</v>
      </c>
      <c r="I18" s="96" t="str">
        <f>IF(B19="","間接経費が直接経費の何％かを入力して下さい（0％の場合も0を入力）",IF(B19&gt;0.3,"間接経費率は30%以下の整数として下さい",IF(B18=0,"","要修正：間接経費率は30%以下の整数として下さい")))</f>
        <v/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6" customHeight="1" thickBot="1" x14ac:dyDescent="0.2">
      <c r="A19" s="54" t="s">
        <v>21</v>
      </c>
      <c r="B19" s="50">
        <v>0</v>
      </c>
      <c r="C19" s="92"/>
      <c r="D19" s="93"/>
      <c r="E19" s="93"/>
      <c r="F19" s="93"/>
      <c r="G19" s="93"/>
      <c r="H19" s="95"/>
      <c r="I19" s="96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4.95" customHeight="1" x14ac:dyDescent="0.15">
      <c r="A20" s="12" t="s">
        <v>4</v>
      </c>
      <c r="B20" s="49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f>SUM(C20:G20)</f>
        <v>0</v>
      </c>
      <c r="I20" s="9" t="str">
        <f>IF(MOD(C20/1000,1)+MOD(D20/1000,1)+MOD(E20/1000,1)+MOD(F20/1000,1)+MOD(G20/1000,1)=0,"","要修正：直接経費･再委託費は千円単位で数値を丸めて積算して下さい")</f>
        <v/>
      </c>
      <c r="J20" s="10"/>
      <c r="K20" s="10"/>
    </row>
    <row r="21" spans="1:26" ht="24.95" customHeight="1" x14ac:dyDescent="0.15">
      <c r="A21" s="12" t="s">
        <v>5</v>
      </c>
      <c r="B21" s="13"/>
      <c r="C21" s="2">
        <f>SUM(C17:C20)</f>
        <v>0</v>
      </c>
      <c r="D21" s="2">
        <f>SUM(D17:D20)</f>
        <v>0</v>
      </c>
      <c r="E21" s="2">
        <f>SUM(E17:E20)</f>
        <v>0</v>
      </c>
      <c r="F21" s="2">
        <f>SUM(F17:F20)</f>
        <v>0</v>
      </c>
      <c r="G21" s="2">
        <f>SUM(G17:G20)</f>
        <v>0</v>
      </c>
      <c r="H21" s="2">
        <f>SUM(C21:G21)</f>
        <v>0</v>
      </c>
      <c r="I21" s="9"/>
      <c r="J21" s="10"/>
      <c r="K21" s="10"/>
    </row>
    <row r="22" spans="1:26" ht="20.100000000000001" customHeight="1" x14ac:dyDescent="0.15">
      <c r="A22" s="29">
        <f>10+A6</f>
        <v>11</v>
      </c>
      <c r="B22" s="29"/>
      <c r="C22" s="42">
        <f t="shared" ref="C22:H22" si="2">C17+C20</f>
        <v>0</v>
      </c>
      <c r="D22" s="42">
        <f t="shared" si="2"/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0</v>
      </c>
      <c r="I22" s="9"/>
      <c r="J22" s="10"/>
      <c r="K22" s="10"/>
    </row>
    <row r="23" spans="1:26" ht="20.100000000000001" customHeight="1" thickBot="1" x14ac:dyDescent="0.2">
      <c r="A23" s="21"/>
      <c r="B23" s="3"/>
      <c r="C23" s="3"/>
      <c r="D23" s="3"/>
      <c r="E23" s="3"/>
      <c r="F23" s="3"/>
      <c r="G23" s="3"/>
      <c r="H23" s="3"/>
      <c r="I23" s="8"/>
    </row>
    <row r="24" spans="1:26" ht="13.5" customHeight="1" thickBot="1" x14ac:dyDescent="0.2">
      <c r="A24" s="41">
        <v>2</v>
      </c>
      <c r="B24" s="40" t="s">
        <v>53</v>
      </c>
      <c r="C24" s="48" t="s">
        <v>58</v>
      </c>
      <c r="D24" s="51"/>
      <c r="E24" s="26"/>
      <c r="F24" s="26"/>
      <c r="G24" s="26"/>
    </row>
    <row r="25" spans="1:26" x14ac:dyDescent="0.15">
      <c r="A25" s="3"/>
      <c r="B25" s="3"/>
      <c r="C25" s="29" t="e">
        <f>#REF!</f>
        <v>#REF!</v>
      </c>
      <c r="D25" s="29" t="e">
        <f>IF(#REF!+1&lt;=#REF!,#REF!+1,"-")</f>
        <v>#REF!</v>
      </c>
      <c r="E25" s="29" t="e">
        <f>IF(#REF!+2&lt;=#REF!,#REF!+2,"-")</f>
        <v>#REF!</v>
      </c>
      <c r="F25" s="29" t="e">
        <f>IF(#REF!+3&lt;=#REF!,#REF!+3,"-")</f>
        <v>#REF!</v>
      </c>
      <c r="G25" s="29" t="e">
        <f>IF(#REF!+4&lt;=#REF!,#REF!+4,"-")</f>
        <v>#REF!</v>
      </c>
      <c r="H25" s="5" t="s">
        <v>22</v>
      </c>
    </row>
    <row r="26" spans="1:26" ht="20.100000000000001" customHeight="1" x14ac:dyDescent="0.15">
      <c r="A26" s="85" t="s">
        <v>23</v>
      </c>
      <c r="B26" s="86"/>
      <c r="C26" s="17" t="e">
        <f>IF(C25="-","-","平成"&amp;C25&amp;"年度")</f>
        <v>#REF!</v>
      </c>
      <c r="D26" s="17" t="e">
        <f>IF(D25="-","-","平成"&amp;D25&amp;"年度")</f>
        <v>#REF!</v>
      </c>
      <c r="E26" s="17" t="e">
        <f>IF(E25="-","-","平成"&amp;E25&amp;"年度")</f>
        <v>#REF!</v>
      </c>
      <c r="F26" s="17" t="e">
        <f>IF(F25="-","-","平成"&amp;F25&amp;"年度")</f>
        <v>#REF!</v>
      </c>
      <c r="G26" s="17" t="e">
        <f>IF(G25="-","-","平成"&amp;G25&amp;"年度")</f>
        <v>#REF!</v>
      </c>
      <c r="H26" s="14" t="s">
        <v>7</v>
      </c>
      <c r="I26" s="7"/>
    </row>
    <row r="27" spans="1:26" ht="20.100000000000001" customHeight="1" x14ac:dyDescent="0.15">
      <c r="A27" s="87"/>
      <c r="B27" s="88"/>
      <c r="C27" s="15" t="e">
        <f>"自"&amp;(YEAR(#REF!)-1988)&amp;"年"&amp;MONTH(#REF!) &amp;"月"</f>
        <v>#REF!</v>
      </c>
      <c r="D27" s="15" t="e">
        <f>IF(D25="-","","自"&amp;D25&amp;"年"&amp;"4月")</f>
        <v>#REF!</v>
      </c>
      <c r="E27" s="15" t="e">
        <f>IF(E25="-","","自"&amp;E25&amp;"年"&amp;"4月")</f>
        <v>#REF!</v>
      </c>
      <c r="F27" s="15" t="e">
        <f>IF(F25="-","","自"&amp;F25&amp;"年"&amp;"4月")</f>
        <v>#REF!</v>
      </c>
      <c r="G27" s="15" t="e">
        <f>IF(G25="-","","自"&amp;G25&amp;"年"&amp;"4月")</f>
        <v>#REF!</v>
      </c>
      <c r="H27" s="15" t="s">
        <v>8</v>
      </c>
      <c r="I27" s="7"/>
    </row>
    <row r="28" spans="1:26" ht="20.100000000000001" customHeight="1" x14ac:dyDescent="0.15">
      <c r="A28" s="89"/>
      <c r="B28" s="90"/>
      <c r="C28" s="16" t="e">
        <f>IF(C25=#REF!,"至"&amp;YEAR(#REF!)-1988&amp;"年"&amp;MONTH(#REF!)&amp;"月","")</f>
        <v>#REF!</v>
      </c>
      <c r="D28" s="16" t="e">
        <f>IF(D25=#REF!,"至"&amp;YEAR(#REF!)-1988&amp;"年"&amp;MONTH(#REF!)&amp;"月","")</f>
        <v>#REF!</v>
      </c>
      <c r="E28" s="16" t="e">
        <f>IF(E25=#REF!,"至"&amp;YEAR(#REF!)-1988&amp;"年"&amp;MONTH(#REF!)&amp;"月","")</f>
        <v>#REF!</v>
      </c>
      <c r="F28" s="16" t="e">
        <f>IF(F25=#REF!,"至"&amp;YEAR(#REF!)-1988&amp;"年"&amp;MONTH(#REF!)&amp;"月","")</f>
        <v>#REF!</v>
      </c>
      <c r="G28" s="16" t="e">
        <f>IF(G25=#REF!,"至"&amp;YEAR(#REF!)-1988&amp;"年"&amp;MONTH(#REF!)&amp;"月","")</f>
        <v>#REF!</v>
      </c>
      <c r="H28" s="18" t="e">
        <f>ROUNDDOWN(#REF!/12,0)&amp;"年"&amp;MOD(#REF!,12)&amp;"ヶ月"</f>
        <v>#REF!</v>
      </c>
      <c r="I28" s="9"/>
      <c r="J28" s="10"/>
      <c r="K28" s="10"/>
    </row>
    <row r="29" spans="1:26" ht="24.95" customHeight="1" x14ac:dyDescent="0.15">
      <c r="A29" s="12" t="s">
        <v>0</v>
      </c>
      <c r="B29" s="13" t="s">
        <v>24</v>
      </c>
      <c r="C29" s="1">
        <v>0</v>
      </c>
      <c r="D29" s="1">
        <v>0</v>
      </c>
      <c r="E29" s="1">
        <v>0</v>
      </c>
      <c r="F29" s="1">
        <v>0</v>
      </c>
      <c r="G29" s="11">
        <v>0</v>
      </c>
      <c r="H29" s="2">
        <f t="shared" ref="H29:H36" si="3">SUM(C29:G29)</f>
        <v>0</v>
      </c>
      <c r="I29" s="9" t="str">
        <f>IF(MOD(C29/1000,1)+MOD(D29/1000,1)+MOD(E29/1000,1)+MOD(F29/1000,1)+MOD(G29/1000,1)=0,"","要修正：直接経費･再委託費は千円単位で数値を丸めて積算して下さい")</f>
        <v/>
      </c>
      <c r="J29" s="10"/>
      <c r="K29" s="10"/>
    </row>
    <row r="30" spans="1:26" ht="24.95" customHeight="1" x14ac:dyDescent="0.15">
      <c r="A30" s="53" t="s">
        <v>0</v>
      </c>
      <c r="B30" s="13" t="s">
        <v>25</v>
      </c>
      <c r="C30" s="1">
        <v>0</v>
      </c>
      <c r="D30" s="1">
        <v>0</v>
      </c>
      <c r="E30" s="1">
        <v>0</v>
      </c>
      <c r="F30" s="1">
        <v>0</v>
      </c>
      <c r="G30" s="11">
        <v>0</v>
      </c>
      <c r="H30" s="2">
        <f t="shared" si="3"/>
        <v>0</v>
      </c>
      <c r="I30" s="9" t="str">
        <f t="shared" ref="I30:I35" si="4">IF(MOD(C30/1000,1)+MOD(D30/1000,1)+MOD(E30/1000,1)+MOD(F30/1000,1)+MOD(G30/1000,1)=0,"","要修正：直接経費･再委託費は千円単位で数値を丸めて積算して下さい")</f>
        <v/>
      </c>
      <c r="J30" s="10"/>
      <c r="K30" s="10"/>
    </row>
    <row r="31" spans="1:26" ht="24.95" customHeight="1" x14ac:dyDescent="0.15">
      <c r="A31" s="12" t="s">
        <v>26</v>
      </c>
      <c r="B31" s="13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f t="shared" si="3"/>
        <v>0</v>
      </c>
      <c r="I31" s="9" t="str">
        <f t="shared" si="4"/>
        <v/>
      </c>
      <c r="J31" s="10"/>
      <c r="K31" s="10"/>
    </row>
    <row r="32" spans="1:26" ht="24.95" customHeight="1" x14ac:dyDescent="0.15">
      <c r="A32" s="12" t="s">
        <v>1</v>
      </c>
      <c r="B32" s="13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f t="shared" si="3"/>
        <v>0</v>
      </c>
      <c r="I32" s="9" t="str">
        <f t="shared" si="4"/>
        <v/>
      </c>
      <c r="J32" s="10"/>
      <c r="K32" s="10"/>
    </row>
    <row r="33" spans="1:26" ht="24.95" customHeight="1" x14ac:dyDescent="0.15">
      <c r="A33" s="12" t="s">
        <v>2</v>
      </c>
      <c r="B33" s="13" t="s">
        <v>27</v>
      </c>
      <c r="C33" s="1">
        <v>0</v>
      </c>
      <c r="D33" s="1">
        <v>0</v>
      </c>
      <c r="E33" s="1">
        <v>0</v>
      </c>
      <c r="F33" s="1">
        <v>0</v>
      </c>
      <c r="G33" s="11">
        <v>0</v>
      </c>
      <c r="H33" s="19">
        <f t="shared" si="3"/>
        <v>0</v>
      </c>
      <c r="I33" s="9" t="str">
        <f t="shared" si="4"/>
        <v/>
      </c>
      <c r="J33" s="10"/>
      <c r="K33" s="10"/>
    </row>
    <row r="34" spans="1:26" ht="24.95" customHeight="1" x14ac:dyDescent="0.15">
      <c r="A34" s="53" t="s">
        <v>2</v>
      </c>
      <c r="B34" s="13" t="s">
        <v>28</v>
      </c>
      <c r="C34" s="1">
        <v>0</v>
      </c>
      <c r="D34" s="1">
        <v>0</v>
      </c>
      <c r="E34" s="1">
        <v>0</v>
      </c>
      <c r="F34" s="1">
        <v>0</v>
      </c>
      <c r="G34" s="11">
        <v>0</v>
      </c>
      <c r="H34" s="19">
        <f t="shared" si="3"/>
        <v>0</v>
      </c>
      <c r="I34" s="9" t="str">
        <f t="shared" si="4"/>
        <v/>
      </c>
      <c r="J34" s="10"/>
      <c r="K34" s="10"/>
    </row>
    <row r="35" spans="1:26" ht="24.95" customHeight="1" x14ac:dyDescent="0.15">
      <c r="A35" s="12" t="s">
        <v>29</v>
      </c>
      <c r="B35" s="13" t="s">
        <v>30</v>
      </c>
      <c r="C35" s="22">
        <f>SUM(C29:C34)</f>
        <v>0</v>
      </c>
      <c r="D35" s="22">
        <f>SUM(D29:D34)</f>
        <v>0</v>
      </c>
      <c r="E35" s="22">
        <f>SUM(E29:E34)</f>
        <v>0</v>
      </c>
      <c r="F35" s="22">
        <f>SUM(F29:F34)</f>
        <v>0</v>
      </c>
      <c r="G35" s="2">
        <f>SUM(G29:G34)</f>
        <v>0</v>
      </c>
      <c r="H35" s="2">
        <f t="shared" si="3"/>
        <v>0</v>
      </c>
      <c r="I35" s="9" t="str">
        <f t="shared" si="4"/>
        <v/>
      </c>
      <c r="J35" s="10"/>
      <c r="K35" s="10"/>
    </row>
    <row r="36" spans="1:26" ht="12.6" customHeight="1" thickBot="1" x14ac:dyDescent="0.2">
      <c r="A36" s="20" t="s">
        <v>3</v>
      </c>
      <c r="B36" s="52">
        <f>ROUNDUP(B37*100,0)-B37*100</f>
        <v>0</v>
      </c>
      <c r="C36" s="91">
        <f>C35*$B37</f>
        <v>0</v>
      </c>
      <c r="D36" s="91">
        <f>D35*$B37</f>
        <v>0</v>
      </c>
      <c r="E36" s="91">
        <f>E35*$B37</f>
        <v>0</v>
      </c>
      <c r="F36" s="91">
        <f>F35*$B37</f>
        <v>0</v>
      </c>
      <c r="G36" s="91">
        <f>G35*$B37</f>
        <v>0</v>
      </c>
      <c r="H36" s="94">
        <f t="shared" si="3"/>
        <v>0</v>
      </c>
      <c r="I36" s="96" t="str">
        <f>IF(B37="","間接経費が直接経費の何％かを入力して下さい（0％の場合も0を入力）",IF(B37&gt;0.3,"間接経費率は30%以下の整数として下さい",IF(B36=0,"","要修正：間接経費率は30%以下の整数として下さい")))</f>
        <v/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6" customHeight="1" thickBot="1" x14ac:dyDescent="0.2">
      <c r="A37" s="54" t="s">
        <v>31</v>
      </c>
      <c r="B37" s="50">
        <v>0</v>
      </c>
      <c r="C37" s="92"/>
      <c r="D37" s="93"/>
      <c r="E37" s="93"/>
      <c r="F37" s="93"/>
      <c r="G37" s="93"/>
      <c r="H37" s="95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24.95" customHeight="1" x14ac:dyDescent="0.15">
      <c r="A38" s="12" t="s">
        <v>4</v>
      </c>
      <c r="B38" s="49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">
        <f>SUM(C38:G38)</f>
        <v>0</v>
      </c>
      <c r="I38" s="9" t="str">
        <f>IF(MOD(C38/1000,1)+MOD(D38/1000,1)+MOD(E38/1000,1)+MOD(F38/1000,1)+MOD(G38/1000,1)=0,"","要修正：直接経費･再委託費は千円単位で数値を丸めて積算して下さい")</f>
        <v/>
      </c>
      <c r="J38" s="10"/>
      <c r="K38" s="10"/>
    </row>
    <row r="39" spans="1:26" ht="24.95" customHeight="1" x14ac:dyDescent="0.15">
      <c r="A39" s="12" t="s">
        <v>5</v>
      </c>
      <c r="B39" s="13"/>
      <c r="C39" s="2">
        <f>SUM(C35:C38)</f>
        <v>0</v>
      </c>
      <c r="D39" s="2">
        <f>SUM(D35:D38)</f>
        <v>0</v>
      </c>
      <c r="E39" s="2">
        <f>SUM(E35:E38)</f>
        <v>0</v>
      </c>
      <c r="F39" s="2">
        <f>SUM(F35:F38)</f>
        <v>0</v>
      </c>
      <c r="G39" s="2">
        <f>SUM(G35:G38)</f>
        <v>0</v>
      </c>
      <c r="H39" s="2">
        <f>SUM(C39:G39)</f>
        <v>0</v>
      </c>
      <c r="I39" s="9"/>
      <c r="J39" s="10"/>
      <c r="K39" s="10"/>
    </row>
    <row r="40" spans="1:26" ht="20.100000000000001" customHeight="1" x14ac:dyDescent="0.15">
      <c r="A40" s="29">
        <f>10+A24</f>
        <v>12</v>
      </c>
      <c r="B40" s="29"/>
      <c r="C40" s="42">
        <f t="shared" ref="C40:H40" si="5">C35+C38</f>
        <v>0</v>
      </c>
      <c r="D40" s="42">
        <f t="shared" si="5"/>
        <v>0</v>
      </c>
      <c r="E40" s="42">
        <f t="shared" si="5"/>
        <v>0</v>
      </c>
      <c r="F40" s="42">
        <f t="shared" si="5"/>
        <v>0</v>
      </c>
      <c r="G40" s="42">
        <f t="shared" si="5"/>
        <v>0</v>
      </c>
      <c r="H40" s="42">
        <f t="shared" si="5"/>
        <v>0</v>
      </c>
      <c r="I40" s="9"/>
      <c r="J40" s="10"/>
      <c r="K40" s="10"/>
    </row>
    <row r="41" spans="1:26" ht="20.100000000000001" customHeight="1" thickBot="1" x14ac:dyDescent="0.2">
      <c r="A41" s="6" t="str">
        <f>IF($G$4&lt;2,IF(H39=0,"","3行目の参画機関数を正しく入力して下さい"),"")</f>
        <v/>
      </c>
      <c r="B41" s="3"/>
      <c r="C41" s="3"/>
      <c r="D41" s="3"/>
      <c r="E41" s="3"/>
      <c r="F41" s="3"/>
      <c r="G41" s="3"/>
      <c r="H41" s="3"/>
    </row>
    <row r="42" spans="1:26" ht="13.5" customHeight="1" thickBot="1" x14ac:dyDescent="0.2">
      <c r="A42" s="41">
        <v>3</v>
      </c>
      <c r="B42" s="40" t="s">
        <v>54</v>
      </c>
      <c r="C42" s="48" t="s">
        <v>59</v>
      </c>
      <c r="D42" s="51"/>
      <c r="E42" s="26"/>
      <c r="F42" s="26"/>
      <c r="G42" s="26"/>
    </row>
    <row r="43" spans="1:26" x14ac:dyDescent="0.15">
      <c r="A43" s="3"/>
      <c r="B43" s="3"/>
      <c r="C43" s="29" t="e">
        <f>#REF!</f>
        <v>#REF!</v>
      </c>
      <c r="D43" s="29" t="e">
        <f>IF(#REF!+1&lt;=#REF!,#REF!+1,"-")</f>
        <v>#REF!</v>
      </c>
      <c r="E43" s="29" t="e">
        <f>IF(#REF!+2&lt;=#REF!,#REF!+2,"-")</f>
        <v>#REF!</v>
      </c>
      <c r="F43" s="29" t="e">
        <f>IF(#REF!+3&lt;=#REF!,#REF!+3,"-")</f>
        <v>#REF!</v>
      </c>
      <c r="G43" s="29" t="e">
        <f>IF(#REF!+4&lt;=#REF!,#REF!+4,"-")</f>
        <v>#REF!</v>
      </c>
      <c r="H43" s="5" t="s">
        <v>22</v>
      </c>
    </row>
    <row r="44" spans="1:26" ht="20.100000000000001" customHeight="1" x14ac:dyDescent="0.15">
      <c r="A44" s="85" t="s">
        <v>23</v>
      </c>
      <c r="B44" s="86"/>
      <c r="C44" s="17" t="e">
        <f>IF(C43="-","-","平成"&amp;C43&amp;"年度")</f>
        <v>#REF!</v>
      </c>
      <c r="D44" s="17" t="e">
        <f>IF(D43="-","-","平成"&amp;D43&amp;"年度")</f>
        <v>#REF!</v>
      </c>
      <c r="E44" s="17" t="e">
        <f>IF(E43="-","-","平成"&amp;E43&amp;"年度")</f>
        <v>#REF!</v>
      </c>
      <c r="F44" s="17" t="e">
        <f>IF(F43="-","-","平成"&amp;F43&amp;"年度")</f>
        <v>#REF!</v>
      </c>
      <c r="G44" s="17" t="e">
        <f>IF(G43="-","-","平成"&amp;G43&amp;"年度")</f>
        <v>#REF!</v>
      </c>
      <c r="H44" s="14" t="s">
        <v>7</v>
      </c>
      <c r="I44" s="7"/>
    </row>
    <row r="45" spans="1:26" ht="20.100000000000001" customHeight="1" x14ac:dyDescent="0.15">
      <c r="A45" s="87"/>
      <c r="B45" s="88"/>
      <c r="C45" s="15" t="e">
        <f>"自"&amp;(YEAR(#REF!)-1988)&amp;"年"&amp;MONTH(#REF!) &amp;"月"</f>
        <v>#REF!</v>
      </c>
      <c r="D45" s="15" t="e">
        <f>IF(D43="-","","自"&amp;D43&amp;"年"&amp;"4月")</f>
        <v>#REF!</v>
      </c>
      <c r="E45" s="15" t="e">
        <f>IF(E43="-","","自"&amp;E43&amp;"年"&amp;"4月")</f>
        <v>#REF!</v>
      </c>
      <c r="F45" s="15" t="e">
        <f>IF(F43="-","","自"&amp;F43&amp;"年"&amp;"4月")</f>
        <v>#REF!</v>
      </c>
      <c r="G45" s="15" t="e">
        <f>IF(G43="-","","自"&amp;G43&amp;"年"&amp;"4月")</f>
        <v>#REF!</v>
      </c>
      <c r="H45" s="15" t="s">
        <v>8</v>
      </c>
      <c r="I45" s="7"/>
    </row>
    <row r="46" spans="1:26" ht="20.100000000000001" customHeight="1" x14ac:dyDescent="0.15">
      <c r="A46" s="89"/>
      <c r="B46" s="90"/>
      <c r="C46" s="16" t="e">
        <f>IF(C43=#REF!,"至"&amp;YEAR(#REF!)-1988&amp;"年"&amp;MONTH(#REF!)&amp;"月","")</f>
        <v>#REF!</v>
      </c>
      <c r="D46" s="16" t="e">
        <f>IF(D43=#REF!,"至"&amp;YEAR(#REF!)-1988&amp;"年"&amp;MONTH(#REF!)&amp;"月","")</f>
        <v>#REF!</v>
      </c>
      <c r="E46" s="16" t="e">
        <f>IF(E43=#REF!,"至"&amp;YEAR(#REF!)-1988&amp;"年"&amp;MONTH(#REF!)&amp;"月","")</f>
        <v>#REF!</v>
      </c>
      <c r="F46" s="16" t="e">
        <f>IF(F43=#REF!,"至"&amp;YEAR(#REF!)-1988&amp;"年"&amp;MONTH(#REF!)&amp;"月","")</f>
        <v>#REF!</v>
      </c>
      <c r="G46" s="16" t="e">
        <f>IF(G43=#REF!,"至"&amp;YEAR(#REF!)-1988&amp;"年"&amp;MONTH(#REF!)&amp;"月","")</f>
        <v>#REF!</v>
      </c>
      <c r="H46" s="18" t="e">
        <f>ROUNDDOWN(#REF!/12,0)&amp;"年"&amp;MOD(#REF!,12)&amp;"ヶ月"</f>
        <v>#REF!</v>
      </c>
      <c r="I46" s="9"/>
      <c r="J46" s="10"/>
      <c r="K46" s="10"/>
    </row>
    <row r="47" spans="1:26" ht="24.95" customHeight="1" x14ac:dyDescent="0.15">
      <c r="A47" s="12" t="s">
        <v>0</v>
      </c>
      <c r="B47" s="13" t="s">
        <v>24</v>
      </c>
      <c r="C47" s="1">
        <v>0</v>
      </c>
      <c r="D47" s="1">
        <v>0</v>
      </c>
      <c r="E47" s="1">
        <v>0</v>
      </c>
      <c r="F47" s="1">
        <v>0</v>
      </c>
      <c r="G47" s="11">
        <v>0</v>
      </c>
      <c r="H47" s="2">
        <f t="shared" ref="H47:H54" si="6">SUM(C47:G47)</f>
        <v>0</v>
      </c>
      <c r="I47" s="9" t="str">
        <f>IF(MOD(C47/1000,1)+MOD(D47/1000,1)+MOD(E47/1000,1)+MOD(F47/1000,1)+MOD(G47/1000,1)=0,"","要修正：直接経費･再委託費は千円単位で数値を丸めて積算して下さい")</f>
        <v/>
      </c>
      <c r="J47" s="10"/>
      <c r="K47" s="10"/>
    </row>
    <row r="48" spans="1:26" ht="24.95" customHeight="1" x14ac:dyDescent="0.15">
      <c r="A48" s="53" t="s">
        <v>0</v>
      </c>
      <c r="B48" s="13" t="s">
        <v>25</v>
      </c>
      <c r="C48" s="1">
        <v>0</v>
      </c>
      <c r="D48" s="1">
        <v>0</v>
      </c>
      <c r="E48" s="1">
        <v>0</v>
      </c>
      <c r="F48" s="1">
        <v>0</v>
      </c>
      <c r="G48" s="11">
        <v>0</v>
      </c>
      <c r="H48" s="2">
        <f t="shared" si="6"/>
        <v>0</v>
      </c>
      <c r="I48" s="9" t="str">
        <f t="shared" ref="I48:I53" si="7">IF(MOD(C48/1000,1)+MOD(D48/1000,1)+MOD(E48/1000,1)+MOD(F48/1000,1)+MOD(G48/1000,1)=0,"","要修正：直接経費･再委託費は千円単位で数値を丸めて積算して下さい")</f>
        <v/>
      </c>
      <c r="J48" s="10"/>
      <c r="K48" s="10"/>
    </row>
    <row r="49" spans="1:26" ht="24.95" customHeight="1" x14ac:dyDescent="0.15">
      <c r="A49" s="12" t="s">
        <v>26</v>
      </c>
      <c r="B49" s="13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2">
        <f t="shared" si="6"/>
        <v>0</v>
      </c>
      <c r="I49" s="9" t="str">
        <f t="shared" si="7"/>
        <v/>
      </c>
      <c r="J49" s="10"/>
      <c r="K49" s="10"/>
    </row>
    <row r="50" spans="1:26" ht="24.95" customHeight="1" x14ac:dyDescent="0.15">
      <c r="A50" s="12" t="s">
        <v>1</v>
      </c>
      <c r="B50" s="13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2">
        <f t="shared" si="6"/>
        <v>0</v>
      </c>
      <c r="I50" s="9" t="str">
        <f t="shared" si="7"/>
        <v/>
      </c>
      <c r="J50" s="10"/>
      <c r="K50" s="10"/>
    </row>
    <row r="51" spans="1:26" ht="24.95" customHeight="1" x14ac:dyDescent="0.15">
      <c r="A51" s="12" t="s">
        <v>2</v>
      </c>
      <c r="B51" s="13" t="s">
        <v>27</v>
      </c>
      <c r="C51" s="1">
        <v>0</v>
      </c>
      <c r="D51" s="1">
        <v>0</v>
      </c>
      <c r="E51" s="1">
        <v>0</v>
      </c>
      <c r="F51" s="1">
        <v>0</v>
      </c>
      <c r="G51" s="11">
        <v>0</v>
      </c>
      <c r="H51" s="19">
        <f t="shared" si="6"/>
        <v>0</v>
      </c>
      <c r="I51" s="9" t="str">
        <f t="shared" si="7"/>
        <v/>
      </c>
      <c r="J51" s="10"/>
      <c r="K51" s="10"/>
    </row>
    <row r="52" spans="1:26" ht="24.95" customHeight="1" x14ac:dyDescent="0.15">
      <c r="A52" s="53" t="s">
        <v>2</v>
      </c>
      <c r="B52" s="13" t="s">
        <v>28</v>
      </c>
      <c r="C52" s="1">
        <v>0</v>
      </c>
      <c r="D52" s="1">
        <v>0</v>
      </c>
      <c r="E52" s="1">
        <v>0</v>
      </c>
      <c r="F52" s="1">
        <v>0</v>
      </c>
      <c r="G52" s="11">
        <v>0</v>
      </c>
      <c r="H52" s="19">
        <f t="shared" si="6"/>
        <v>0</v>
      </c>
      <c r="I52" s="9" t="str">
        <f t="shared" si="7"/>
        <v/>
      </c>
      <c r="J52" s="10"/>
      <c r="K52" s="10"/>
    </row>
    <row r="53" spans="1:26" ht="24.95" customHeight="1" x14ac:dyDescent="0.15">
      <c r="A53" s="12" t="s">
        <v>29</v>
      </c>
      <c r="B53" s="13" t="s">
        <v>30</v>
      </c>
      <c r="C53" s="22">
        <f>SUM(C47:C52)</f>
        <v>0</v>
      </c>
      <c r="D53" s="22">
        <f>SUM(D47:D52)</f>
        <v>0</v>
      </c>
      <c r="E53" s="22">
        <f>SUM(E47:E52)</f>
        <v>0</v>
      </c>
      <c r="F53" s="22">
        <f>SUM(F47:F52)</f>
        <v>0</v>
      </c>
      <c r="G53" s="2">
        <f>SUM(G47:G52)</f>
        <v>0</v>
      </c>
      <c r="H53" s="2">
        <f t="shared" si="6"/>
        <v>0</v>
      </c>
      <c r="I53" s="9" t="str">
        <f t="shared" si="7"/>
        <v/>
      </c>
      <c r="J53" s="10"/>
      <c r="K53" s="10"/>
    </row>
    <row r="54" spans="1:26" ht="12.6" customHeight="1" thickBot="1" x14ac:dyDescent="0.2">
      <c r="A54" s="20" t="s">
        <v>3</v>
      </c>
      <c r="B54" s="52">
        <f>ROUNDUP(B55*100,0)-B55*100</f>
        <v>0</v>
      </c>
      <c r="C54" s="91">
        <f>C53*$B55</f>
        <v>0</v>
      </c>
      <c r="D54" s="91">
        <f>D53*$B55</f>
        <v>0</v>
      </c>
      <c r="E54" s="91">
        <f>E53*$B55</f>
        <v>0</v>
      </c>
      <c r="F54" s="91">
        <f>F53*$B55</f>
        <v>0</v>
      </c>
      <c r="G54" s="91">
        <f>G53*$B55</f>
        <v>0</v>
      </c>
      <c r="H54" s="94">
        <f t="shared" si="6"/>
        <v>0</v>
      </c>
      <c r="I54" s="96" t="str">
        <f>IF(B55="","間接経費が直接経費の何％かを入力して下さい（0％の場合も0を入力）",IF(B55&gt;0.3,"間接経費率は30%以下の整数として下さい",IF(B54=0,"","要修正：間接経費率は30%以下の整数として下さい")))</f>
        <v/>
      </c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6" customHeight="1" thickBot="1" x14ac:dyDescent="0.2">
      <c r="A55" s="54" t="s">
        <v>31</v>
      </c>
      <c r="B55" s="50">
        <v>0</v>
      </c>
      <c r="C55" s="92"/>
      <c r="D55" s="93"/>
      <c r="E55" s="93"/>
      <c r="F55" s="93"/>
      <c r="G55" s="93"/>
      <c r="H55" s="95"/>
      <c r="I55" s="96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24.95" customHeight="1" x14ac:dyDescent="0.15">
      <c r="A56" s="12" t="s">
        <v>4</v>
      </c>
      <c r="B56" s="49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">
        <f>SUM(C56:G56)</f>
        <v>0</v>
      </c>
      <c r="I56" s="9" t="str">
        <f>IF(MOD(C56/1000,1)+MOD(D56/1000,1)+MOD(E56/1000,1)+MOD(F56/1000,1)+MOD(G56/1000,1)=0,"","要修正：直接経費･再委託費は千円単位で数値を丸めて積算して下さい")</f>
        <v/>
      </c>
      <c r="J56" s="10"/>
      <c r="K56" s="10"/>
    </row>
    <row r="57" spans="1:26" ht="24.95" customHeight="1" x14ac:dyDescent="0.15">
      <c r="A57" s="12" t="s">
        <v>5</v>
      </c>
      <c r="B57" s="13"/>
      <c r="C57" s="2">
        <f>SUM(C53:C56)</f>
        <v>0</v>
      </c>
      <c r="D57" s="2">
        <f>SUM(D53:D56)</f>
        <v>0</v>
      </c>
      <c r="E57" s="2">
        <f>SUM(E53:E56)</f>
        <v>0</v>
      </c>
      <c r="F57" s="2">
        <f>SUM(F53:F56)</f>
        <v>0</v>
      </c>
      <c r="G57" s="2">
        <f>SUM(G53:G56)</f>
        <v>0</v>
      </c>
      <c r="H57" s="2">
        <f>SUM(C57:G57)</f>
        <v>0</v>
      </c>
      <c r="I57" s="9"/>
      <c r="J57" s="10"/>
      <c r="K57" s="10"/>
    </row>
    <row r="58" spans="1:26" ht="20.100000000000001" customHeight="1" x14ac:dyDescent="0.15">
      <c r="A58" s="29">
        <f>10+A42</f>
        <v>13</v>
      </c>
      <c r="B58" s="29"/>
      <c r="C58" s="42">
        <f t="shared" ref="C58:H58" si="8">C53+C56</f>
        <v>0</v>
      </c>
      <c r="D58" s="42">
        <f t="shared" si="8"/>
        <v>0</v>
      </c>
      <c r="E58" s="42">
        <f t="shared" si="8"/>
        <v>0</v>
      </c>
      <c r="F58" s="42">
        <f t="shared" si="8"/>
        <v>0</v>
      </c>
      <c r="G58" s="42">
        <f t="shared" si="8"/>
        <v>0</v>
      </c>
      <c r="H58" s="42">
        <f t="shared" si="8"/>
        <v>0</v>
      </c>
      <c r="I58" s="9"/>
      <c r="J58" s="10"/>
      <c r="K58" s="10"/>
    </row>
    <row r="59" spans="1:26" ht="20.100000000000001" customHeight="1" thickBot="1" x14ac:dyDescent="0.2">
      <c r="A59" s="6" t="str">
        <f>IF($G$4&lt;3,IF(H57=0,"","3行目の参画機関数を正しく入力して下さい"),"")</f>
        <v/>
      </c>
      <c r="B59" s="3"/>
      <c r="C59" s="3"/>
      <c r="D59" s="3"/>
      <c r="E59" s="3"/>
      <c r="F59" s="3"/>
      <c r="G59" s="3"/>
      <c r="H59" s="3"/>
    </row>
    <row r="60" spans="1:26" ht="13.5" customHeight="1" thickBot="1" x14ac:dyDescent="0.2">
      <c r="A60" s="41">
        <v>4</v>
      </c>
      <c r="B60" s="40" t="s">
        <v>55</v>
      </c>
      <c r="C60" s="48" t="s">
        <v>60</v>
      </c>
      <c r="D60" s="51"/>
      <c r="E60" s="26"/>
      <c r="F60" s="26"/>
      <c r="G60" s="26"/>
    </row>
    <row r="61" spans="1:26" x14ac:dyDescent="0.15">
      <c r="A61" s="3"/>
      <c r="B61" s="3"/>
      <c r="C61" s="29" t="e">
        <f>#REF!</f>
        <v>#REF!</v>
      </c>
      <c r="D61" s="29" t="e">
        <f>IF(#REF!+1&lt;=#REF!,#REF!+1,"-")</f>
        <v>#REF!</v>
      </c>
      <c r="E61" s="29" t="e">
        <f>IF(#REF!+2&lt;=#REF!,#REF!+2,"-")</f>
        <v>#REF!</v>
      </c>
      <c r="F61" s="29" t="e">
        <f>IF(#REF!+3&lt;=#REF!,#REF!+3,"-")</f>
        <v>#REF!</v>
      </c>
      <c r="G61" s="29" t="e">
        <f>IF(#REF!+4&lt;=#REF!,#REF!+4,"-")</f>
        <v>#REF!</v>
      </c>
      <c r="H61" s="5" t="s">
        <v>22</v>
      </c>
    </row>
    <row r="62" spans="1:26" ht="20.100000000000001" customHeight="1" x14ac:dyDescent="0.15">
      <c r="A62" s="85" t="s">
        <v>23</v>
      </c>
      <c r="B62" s="86"/>
      <c r="C62" s="17" t="e">
        <f>IF(C61="-","-","平成"&amp;C61&amp;"年度")</f>
        <v>#REF!</v>
      </c>
      <c r="D62" s="17" t="e">
        <f>IF(D61="-","-","平成"&amp;D61&amp;"年度")</f>
        <v>#REF!</v>
      </c>
      <c r="E62" s="17" t="e">
        <f>IF(E61="-","-","平成"&amp;E61&amp;"年度")</f>
        <v>#REF!</v>
      </c>
      <c r="F62" s="17" t="e">
        <f>IF(F61="-","-","平成"&amp;F61&amp;"年度")</f>
        <v>#REF!</v>
      </c>
      <c r="G62" s="17" t="e">
        <f>IF(G61="-","-","平成"&amp;G61&amp;"年度")</f>
        <v>#REF!</v>
      </c>
      <c r="H62" s="14" t="s">
        <v>7</v>
      </c>
      <c r="I62" s="7"/>
    </row>
    <row r="63" spans="1:26" ht="20.100000000000001" customHeight="1" x14ac:dyDescent="0.15">
      <c r="A63" s="87"/>
      <c r="B63" s="88"/>
      <c r="C63" s="15" t="e">
        <f>"自"&amp;(YEAR(#REF!)-1988)&amp;"年"&amp;MONTH(#REF!) &amp;"月"</f>
        <v>#REF!</v>
      </c>
      <c r="D63" s="15" t="e">
        <f>IF(D61="-","","自"&amp;D61&amp;"年"&amp;"4月")</f>
        <v>#REF!</v>
      </c>
      <c r="E63" s="15" t="e">
        <f>IF(E61="-","","自"&amp;E61&amp;"年"&amp;"4月")</f>
        <v>#REF!</v>
      </c>
      <c r="F63" s="15" t="e">
        <f>IF(F61="-","","自"&amp;F61&amp;"年"&amp;"4月")</f>
        <v>#REF!</v>
      </c>
      <c r="G63" s="15" t="e">
        <f>IF(G61="-","","自"&amp;G61&amp;"年"&amp;"4月")</f>
        <v>#REF!</v>
      </c>
      <c r="H63" s="15" t="s">
        <v>8</v>
      </c>
      <c r="I63" s="7"/>
    </row>
    <row r="64" spans="1:26" ht="20.100000000000001" customHeight="1" x14ac:dyDescent="0.15">
      <c r="A64" s="89"/>
      <c r="B64" s="90"/>
      <c r="C64" s="16" t="e">
        <f>IF(C61=#REF!,"至"&amp;YEAR(#REF!)-1988&amp;"年"&amp;MONTH(#REF!)&amp;"月","")</f>
        <v>#REF!</v>
      </c>
      <c r="D64" s="16" t="e">
        <f>IF(D61=#REF!,"至"&amp;YEAR(#REF!)-1988&amp;"年"&amp;MONTH(#REF!)&amp;"月","")</f>
        <v>#REF!</v>
      </c>
      <c r="E64" s="16" t="e">
        <f>IF(E61=#REF!,"至"&amp;YEAR(#REF!)-1988&amp;"年"&amp;MONTH(#REF!)&amp;"月","")</f>
        <v>#REF!</v>
      </c>
      <c r="F64" s="16" t="e">
        <f>IF(F61=#REF!,"至"&amp;YEAR(#REF!)-1988&amp;"年"&amp;MONTH(#REF!)&amp;"月","")</f>
        <v>#REF!</v>
      </c>
      <c r="G64" s="16" t="e">
        <f>IF(G61=#REF!,"至"&amp;YEAR(#REF!)-1988&amp;"年"&amp;MONTH(#REF!)&amp;"月","")</f>
        <v>#REF!</v>
      </c>
      <c r="H64" s="18" t="e">
        <f>ROUNDDOWN(#REF!/12,0)&amp;"年"&amp;MOD(#REF!,12)&amp;"ヶ月"</f>
        <v>#REF!</v>
      </c>
      <c r="I64" s="9"/>
      <c r="J64" s="10"/>
      <c r="K64" s="10"/>
    </row>
    <row r="65" spans="1:26" ht="24.95" customHeight="1" x14ac:dyDescent="0.15">
      <c r="A65" s="12" t="s">
        <v>0</v>
      </c>
      <c r="B65" s="13" t="s">
        <v>24</v>
      </c>
      <c r="C65" s="1">
        <v>0</v>
      </c>
      <c r="D65" s="1">
        <v>0</v>
      </c>
      <c r="E65" s="1">
        <v>0</v>
      </c>
      <c r="F65" s="1">
        <v>0</v>
      </c>
      <c r="G65" s="11">
        <v>0</v>
      </c>
      <c r="H65" s="2">
        <f t="shared" ref="H65:H72" si="9">SUM(C65:G65)</f>
        <v>0</v>
      </c>
      <c r="I65" s="9" t="str">
        <f>IF(MOD(C65/1000,1)+MOD(D65/1000,1)+MOD(E65/1000,1)+MOD(F65/1000,1)+MOD(G65/1000,1)=0,"","要修正：直接経費･再委託費は千円単位で数値を丸めて積算して下さい")</f>
        <v/>
      </c>
      <c r="J65" s="10"/>
      <c r="K65" s="10"/>
    </row>
    <row r="66" spans="1:26" ht="24.95" customHeight="1" x14ac:dyDescent="0.15">
      <c r="A66" s="53" t="s">
        <v>0</v>
      </c>
      <c r="B66" s="13" t="s">
        <v>25</v>
      </c>
      <c r="C66" s="1">
        <v>0</v>
      </c>
      <c r="D66" s="1">
        <v>0</v>
      </c>
      <c r="E66" s="1">
        <v>0</v>
      </c>
      <c r="F66" s="1">
        <v>0</v>
      </c>
      <c r="G66" s="11">
        <v>0</v>
      </c>
      <c r="H66" s="2">
        <f t="shared" si="9"/>
        <v>0</v>
      </c>
      <c r="I66" s="9" t="str">
        <f t="shared" ref="I66:I71" si="10">IF(MOD(C66/1000,1)+MOD(D66/1000,1)+MOD(E66/1000,1)+MOD(F66/1000,1)+MOD(G66/1000,1)=0,"","要修正：直接経費･再委託費は千円単位で数値を丸めて積算して下さい")</f>
        <v/>
      </c>
      <c r="J66" s="10"/>
      <c r="K66" s="10"/>
    </row>
    <row r="67" spans="1:26" ht="24.95" customHeight="1" x14ac:dyDescent="0.15">
      <c r="A67" s="12" t="s">
        <v>26</v>
      </c>
      <c r="B67" s="13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2">
        <f t="shared" si="9"/>
        <v>0</v>
      </c>
      <c r="I67" s="9" t="str">
        <f t="shared" si="10"/>
        <v/>
      </c>
      <c r="J67" s="10"/>
      <c r="K67" s="10"/>
    </row>
    <row r="68" spans="1:26" ht="24.95" customHeight="1" x14ac:dyDescent="0.15">
      <c r="A68" s="12" t="s">
        <v>1</v>
      </c>
      <c r="B68" s="13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2">
        <f t="shared" si="9"/>
        <v>0</v>
      </c>
      <c r="I68" s="9" t="str">
        <f t="shared" si="10"/>
        <v/>
      </c>
      <c r="J68" s="10"/>
      <c r="K68" s="10"/>
    </row>
    <row r="69" spans="1:26" ht="24.95" customHeight="1" x14ac:dyDescent="0.15">
      <c r="A69" s="12" t="s">
        <v>2</v>
      </c>
      <c r="B69" s="13" t="s">
        <v>27</v>
      </c>
      <c r="C69" s="1">
        <v>0</v>
      </c>
      <c r="D69" s="1">
        <v>0</v>
      </c>
      <c r="E69" s="1">
        <v>0</v>
      </c>
      <c r="F69" s="1">
        <v>0</v>
      </c>
      <c r="G69" s="11">
        <v>0</v>
      </c>
      <c r="H69" s="19">
        <f t="shared" si="9"/>
        <v>0</v>
      </c>
      <c r="I69" s="9" t="str">
        <f t="shared" si="10"/>
        <v/>
      </c>
      <c r="J69" s="10"/>
      <c r="K69" s="10"/>
    </row>
    <row r="70" spans="1:26" ht="24.95" customHeight="1" x14ac:dyDescent="0.15">
      <c r="A70" s="53" t="s">
        <v>2</v>
      </c>
      <c r="B70" s="13" t="s">
        <v>28</v>
      </c>
      <c r="C70" s="1">
        <v>0</v>
      </c>
      <c r="D70" s="1">
        <v>0</v>
      </c>
      <c r="E70" s="1">
        <v>0</v>
      </c>
      <c r="F70" s="1">
        <v>0</v>
      </c>
      <c r="G70" s="11">
        <v>0</v>
      </c>
      <c r="H70" s="19">
        <f t="shared" si="9"/>
        <v>0</v>
      </c>
      <c r="I70" s="9" t="str">
        <f t="shared" si="10"/>
        <v/>
      </c>
      <c r="J70" s="10"/>
      <c r="K70" s="10"/>
    </row>
    <row r="71" spans="1:26" ht="24.95" customHeight="1" x14ac:dyDescent="0.15">
      <c r="A71" s="12" t="s">
        <v>29</v>
      </c>
      <c r="B71" s="13" t="s">
        <v>30</v>
      </c>
      <c r="C71" s="22">
        <f>SUM(C65:C70)</f>
        <v>0</v>
      </c>
      <c r="D71" s="22">
        <f>SUM(D65:D70)</f>
        <v>0</v>
      </c>
      <c r="E71" s="22">
        <f>SUM(E65:E70)</f>
        <v>0</v>
      </c>
      <c r="F71" s="22">
        <f>SUM(F65:F70)</f>
        <v>0</v>
      </c>
      <c r="G71" s="2">
        <f>SUM(G65:G70)</f>
        <v>0</v>
      </c>
      <c r="H71" s="2">
        <f t="shared" si="9"/>
        <v>0</v>
      </c>
      <c r="I71" s="9" t="str">
        <f t="shared" si="10"/>
        <v/>
      </c>
      <c r="J71" s="10"/>
      <c r="K71" s="10"/>
    </row>
    <row r="72" spans="1:26" ht="12.6" customHeight="1" thickBot="1" x14ac:dyDescent="0.2">
      <c r="A72" s="20" t="s">
        <v>3</v>
      </c>
      <c r="B72" s="52">
        <f>ROUNDUP(B73*100,0)-B73*100</f>
        <v>0</v>
      </c>
      <c r="C72" s="91">
        <f>C71*$B73</f>
        <v>0</v>
      </c>
      <c r="D72" s="91">
        <f>D71*$B73</f>
        <v>0</v>
      </c>
      <c r="E72" s="91">
        <f>E71*$B73</f>
        <v>0</v>
      </c>
      <c r="F72" s="91">
        <f>F71*$B73</f>
        <v>0</v>
      </c>
      <c r="G72" s="91">
        <f>G71*$B73</f>
        <v>0</v>
      </c>
      <c r="H72" s="94">
        <f t="shared" si="9"/>
        <v>0</v>
      </c>
      <c r="I72" s="96" t="str">
        <f>IF(B73="","間接経費が直接経費の何％かを入力して下さい（0％の場合も0を入力）",IF(B73&gt;0.3,"間接経費率は30%以下の整数として下さい",IF(B72=0,"","要修正：間接経費率は30%以下の整数として下さい")))</f>
        <v/>
      </c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6" customHeight="1" thickBot="1" x14ac:dyDescent="0.2">
      <c r="A73" s="54" t="s">
        <v>31</v>
      </c>
      <c r="B73" s="50">
        <v>0</v>
      </c>
      <c r="C73" s="92"/>
      <c r="D73" s="93"/>
      <c r="E73" s="93"/>
      <c r="F73" s="93"/>
      <c r="G73" s="93"/>
      <c r="H73" s="95"/>
      <c r="I73" s="96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24.95" customHeight="1" x14ac:dyDescent="0.15">
      <c r="A74" s="12" t="s">
        <v>4</v>
      </c>
      <c r="B74" s="49"/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2">
        <f>SUM(C74:G74)</f>
        <v>0</v>
      </c>
      <c r="I74" s="9" t="str">
        <f>IF(MOD(C74/1000,1)+MOD(D74/1000,1)+MOD(E74/1000,1)+MOD(F74/1000,1)+MOD(G74/1000,1)=0,"","要修正：直接経費･再委託費は千円単位で数値を丸めて積算して下さい")</f>
        <v/>
      </c>
      <c r="J74" s="10"/>
      <c r="K74" s="10"/>
    </row>
    <row r="75" spans="1:26" ht="24.95" customHeight="1" x14ac:dyDescent="0.15">
      <c r="A75" s="12" t="s">
        <v>5</v>
      </c>
      <c r="B75" s="13"/>
      <c r="C75" s="2">
        <f>SUM(C71:C74)</f>
        <v>0</v>
      </c>
      <c r="D75" s="2">
        <f>SUM(D71:D74)</f>
        <v>0</v>
      </c>
      <c r="E75" s="2">
        <f>SUM(E71:E74)</f>
        <v>0</v>
      </c>
      <c r="F75" s="2">
        <f>SUM(F71:F74)</f>
        <v>0</v>
      </c>
      <c r="G75" s="2">
        <f>SUM(G71:G74)</f>
        <v>0</v>
      </c>
      <c r="H75" s="2">
        <f>SUM(C75:G75)</f>
        <v>0</v>
      </c>
      <c r="I75" s="9"/>
      <c r="J75" s="10"/>
      <c r="K75" s="10"/>
    </row>
    <row r="76" spans="1:26" ht="20.100000000000001" customHeight="1" x14ac:dyDescent="0.15">
      <c r="A76" s="29">
        <f>10+A60</f>
        <v>14</v>
      </c>
      <c r="B76" s="29"/>
      <c r="C76" s="42">
        <f t="shared" ref="C76:H76" si="11">C71+C74</f>
        <v>0</v>
      </c>
      <c r="D76" s="42">
        <f t="shared" si="11"/>
        <v>0</v>
      </c>
      <c r="E76" s="42">
        <f t="shared" si="11"/>
        <v>0</v>
      </c>
      <c r="F76" s="42">
        <f t="shared" si="11"/>
        <v>0</v>
      </c>
      <c r="G76" s="42">
        <f t="shared" si="11"/>
        <v>0</v>
      </c>
      <c r="H76" s="42">
        <f t="shared" si="11"/>
        <v>0</v>
      </c>
      <c r="I76" s="9"/>
      <c r="J76" s="10"/>
      <c r="K76" s="10"/>
    </row>
    <row r="77" spans="1:26" ht="20.100000000000001" customHeight="1" thickBot="1" x14ac:dyDescent="0.2">
      <c r="A77" s="6" t="str">
        <f>IF($G$4&lt;4,IF(H75=0,"","3行目の参画機関数を正しく入力して下さい"),"")</f>
        <v/>
      </c>
      <c r="B77" s="3"/>
      <c r="C77" s="3"/>
      <c r="D77" s="3"/>
      <c r="E77" s="3"/>
      <c r="F77" s="3"/>
      <c r="G77" s="3"/>
      <c r="H77" s="3"/>
    </row>
    <row r="78" spans="1:26" ht="13.5" customHeight="1" thickBot="1" x14ac:dyDescent="0.2">
      <c r="A78" s="41">
        <v>5</v>
      </c>
      <c r="B78" s="40" t="s">
        <v>56</v>
      </c>
      <c r="C78" s="48" t="s">
        <v>61</v>
      </c>
      <c r="D78" s="51"/>
      <c r="E78" s="26"/>
      <c r="F78" s="26"/>
      <c r="G78" s="26"/>
    </row>
    <row r="79" spans="1:26" x14ac:dyDescent="0.15">
      <c r="A79" s="3"/>
      <c r="B79" s="3"/>
      <c r="C79" s="29" t="e">
        <f>#REF!</f>
        <v>#REF!</v>
      </c>
      <c r="D79" s="29" t="e">
        <f>IF(#REF!+1&lt;=#REF!,#REF!+1,"-")</f>
        <v>#REF!</v>
      </c>
      <c r="E79" s="29" t="e">
        <f>IF(#REF!+2&lt;=#REF!,#REF!+2,"-")</f>
        <v>#REF!</v>
      </c>
      <c r="F79" s="29" t="e">
        <f>IF(#REF!+3&lt;=#REF!,#REF!+3,"-")</f>
        <v>#REF!</v>
      </c>
      <c r="G79" s="29" t="e">
        <f>IF(#REF!+4&lt;=#REF!,#REF!+4,"-")</f>
        <v>#REF!</v>
      </c>
      <c r="H79" s="5" t="s">
        <v>22</v>
      </c>
    </row>
    <row r="80" spans="1:26" ht="20.100000000000001" customHeight="1" x14ac:dyDescent="0.15">
      <c r="A80" s="85" t="s">
        <v>23</v>
      </c>
      <c r="B80" s="86"/>
      <c r="C80" s="17" t="e">
        <f>IF(C79="-","-","平成"&amp;C79&amp;"年度")</f>
        <v>#REF!</v>
      </c>
      <c r="D80" s="17" t="e">
        <f>IF(D79="-","-","平成"&amp;D79&amp;"年度")</f>
        <v>#REF!</v>
      </c>
      <c r="E80" s="17" t="e">
        <f>IF(E79="-","-","平成"&amp;E79&amp;"年度")</f>
        <v>#REF!</v>
      </c>
      <c r="F80" s="17" t="e">
        <f>IF(F79="-","-","平成"&amp;F79&amp;"年度")</f>
        <v>#REF!</v>
      </c>
      <c r="G80" s="17" t="e">
        <f>IF(G79="-","-","平成"&amp;G79&amp;"年度")</f>
        <v>#REF!</v>
      </c>
      <c r="H80" s="14" t="s">
        <v>7</v>
      </c>
      <c r="I80" s="7"/>
    </row>
    <row r="81" spans="1:26" ht="20.100000000000001" customHeight="1" x14ac:dyDescent="0.15">
      <c r="A81" s="87"/>
      <c r="B81" s="88"/>
      <c r="C81" s="15" t="e">
        <f>"自"&amp;(YEAR(#REF!)-1988)&amp;"年"&amp;MONTH(#REF!) &amp;"月"</f>
        <v>#REF!</v>
      </c>
      <c r="D81" s="15" t="e">
        <f>IF(D79="-","","自"&amp;D79&amp;"年"&amp;"4月")</f>
        <v>#REF!</v>
      </c>
      <c r="E81" s="15" t="e">
        <f>IF(E79="-","","自"&amp;E79&amp;"年"&amp;"4月")</f>
        <v>#REF!</v>
      </c>
      <c r="F81" s="15" t="e">
        <f>IF(F79="-","","自"&amp;F79&amp;"年"&amp;"4月")</f>
        <v>#REF!</v>
      </c>
      <c r="G81" s="15" t="e">
        <f>IF(G79="-","","自"&amp;G79&amp;"年"&amp;"4月")</f>
        <v>#REF!</v>
      </c>
      <c r="H81" s="15" t="s">
        <v>8</v>
      </c>
      <c r="I81" s="7"/>
    </row>
    <row r="82" spans="1:26" ht="20.100000000000001" customHeight="1" x14ac:dyDescent="0.15">
      <c r="A82" s="89"/>
      <c r="B82" s="90"/>
      <c r="C82" s="16" t="e">
        <f>IF(C79=#REF!,"至"&amp;YEAR(#REF!)-1988&amp;"年"&amp;MONTH(#REF!)&amp;"月","")</f>
        <v>#REF!</v>
      </c>
      <c r="D82" s="16" t="e">
        <f>IF(D79=#REF!,"至"&amp;YEAR(#REF!)-1988&amp;"年"&amp;MONTH(#REF!)&amp;"月","")</f>
        <v>#REF!</v>
      </c>
      <c r="E82" s="16" t="e">
        <f>IF(E79=#REF!,"至"&amp;YEAR(#REF!)-1988&amp;"年"&amp;MONTH(#REF!)&amp;"月","")</f>
        <v>#REF!</v>
      </c>
      <c r="F82" s="16" t="e">
        <f>IF(F79=#REF!,"至"&amp;YEAR(#REF!)-1988&amp;"年"&amp;MONTH(#REF!)&amp;"月","")</f>
        <v>#REF!</v>
      </c>
      <c r="G82" s="16" t="e">
        <f>IF(G79=#REF!,"至"&amp;YEAR(#REF!)-1988&amp;"年"&amp;MONTH(#REF!)&amp;"月","")</f>
        <v>#REF!</v>
      </c>
      <c r="H82" s="18" t="e">
        <f>ROUNDDOWN(#REF!/12,0)&amp;"年"&amp;MOD(#REF!,12)&amp;"ヶ月"</f>
        <v>#REF!</v>
      </c>
      <c r="I82" s="9"/>
      <c r="J82" s="10"/>
      <c r="K82" s="10"/>
    </row>
    <row r="83" spans="1:26" ht="24.95" customHeight="1" x14ac:dyDescent="0.15">
      <c r="A83" s="12" t="s">
        <v>0</v>
      </c>
      <c r="B83" s="13" t="s">
        <v>24</v>
      </c>
      <c r="C83" s="1">
        <v>0</v>
      </c>
      <c r="D83" s="1">
        <v>0</v>
      </c>
      <c r="E83" s="1">
        <v>0</v>
      </c>
      <c r="F83" s="1">
        <v>0</v>
      </c>
      <c r="G83" s="11">
        <v>0</v>
      </c>
      <c r="H83" s="2">
        <f t="shared" ref="H83:H90" si="12">SUM(C83:G83)</f>
        <v>0</v>
      </c>
      <c r="I83" s="9" t="str">
        <f>IF(MOD(C83/1000,1)+MOD(D83/1000,1)+MOD(E83/1000,1)+MOD(F83/1000,1)+MOD(G83/1000,1)=0,"","要修正：直接経費･再委託費は千円単位で数値を丸めて積算して下さい")</f>
        <v/>
      </c>
      <c r="J83" s="10"/>
      <c r="K83" s="10"/>
    </row>
    <row r="84" spans="1:26" ht="24.95" customHeight="1" x14ac:dyDescent="0.15">
      <c r="A84" s="53" t="s">
        <v>0</v>
      </c>
      <c r="B84" s="13" t="s">
        <v>25</v>
      </c>
      <c r="C84" s="1">
        <v>0</v>
      </c>
      <c r="D84" s="1">
        <v>0</v>
      </c>
      <c r="E84" s="1">
        <v>0</v>
      </c>
      <c r="F84" s="1">
        <v>0</v>
      </c>
      <c r="G84" s="11">
        <v>0</v>
      </c>
      <c r="H84" s="2">
        <f t="shared" si="12"/>
        <v>0</v>
      </c>
      <c r="I84" s="9" t="str">
        <f t="shared" ref="I84:I89" si="13">IF(MOD(C84/1000,1)+MOD(D84/1000,1)+MOD(E84/1000,1)+MOD(F84/1000,1)+MOD(G84/1000,1)=0,"","要修正：直接経費･再委託費は千円単位で数値を丸めて積算して下さい")</f>
        <v/>
      </c>
      <c r="J84" s="10"/>
      <c r="K84" s="10"/>
    </row>
    <row r="85" spans="1:26" ht="24.95" customHeight="1" x14ac:dyDescent="0.15">
      <c r="A85" s="12" t="s">
        <v>26</v>
      </c>
      <c r="B85" s="13"/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2">
        <f t="shared" si="12"/>
        <v>0</v>
      </c>
      <c r="I85" s="9" t="str">
        <f t="shared" si="13"/>
        <v/>
      </c>
      <c r="J85" s="10"/>
      <c r="K85" s="10"/>
    </row>
    <row r="86" spans="1:26" ht="24.95" customHeight="1" x14ac:dyDescent="0.15">
      <c r="A86" s="12" t="s">
        <v>1</v>
      </c>
      <c r="B86" s="13"/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2">
        <f t="shared" si="12"/>
        <v>0</v>
      </c>
      <c r="I86" s="9" t="str">
        <f t="shared" si="13"/>
        <v/>
      </c>
      <c r="J86" s="10"/>
      <c r="K86" s="10"/>
    </row>
    <row r="87" spans="1:26" ht="24.95" customHeight="1" x14ac:dyDescent="0.15">
      <c r="A87" s="12" t="s">
        <v>2</v>
      </c>
      <c r="B87" s="13" t="s">
        <v>27</v>
      </c>
      <c r="C87" s="1">
        <v>0</v>
      </c>
      <c r="D87" s="1">
        <v>0</v>
      </c>
      <c r="E87" s="1">
        <v>0</v>
      </c>
      <c r="F87" s="1">
        <v>0</v>
      </c>
      <c r="G87" s="11">
        <v>0</v>
      </c>
      <c r="H87" s="19">
        <f t="shared" si="12"/>
        <v>0</v>
      </c>
      <c r="I87" s="9" t="str">
        <f t="shared" si="13"/>
        <v/>
      </c>
      <c r="J87" s="10"/>
      <c r="K87" s="10"/>
    </row>
    <row r="88" spans="1:26" ht="24.95" customHeight="1" x14ac:dyDescent="0.15">
      <c r="A88" s="53" t="s">
        <v>2</v>
      </c>
      <c r="B88" s="13" t="s">
        <v>28</v>
      </c>
      <c r="C88" s="1">
        <v>0</v>
      </c>
      <c r="D88" s="1">
        <v>0</v>
      </c>
      <c r="E88" s="1">
        <v>0</v>
      </c>
      <c r="F88" s="1">
        <v>0</v>
      </c>
      <c r="G88" s="11">
        <v>0</v>
      </c>
      <c r="H88" s="19">
        <f t="shared" si="12"/>
        <v>0</v>
      </c>
      <c r="I88" s="9" t="str">
        <f t="shared" si="13"/>
        <v/>
      </c>
      <c r="J88" s="10"/>
      <c r="K88" s="10"/>
    </row>
    <row r="89" spans="1:26" ht="24.95" customHeight="1" x14ac:dyDescent="0.15">
      <c r="A89" s="12" t="s">
        <v>29</v>
      </c>
      <c r="B89" s="13" t="s">
        <v>30</v>
      </c>
      <c r="C89" s="22">
        <f>SUM(C83:C88)</f>
        <v>0</v>
      </c>
      <c r="D89" s="22">
        <f>SUM(D83:D88)</f>
        <v>0</v>
      </c>
      <c r="E89" s="22">
        <f>SUM(E83:E88)</f>
        <v>0</v>
      </c>
      <c r="F89" s="22">
        <f>SUM(F83:F88)</f>
        <v>0</v>
      </c>
      <c r="G89" s="2">
        <f>SUM(G83:G88)</f>
        <v>0</v>
      </c>
      <c r="H89" s="2">
        <f t="shared" si="12"/>
        <v>0</v>
      </c>
      <c r="I89" s="9" t="str">
        <f t="shared" si="13"/>
        <v/>
      </c>
      <c r="J89" s="10"/>
      <c r="K89" s="10"/>
    </row>
    <row r="90" spans="1:26" ht="12.6" customHeight="1" thickBot="1" x14ac:dyDescent="0.2">
      <c r="A90" s="20" t="s">
        <v>3</v>
      </c>
      <c r="B90" s="52">
        <f>ROUNDUP(B91*100,0)-B91*100</f>
        <v>0</v>
      </c>
      <c r="C90" s="91">
        <f>C89*$B91</f>
        <v>0</v>
      </c>
      <c r="D90" s="91">
        <f>D89*$B91</f>
        <v>0</v>
      </c>
      <c r="E90" s="91">
        <f>E89*$B91</f>
        <v>0</v>
      </c>
      <c r="F90" s="91">
        <f>F89*$B91</f>
        <v>0</v>
      </c>
      <c r="G90" s="91">
        <f>G89*$B91</f>
        <v>0</v>
      </c>
      <c r="H90" s="94">
        <f t="shared" si="12"/>
        <v>0</v>
      </c>
      <c r="I90" s="96" t="str">
        <f>IF(B91="","間接経費が直接経費の何％かを入力して下さい（0％の場合も0を入力）",IF(B91&gt;0.3,"間接経費率は30%以下の整数として下さい",IF(B90=0,"","要修正：間接経費率は30%以下の整数として下さい")))</f>
        <v/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6" customHeight="1" thickBot="1" x14ac:dyDescent="0.2">
      <c r="A91" s="54" t="s">
        <v>31</v>
      </c>
      <c r="B91" s="50">
        <v>0</v>
      </c>
      <c r="C91" s="92"/>
      <c r="D91" s="93"/>
      <c r="E91" s="93"/>
      <c r="F91" s="93"/>
      <c r="G91" s="93"/>
      <c r="H91" s="95"/>
      <c r="I91" s="96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24.95" customHeight="1" x14ac:dyDescent="0.15">
      <c r="A92" s="12" t="s">
        <v>4</v>
      </c>
      <c r="B92" s="49"/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2">
        <f>SUM(C92:G92)</f>
        <v>0</v>
      </c>
      <c r="I92" s="9" t="str">
        <f>IF(MOD(C92/1000,1)+MOD(D92/1000,1)+MOD(E92/1000,1)+MOD(F92/1000,1)+MOD(G92/1000,1)=0,"","要修正：直接経費･再委託費は千円単位で数値を丸めて積算して下さい")</f>
        <v/>
      </c>
      <c r="J92" s="10"/>
      <c r="K92" s="10"/>
    </row>
    <row r="93" spans="1:26" ht="24.95" customHeight="1" x14ac:dyDescent="0.15">
      <c r="A93" s="12" t="s">
        <v>5</v>
      </c>
      <c r="B93" s="13"/>
      <c r="C93" s="2">
        <f>SUM(C89:C92)</f>
        <v>0</v>
      </c>
      <c r="D93" s="2">
        <f>SUM(D89:D92)</f>
        <v>0</v>
      </c>
      <c r="E93" s="2">
        <f>SUM(E89:E92)</f>
        <v>0</v>
      </c>
      <c r="F93" s="2">
        <f>SUM(F89:F92)</f>
        <v>0</v>
      </c>
      <c r="G93" s="2">
        <f>SUM(G89:G92)</f>
        <v>0</v>
      </c>
      <c r="H93" s="2">
        <f>SUM(C93:G93)</f>
        <v>0</v>
      </c>
      <c r="I93" s="9"/>
      <c r="J93" s="10"/>
      <c r="K93" s="10"/>
    </row>
    <row r="94" spans="1:26" ht="20.100000000000001" customHeight="1" x14ac:dyDescent="0.15">
      <c r="A94" s="29">
        <f>10+A78</f>
        <v>15</v>
      </c>
      <c r="B94" s="29"/>
      <c r="C94" s="42">
        <f t="shared" ref="C94:H94" si="14">C89+C92</f>
        <v>0</v>
      </c>
      <c r="D94" s="42">
        <f t="shared" si="14"/>
        <v>0</v>
      </c>
      <c r="E94" s="42">
        <f t="shared" si="14"/>
        <v>0</v>
      </c>
      <c r="F94" s="42">
        <f t="shared" si="14"/>
        <v>0</v>
      </c>
      <c r="G94" s="42">
        <f t="shared" si="14"/>
        <v>0</v>
      </c>
      <c r="H94" s="42">
        <f t="shared" si="14"/>
        <v>0</v>
      </c>
      <c r="I94" s="9"/>
      <c r="J94" s="10"/>
      <c r="K94" s="10"/>
    </row>
    <row r="95" spans="1:26" ht="20.100000000000001" customHeight="1" x14ac:dyDescent="0.15">
      <c r="A95" s="6" t="str">
        <f>IF($G$4&lt;5,IF(H93=0,"","3行目の参画機関数を正しく入力して下さい"),"")</f>
        <v/>
      </c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  <row r="166" spans="1:8" ht="20.100000000000001" customHeight="1" x14ac:dyDescent="0.15">
      <c r="A166" s="3"/>
      <c r="B166" s="3"/>
      <c r="C166" s="3"/>
      <c r="D166" s="3"/>
      <c r="E166" s="3"/>
      <c r="F166" s="3"/>
      <c r="G166" s="3"/>
      <c r="H166" s="3"/>
    </row>
    <row r="167" spans="1:8" ht="20.100000000000001" customHeight="1" x14ac:dyDescent="0.15">
      <c r="A167" s="3"/>
      <c r="B167" s="3"/>
      <c r="C167" s="3"/>
      <c r="D167" s="3"/>
      <c r="E167" s="3"/>
      <c r="F167" s="3"/>
      <c r="G167" s="3"/>
      <c r="H167" s="3"/>
    </row>
    <row r="168" spans="1:8" ht="20.100000000000001" customHeight="1" x14ac:dyDescent="0.15">
      <c r="A168" s="3"/>
      <c r="B168" s="3"/>
      <c r="C168" s="3"/>
      <c r="D168" s="3"/>
      <c r="E168" s="3"/>
      <c r="F168" s="3"/>
      <c r="G168" s="3"/>
      <c r="H168" s="3"/>
    </row>
    <row r="169" spans="1:8" ht="20.100000000000001" customHeight="1" x14ac:dyDescent="0.15">
      <c r="A169" s="3"/>
      <c r="B169" s="3"/>
      <c r="C169" s="3"/>
      <c r="D169" s="3"/>
      <c r="E169" s="3"/>
      <c r="F169" s="3"/>
      <c r="G169" s="3"/>
      <c r="H169" s="3"/>
    </row>
  </sheetData>
  <sheetProtection formatCells="0" autoFilter="0" pivotTables="0"/>
  <mergeCells count="41">
    <mergeCell ref="H90:H91"/>
    <mergeCell ref="I90:Z91"/>
    <mergeCell ref="A80:B82"/>
    <mergeCell ref="C90:C91"/>
    <mergeCell ref="D90:D91"/>
    <mergeCell ref="E90:E91"/>
    <mergeCell ref="F90:F91"/>
    <mergeCell ref="G90:G91"/>
    <mergeCell ref="G54:G55"/>
    <mergeCell ref="H54:H55"/>
    <mergeCell ref="I54:Z55"/>
    <mergeCell ref="A62:B64"/>
    <mergeCell ref="C72:C73"/>
    <mergeCell ref="D72:D73"/>
    <mergeCell ref="E72:E73"/>
    <mergeCell ref="F72:F73"/>
    <mergeCell ref="G72:G73"/>
    <mergeCell ref="H72:H73"/>
    <mergeCell ref="I72:Z73"/>
    <mergeCell ref="A44:B46"/>
    <mergeCell ref="C54:C55"/>
    <mergeCell ref="D54:D55"/>
    <mergeCell ref="E54:E55"/>
    <mergeCell ref="F54:F55"/>
    <mergeCell ref="I18:Z19"/>
    <mergeCell ref="A26:B28"/>
    <mergeCell ref="C36:C37"/>
    <mergeCell ref="D36:D37"/>
    <mergeCell ref="E36:E37"/>
    <mergeCell ref="F36:F37"/>
    <mergeCell ref="G36:G37"/>
    <mergeCell ref="H36:H37"/>
    <mergeCell ref="I36:Z37"/>
    <mergeCell ref="A3:H3"/>
    <mergeCell ref="A8:B10"/>
    <mergeCell ref="C18:C19"/>
    <mergeCell ref="D18:D19"/>
    <mergeCell ref="E18:E19"/>
    <mergeCell ref="F18:F19"/>
    <mergeCell ref="G18:G19"/>
    <mergeCell ref="H18:H19"/>
  </mergeCells>
  <phoneticPr fontId="1"/>
  <conditionalFormatting sqref="A2:H2">
    <cfRule type="expression" dxfId="6" priority="1" stopIfTrue="1">
      <formula>$C$1="シーズ顕在化タイプ"</formula>
    </cfRule>
  </conditionalFormatting>
  <conditionalFormatting sqref="A24:H41">
    <cfRule type="expression" dxfId="5" priority="2" stopIfTrue="1">
      <formula>$G$4&lt;2</formula>
    </cfRule>
  </conditionalFormatting>
  <conditionalFormatting sqref="A42:H59">
    <cfRule type="expression" dxfId="4" priority="3" stopIfTrue="1">
      <formula>$G$4&lt;3</formula>
    </cfRule>
  </conditionalFormatting>
  <conditionalFormatting sqref="A60:H77">
    <cfRule type="expression" dxfId="3" priority="4" stopIfTrue="1">
      <formula>$G$4&lt;4</formula>
    </cfRule>
  </conditionalFormatting>
  <conditionalFormatting sqref="A78:H95">
    <cfRule type="expression" dxfId="2" priority="5" stopIfTrue="1">
      <formula>$G$4&lt;5</formula>
    </cfRule>
  </conditionalFormatting>
  <dataValidations count="1">
    <dataValidation type="list" allowBlank="1" showInputMessage="1" showErrorMessage="1" prompt="ドロップダウンリストから機関数を選択" sqref="G4" xr:uid="{00000000-0002-0000-04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&amp;CⅧ（２－３）・&amp;Pページ</oddFooter>
  </headerFooter>
  <rowBreaks count="2" manualBreakCount="2">
    <brk id="23" max="7" man="1"/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view="pageBreakPreview" zoomScale="85" zoomScaleNormal="100" zoomScaleSheetLayoutView="160" workbookViewId="0">
      <selection activeCell="B19" sqref="B19"/>
    </sheetView>
  </sheetViews>
  <sheetFormatPr defaultRowHeight="13.5" x14ac:dyDescent="0.15"/>
  <cols>
    <col min="1" max="7" width="15.625" style="32" customWidth="1"/>
    <col min="8" max="16384" width="9" style="32"/>
  </cols>
  <sheetData>
    <row r="1" spans="1:10" x14ac:dyDescent="0.15">
      <c r="A1" s="31" t="s">
        <v>34</v>
      </c>
      <c r="B1" s="31"/>
      <c r="C1" s="31"/>
      <c r="D1" s="31"/>
      <c r="E1" s="31"/>
      <c r="F1" s="31"/>
      <c r="G1" s="31"/>
    </row>
    <row r="2" spans="1:10" x14ac:dyDescent="0.15">
      <c r="A2" s="31"/>
      <c r="B2" s="31" t="e">
        <f>#REF!</f>
        <v>#REF!</v>
      </c>
      <c r="C2" s="31"/>
      <c r="D2" s="31"/>
      <c r="E2" s="31"/>
      <c r="F2" s="31"/>
      <c r="G2" s="31"/>
    </row>
    <row r="3" spans="1:10" s="4" customFormat="1" ht="24.95" customHeight="1" x14ac:dyDescent="0.15">
      <c r="A3" s="24" t="e">
        <f>IF(B2="シーズ顕在化タイプ","シーズ顕在化タイプの場合本シートへの記入は不要です","")</f>
        <v>#REF!</v>
      </c>
      <c r="B3" s="3"/>
      <c r="C3" s="3"/>
      <c r="D3" s="3"/>
      <c r="E3" s="3"/>
      <c r="F3" s="3"/>
      <c r="G3" s="3"/>
      <c r="H3" s="3"/>
    </row>
    <row r="4" spans="1:10" x14ac:dyDescent="0.15">
      <c r="A4" s="31"/>
      <c r="B4" s="31"/>
      <c r="C4" s="31"/>
      <c r="D4" s="31"/>
      <c r="E4" s="31"/>
      <c r="F4" s="31"/>
      <c r="G4" s="31"/>
    </row>
    <row r="5" spans="1:10" x14ac:dyDescent="0.15">
      <c r="A5" s="101"/>
      <c r="B5" s="98" t="s">
        <v>35</v>
      </c>
      <c r="C5" s="99"/>
      <c r="D5" s="100"/>
      <c r="E5" s="104" t="s">
        <v>36</v>
      </c>
      <c r="F5" s="108" t="s">
        <v>64</v>
      </c>
      <c r="G5" s="109"/>
    </row>
    <row r="6" spans="1:10" x14ac:dyDescent="0.15">
      <c r="A6" s="102"/>
      <c r="B6" s="33" t="s">
        <v>37</v>
      </c>
      <c r="C6" s="33" t="s">
        <v>39</v>
      </c>
      <c r="D6" s="33" t="s">
        <v>40</v>
      </c>
      <c r="E6" s="104"/>
      <c r="F6" s="110"/>
      <c r="G6" s="109"/>
    </row>
    <row r="7" spans="1:10" x14ac:dyDescent="0.15">
      <c r="A7" s="103"/>
      <c r="B7" s="34" t="s">
        <v>38</v>
      </c>
      <c r="C7" s="34"/>
      <c r="D7" s="34"/>
      <c r="E7" s="104"/>
      <c r="F7" s="110"/>
      <c r="G7" s="109"/>
    </row>
    <row r="8" spans="1:10" x14ac:dyDescent="0.15">
      <c r="A8" s="35" t="e">
        <f>IF(H8="-","-","平成"&amp;H8&amp;"年度")</f>
        <v>#REF!</v>
      </c>
      <c r="B8" s="36" t="e">
        <f>#REF!+#REF!+#REF!+#REF!+#REF!+#REF!+#REF!+#REF!+#REF!+#REF!</f>
        <v>#REF!</v>
      </c>
      <c r="C8" s="36" t="e">
        <f>#REF!+#REF!+#REF!+#REF!+#REF!</f>
        <v>#REF!</v>
      </c>
      <c r="D8" s="36" t="e">
        <f>B8+C8</f>
        <v>#REF!</v>
      </c>
      <c r="E8" s="36" t="e">
        <f t="shared" ref="E8:E13" si="0">G21</f>
        <v>#REF!</v>
      </c>
      <c r="F8" s="37" t="e">
        <f>IF(E8&gt;=D8,"OK","マッチング不成立")</f>
        <v>#REF!</v>
      </c>
      <c r="G8" s="31"/>
      <c r="H8" s="44" t="e">
        <f>#REF!</f>
        <v>#REF!</v>
      </c>
      <c r="I8" s="45" t="s">
        <v>48</v>
      </c>
      <c r="J8" s="45">
        <v>3</v>
      </c>
    </row>
    <row r="9" spans="1:10" x14ac:dyDescent="0.15">
      <c r="A9" s="35" t="e">
        <f>IF(H9="-","-","平成"&amp;H9&amp;"年度")</f>
        <v>#REF!</v>
      </c>
      <c r="B9" s="36" t="e">
        <f>#REF!+#REF!+#REF!+#REF!+#REF!+#REF!+#REF!+#REF!+#REF!+#REF!</f>
        <v>#REF!</v>
      </c>
      <c r="C9" s="36" t="e">
        <f>#REF!+#REF!+#REF!+#REF!+#REF!</f>
        <v>#REF!</v>
      </c>
      <c r="D9" s="36" t="e">
        <f>B9+C9</f>
        <v>#REF!</v>
      </c>
      <c r="E9" s="36" t="e">
        <f t="shared" si="0"/>
        <v>#REF!</v>
      </c>
      <c r="F9" s="37" t="e">
        <f>IF(E9&gt;=D9,"OK",IF(SUM(E8:E9)&gt;=SUM(D8:D9),"JST事務局に要確認","マッチング不成立"))</f>
        <v>#REF!</v>
      </c>
      <c r="G9" s="31"/>
      <c r="H9" s="44" t="e">
        <f>IF(#REF!+1&lt;=#REF!,#REF!+1,"-")</f>
        <v>#REF!</v>
      </c>
      <c r="I9" s="45" t="s">
        <v>49</v>
      </c>
      <c r="J9" s="45">
        <v>6</v>
      </c>
    </row>
    <row r="10" spans="1:10" x14ac:dyDescent="0.15">
      <c r="A10" s="35" t="e">
        <f>IF(H10="-","-","平成"&amp;H10&amp;"年度")</f>
        <v>#REF!</v>
      </c>
      <c r="B10" s="36" t="e">
        <f>#REF!+#REF!+#REF!+#REF!+#REF!+#REF!+#REF!+#REF!+#REF!+#REF!</f>
        <v>#REF!</v>
      </c>
      <c r="C10" s="36" t="e">
        <f>#REF!+#REF!+#REF!+#REF!+#REF!</f>
        <v>#REF!</v>
      </c>
      <c r="D10" s="36" t="e">
        <f>B10+C10</f>
        <v>#REF!</v>
      </c>
      <c r="E10" s="36" t="e">
        <f t="shared" si="0"/>
        <v>#REF!</v>
      </c>
      <c r="F10" s="37" t="e">
        <f>IF(E10&gt;=D10,"OK",IF(SUM(E8:E10)&gt;=SUM(D8:D10),"JST事務局に要確認","マッチング不成立"))</f>
        <v>#REF!</v>
      </c>
      <c r="G10" s="31"/>
      <c r="H10" s="44" t="e">
        <f>IF(#REF!+2&lt;=#REF!,#REF!+2,"-")</f>
        <v>#REF!</v>
      </c>
      <c r="I10" s="45" t="s">
        <v>50</v>
      </c>
      <c r="J10" s="45">
        <v>1</v>
      </c>
    </row>
    <row r="11" spans="1:10" x14ac:dyDescent="0.15">
      <c r="A11" s="35" t="e">
        <f>IF(H11="-","-","平成"&amp;H11&amp;"年度")</f>
        <v>#REF!</v>
      </c>
      <c r="B11" s="36" t="e">
        <f>#REF!+#REF!+#REF!+#REF!+#REF!+#REF!+#REF!+#REF!+#REF!+#REF!</f>
        <v>#REF!</v>
      </c>
      <c r="C11" s="36" t="e">
        <f>#REF!+#REF!+#REF!+#REF!+#REF!</f>
        <v>#REF!</v>
      </c>
      <c r="D11" s="36" t="e">
        <f>B11+C11</f>
        <v>#REF!</v>
      </c>
      <c r="E11" s="36" t="e">
        <f t="shared" si="0"/>
        <v>#REF!</v>
      </c>
      <c r="F11" s="37" t="e">
        <f>IF(E11&gt;=D11,"OK",IF(SUM(E8:E11)&gt;=SUM(D8:D11),"JST事務局に要確認","マッチング不成立"))</f>
        <v>#REF!</v>
      </c>
      <c r="G11" s="31"/>
      <c r="H11" s="44" t="e">
        <f>IF(#REF!+3&lt;=#REF!,#REF!+3,"-")</f>
        <v>#REF!</v>
      </c>
      <c r="I11" s="45" t="s">
        <v>51</v>
      </c>
      <c r="J11" s="45">
        <v>2</v>
      </c>
    </row>
    <row r="12" spans="1:10" x14ac:dyDescent="0.15">
      <c r="A12" s="35" t="e">
        <f>IF(H12="-","-","平成"&amp;H12&amp;"年度")</f>
        <v>#REF!</v>
      </c>
      <c r="B12" s="36" t="e">
        <f>#REF!+#REF!+#REF!+#REF!+#REF!+#REF!+#REF!+#REF!+#REF!+#REF!</f>
        <v>#REF!</v>
      </c>
      <c r="C12" s="36" t="e">
        <f>#REF!+#REF!+#REF!+#REF!+#REF!</f>
        <v>#REF!</v>
      </c>
      <c r="D12" s="36" t="e">
        <f>B12+C12</f>
        <v>#REF!</v>
      </c>
      <c r="E12" s="36" t="e">
        <f t="shared" si="0"/>
        <v>#REF!</v>
      </c>
      <c r="F12" s="37" t="e">
        <f>IF(E12&gt;=D12,"OK",IF(SUM(E8:E12)&gt;=SUM(D8:D12),"JST事務局に要確認","マッチング不成立"))</f>
        <v>#REF!</v>
      </c>
      <c r="G12" s="31"/>
      <c r="H12" s="44" t="e">
        <f>IF(#REF!+4&lt;=#REF!,#REF!+4,"-")</f>
        <v>#REF!</v>
      </c>
      <c r="I12" s="45"/>
      <c r="J12" s="45"/>
    </row>
    <row r="13" spans="1:10" x14ac:dyDescent="0.15">
      <c r="A13" s="35" t="s">
        <v>41</v>
      </c>
      <c r="B13" s="36" t="e">
        <f>SUM(B8:B12)</f>
        <v>#REF!</v>
      </c>
      <c r="C13" s="36" t="e">
        <f>SUM(C8:C12)</f>
        <v>#REF!</v>
      </c>
      <c r="D13" s="36" t="e">
        <f>SUM(D8:D12)</f>
        <v>#REF!</v>
      </c>
      <c r="E13" s="36" t="e">
        <f t="shared" si="0"/>
        <v>#REF!</v>
      </c>
      <c r="F13" s="37" t="e">
        <f>IF(E13&gt;=D13,"OK","マッチング不成立")</f>
        <v>#REF!</v>
      </c>
      <c r="G13" s="31"/>
    </row>
    <row r="14" spans="1:10" x14ac:dyDescent="0.15">
      <c r="A14" s="31"/>
      <c r="B14" s="31"/>
      <c r="C14" s="31"/>
      <c r="D14" s="31"/>
      <c r="E14" s="31"/>
      <c r="F14" s="31"/>
      <c r="G14" s="31"/>
    </row>
    <row r="15" spans="1:10" x14ac:dyDescent="0.15">
      <c r="A15" s="31"/>
      <c r="B15" s="31"/>
      <c r="C15" s="31"/>
      <c r="D15" s="31"/>
      <c r="E15" s="31"/>
      <c r="F15" s="31"/>
      <c r="G15" s="31"/>
    </row>
    <row r="16" spans="1:10" x14ac:dyDescent="0.15">
      <c r="A16" s="31" t="s">
        <v>42</v>
      </c>
      <c r="B16" s="31"/>
      <c r="C16" s="31"/>
      <c r="D16" s="31"/>
      <c r="E16" s="31"/>
      <c r="F16" s="31"/>
      <c r="G16" s="31"/>
    </row>
    <row r="17" spans="1:7" x14ac:dyDescent="0.15">
      <c r="A17" s="31"/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31"/>
    </row>
    <row r="18" spans="1:7" ht="30" customHeight="1" x14ac:dyDescent="0.15">
      <c r="A18" s="35" t="s">
        <v>43</v>
      </c>
      <c r="B18" s="38" t="str">
        <f>VLOOKUP(B17,'（2-3）企業等 自己資金'!$A$1:$Z$169,3,0)</f>
        <v>A株式会社</v>
      </c>
      <c r="C18" s="38" t="str">
        <f>IF('（2-3）企業等 自己資金'!G4&lt;'（3）マッチングファンド確認表'!$C$17,"-",VLOOKUP(C17,'（2-3）企業等 自己資金'!$A$1:$Z$169,3,0))</f>
        <v>-</v>
      </c>
      <c r="D18" s="38" t="str">
        <f>IF('（2-3）企業等 自己資金'!H4&lt;'（3）マッチングファンド確認表'!$C$17,"-",VLOOKUP(D17,'（2-3）企業等 自己資金'!$A$1:$Z$169,3,0))</f>
        <v>-</v>
      </c>
      <c r="E18" s="38" t="str">
        <f>IF('（2-3）企業等 自己資金'!I4&lt;'（3）マッチングファンド確認表'!$C$17,"-",VLOOKUP(E17,'（2-3）企業等 自己資金'!$A$1:$Z$169,3,0))</f>
        <v>-</v>
      </c>
      <c r="F18" s="38" t="str">
        <f>IF('（2-3）企業等 自己資金'!J4&lt;'（3）マッチングファンド確認表'!$C$17,"-",VLOOKUP(F17,'（2-3）企業等 自己資金'!$A$1:$Z$169,3,0))</f>
        <v>-</v>
      </c>
      <c r="G18" s="105" t="s">
        <v>44</v>
      </c>
    </row>
    <row r="19" spans="1:7" x14ac:dyDescent="0.15">
      <c r="A19" s="35" t="s">
        <v>45</v>
      </c>
      <c r="B19" s="46" t="s">
        <v>47</v>
      </c>
      <c r="C19" s="46" t="s">
        <v>47</v>
      </c>
      <c r="D19" s="46" t="s">
        <v>47</v>
      </c>
      <c r="E19" s="46" t="s">
        <v>47</v>
      </c>
      <c r="F19" s="46" t="s">
        <v>47</v>
      </c>
      <c r="G19" s="106"/>
    </row>
    <row r="20" spans="1:7" x14ac:dyDescent="0.15">
      <c r="A20" s="35" t="s">
        <v>46</v>
      </c>
      <c r="B20" s="35" t="e">
        <f>VLOOKUP($B$2&amp;B$19,$I$8:$J$11,2,0)</f>
        <v>#REF!</v>
      </c>
      <c r="C20" s="35" t="e">
        <f>VLOOKUP($B$2&amp;C$19,$I$8:$J$11,2,0)</f>
        <v>#REF!</v>
      </c>
      <c r="D20" s="35" t="e">
        <f>VLOOKUP($B$2&amp;D$19,$I$8:$J$11,2,0)</f>
        <v>#REF!</v>
      </c>
      <c r="E20" s="35" t="e">
        <f>VLOOKUP($B$2&amp;E$19,$I$8:$J$11,2,0)</f>
        <v>#REF!</v>
      </c>
      <c r="F20" s="35" t="e">
        <f>VLOOKUP($B$2&amp;F$19,$I$8:$J$11,2,0)</f>
        <v>#REF!</v>
      </c>
      <c r="G20" s="107"/>
    </row>
    <row r="21" spans="1:7" x14ac:dyDescent="0.15">
      <c r="A21" s="35" t="e">
        <f>IF(H8="-","-","平成"&amp;H8&amp;"年度")</f>
        <v>#REF!</v>
      </c>
      <c r="B21" s="36" t="e">
        <f>B$20*VLOOKUP(B$17+10,'（2-3）企業等 自己資金'!$A$1:$Z$169,3,0)</f>
        <v>#REF!</v>
      </c>
      <c r="C21" s="36" t="e">
        <f>C$20*VLOOKUP(C$17+10,'（2-3）企業等 自己資金'!$A$1:$Z$169,3,0)</f>
        <v>#REF!</v>
      </c>
      <c r="D21" s="36" t="e">
        <f>D$20*VLOOKUP(D$17+10,'（2-3）企業等 自己資金'!$A$1:$Z$169,3,0)</f>
        <v>#REF!</v>
      </c>
      <c r="E21" s="36" t="e">
        <f>E$20*VLOOKUP(E$17+10,'（2-3）企業等 自己資金'!$A$1:$Z$169,3,0)</f>
        <v>#REF!</v>
      </c>
      <c r="F21" s="36" t="e">
        <f>F$20*VLOOKUP(F$17+10,'（2-3）企業等 自己資金'!$A$1:$Z$169,3,0)</f>
        <v>#REF!</v>
      </c>
      <c r="G21" s="36" t="e">
        <f t="shared" ref="G21:G26" si="1">SUM(B21:F21)</f>
        <v>#REF!</v>
      </c>
    </row>
    <row r="22" spans="1:7" x14ac:dyDescent="0.15">
      <c r="A22" s="35" t="e">
        <f>IF(H9="-","-","平成"&amp;H9&amp;"年度")</f>
        <v>#REF!</v>
      </c>
      <c r="B22" s="36" t="e">
        <f>B$20*VLOOKUP(B$17+10,'（2-3）企業等 自己資金'!$A$1:$Z$169,4,0)</f>
        <v>#REF!</v>
      </c>
      <c r="C22" s="36" t="e">
        <f>C$20*VLOOKUP(C$17+10,'（2-3）企業等 自己資金'!$A$1:$Z$169,4,0)</f>
        <v>#REF!</v>
      </c>
      <c r="D22" s="36" t="e">
        <f>D$20*VLOOKUP(D$17+10,'（2-3）企業等 自己資金'!$A$1:$Z$169,4,0)</f>
        <v>#REF!</v>
      </c>
      <c r="E22" s="36" t="e">
        <f>E$20*VLOOKUP(E$17+10,'（2-3）企業等 自己資金'!$A$1:$Z$169,4,0)</f>
        <v>#REF!</v>
      </c>
      <c r="F22" s="36" t="e">
        <f>F$20*VLOOKUP(F$17+10,'（2-3）企業等 自己資金'!$A$1:$Z$169,4,0)</f>
        <v>#REF!</v>
      </c>
      <c r="G22" s="36" t="e">
        <f t="shared" si="1"/>
        <v>#REF!</v>
      </c>
    </row>
    <row r="23" spans="1:7" x14ac:dyDescent="0.15">
      <c r="A23" s="35" t="e">
        <f>IF(H10="-","-","平成"&amp;H10&amp;"年度")</f>
        <v>#REF!</v>
      </c>
      <c r="B23" s="36" t="e">
        <f>B$20*VLOOKUP(B$17+10,'（2-3）企業等 自己資金'!$A$1:$Z$169,5,0)</f>
        <v>#REF!</v>
      </c>
      <c r="C23" s="36" t="e">
        <f>C$20*VLOOKUP(C$17+10,'（2-3）企業等 自己資金'!$A$1:$Z$169,5,0)</f>
        <v>#REF!</v>
      </c>
      <c r="D23" s="36" t="e">
        <f>D$20*VLOOKUP(D$17+10,'（2-3）企業等 自己資金'!$A$1:$Z$169,5,0)</f>
        <v>#REF!</v>
      </c>
      <c r="E23" s="36" t="e">
        <f>E$20*VLOOKUP(E$17+10,'（2-3）企業等 自己資金'!$A$1:$Z$169,5,0)</f>
        <v>#REF!</v>
      </c>
      <c r="F23" s="36" t="e">
        <f>F$20*VLOOKUP(F$17+10,'（2-3）企業等 自己資金'!$A$1:$Z$169,5,0)</f>
        <v>#REF!</v>
      </c>
      <c r="G23" s="36" t="e">
        <f t="shared" si="1"/>
        <v>#REF!</v>
      </c>
    </row>
    <row r="24" spans="1:7" x14ac:dyDescent="0.15">
      <c r="A24" s="35" t="e">
        <f>IF(H11="-","-","平成"&amp;H11&amp;"年度")</f>
        <v>#REF!</v>
      </c>
      <c r="B24" s="36" t="e">
        <f>B$20*VLOOKUP(B$17+10,'（2-3）企業等 自己資金'!$A$1:$Z$169,6,0)</f>
        <v>#REF!</v>
      </c>
      <c r="C24" s="36" t="e">
        <f>C$20*VLOOKUP(C$17+10,'（2-3）企業等 自己資金'!$A$1:$Z$169,6,0)</f>
        <v>#REF!</v>
      </c>
      <c r="D24" s="36" t="e">
        <f>D$20*VLOOKUP(D$17+10,'（2-3）企業等 自己資金'!$A$1:$Z$169,6,0)</f>
        <v>#REF!</v>
      </c>
      <c r="E24" s="36" t="e">
        <f>E$20*VLOOKUP(E$17+10,'（2-3）企業等 自己資金'!$A$1:$Z$169,6,0)</f>
        <v>#REF!</v>
      </c>
      <c r="F24" s="36" t="e">
        <f>F$20*VLOOKUP(F$17+10,'（2-3）企業等 自己資金'!$A$1:$Z$169,6,0)</f>
        <v>#REF!</v>
      </c>
      <c r="G24" s="36" t="e">
        <f t="shared" si="1"/>
        <v>#REF!</v>
      </c>
    </row>
    <row r="25" spans="1:7" x14ac:dyDescent="0.15">
      <c r="A25" s="35" t="e">
        <f>IF(H12="-","-","平成"&amp;H12&amp;"年度")</f>
        <v>#REF!</v>
      </c>
      <c r="B25" s="36" t="e">
        <f>B$20*VLOOKUP(B$17+10,'（2-3）企業等 自己資金'!$A$1:$Z$169,7,0)</f>
        <v>#REF!</v>
      </c>
      <c r="C25" s="36" t="e">
        <f>C$20*VLOOKUP(C$17+10,'（2-3）企業等 自己資金'!$A$1:$Z$169,7,0)</f>
        <v>#REF!</v>
      </c>
      <c r="D25" s="36" t="e">
        <f>D$20*VLOOKUP(D$17+10,'（2-3）企業等 自己資金'!$A$1:$Z$169,7,0)</f>
        <v>#REF!</v>
      </c>
      <c r="E25" s="36" t="e">
        <f>E$20*VLOOKUP(E$17+10,'（2-3）企業等 自己資金'!$A$1:$Z$169,7,0)</f>
        <v>#REF!</v>
      </c>
      <c r="F25" s="36" t="e">
        <f>F$20*VLOOKUP(F$17+10,'（2-3）企業等 自己資金'!$A$1:$Z$169,7,0)</f>
        <v>#REF!</v>
      </c>
      <c r="G25" s="36" t="e">
        <f t="shared" si="1"/>
        <v>#REF!</v>
      </c>
    </row>
    <row r="26" spans="1:7" x14ac:dyDescent="0.15">
      <c r="A26" s="35" t="s">
        <v>41</v>
      </c>
      <c r="B26" s="36" t="e">
        <f>SUM(B21:B25)</f>
        <v>#REF!</v>
      </c>
      <c r="C26" s="36" t="e">
        <f>SUM(C21:C25)</f>
        <v>#REF!</v>
      </c>
      <c r="D26" s="36" t="e">
        <f>SUM(D21:D25)</f>
        <v>#REF!</v>
      </c>
      <c r="E26" s="36" t="e">
        <f>SUM(E21:E25)</f>
        <v>#REF!</v>
      </c>
      <c r="F26" s="36" t="e">
        <f>SUM(F21:F25)</f>
        <v>#REF!</v>
      </c>
      <c r="G26" s="36" t="e">
        <f t="shared" si="1"/>
        <v>#REF!</v>
      </c>
    </row>
  </sheetData>
  <sheetProtection formatCells="0" autoFilter="0" pivotTables="0"/>
  <mergeCells count="5">
    <mergeCell ref="B5:D5"/>
    <mergeCell ref="A5:A7"/>
    <mergeCell ref="E5:E7"/>
    <mergeCell ref="G18:G20"/>
    <mergeCell ref="F5:G7"/>
  </mergeCells>
  <phoneticPr fontId="1"/>
  <conditionalFormatting sqref="H3">
    <cfRule type="expression" dxfId="1" priority="1" stopIfTrue="1">
      <formula>$C$1="シーズ顕在化タイプ"</formula>
    </cfRule>
  </conditionalFormatting>
  <conditionalFormatting sqref="A3:G3">
    <cfRule type="expression" dxfId="0" priority="2" stopIfTrue="1">
      <formula>$B$2="シーズ顕在化タイプ"</formula>
    </cfRule>
  </conditionalFormatting>
  <dataValidations count="1">
    <dataValidation type="list" allowBlank="1" showInputMessage="1" showErrorMessage="1" prompt="ドロップダウンリストから選択" sqref="B19:F19" xr:uid="{00000000-0002-0000-0500-000000000000}">
      <formula1>"10億円超,10億円以下"</formula1>
    </dataValidation>
  </dataValidations>
  <pageMargins left="0.7" right="0.7" top="0.75" bottom="0.75" header="0.3" footer="0.3"/>
  <pageSetup paperSize="9" orientation="landscape" horizontalDpi="300" verticalDpi="300" r:id="rId1"/>
  <headerFooter>
    <oddFooter>&amp;CⅧ（３）・&amp;Pページ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プラットフォーム総予算</vt:lpstr>
      <vt:lpstr>（2-3）企業等 自己資金</vt:lpstr>
      <vt:lpstr>（3）マッチングファンド確認表</vt:lpstr>
      <vt:lpstr>'（2-3）企業等 自己資金'!Print_Area</vt:lpstr>
      <vt:lpstr>'（3）マッチングファンド確認表'!Print_Area</vt:lpstr>
      <vt:lpstr>プラットフォーム総予算!Print_Area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2018-12-10T07:13:09Z</dcterms:created>
  <dcterms:modified xsi:type="dcterms:W3CDTF">2021-02-04T02:06:46Z</dcterms:modified>
</cp:coreProperties>
</file>