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01_{EF0E0B02-6EA3-4133-8E51-4FA393BF1DB1}" xr6:coauthVersionLast="47" xr6:coauthVersionMax="47" xr10:uidLastSave="{00000000-0000-0000-0000-000000000000}"/>
  <bookViews>
    <workbookView xWindow="29955" yWindow="1560" windowWidth="27645" windowHeight="14370" tabRatio="808" activeTab="1" xr2:uid="{00000000-000D-0000-FFFF-FFFF00000000}"/>
  </bookViews>
  <sheets>
    <sheet name="記入要領" sheetId="11" r:id="rId1"/>
    <sheet name="（1）委託研究費の総予算額" sheetId="1" r:id="rId2"/>
    <sheet name="（2）委託研究費（代表実施機関）" sheetId="4" r:id="rId3"/>
    <sheet name="（3）委託研究費（共同実施機関）" sheetId="7" r:id="rId4"/>
    <sheet name="（2-3）企業等 自己資金" sheetId="8" state="hidden" r:id="rId5"/>
    <sheet name="（3）マッチングファンド確認表" sheetId="9" state="hidden" r:id="rId6"/>
  </sheets>
  <definedNames>
    <definedName name="_xlnm.Print_Area" localSheetId="1">'（1）委託研究費の総予算額'!$A$1:$G$20</definedName>
    <definedName name="_xlnm.Print_Area" localSheetId="2">'（2）委託研究費（代表実施機関）'!$A$1:$H$91</definedName>
    <definedName name="_xlnm.Print_Area" localSheetId="4">'（2-3）企業等 自己資金'!$A$1:$H$95</definedName>
    <definedName name="_xlnm.Print_Area" localSheetId="5">'（3）マッチングファンド確認表'!$A$1:$G$26</definedName>
    <definedName name="_xlnm.Print_Area" localSheetId="3">'（3）委託研究費（共同実施機関）'!$A$1:$H$91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7" l="1"/>
  <c r="E15" i="7"/>
  <c r="F15" i="7"/>
  <c r="G15" i="7"/>
  <c r="C15" i="7"/>
  <c r="D15" i="4"/>
  <c r="E15" i="4"/>
  <c r="F15" i="4"/>
  <c r="G15" i="4"/>
  <c r="C15" i="4"/>
  <c r="A4" i="7"/>
  <c r="C14" i="4"/>
  <c r="D14" i="4"/>
  <c r="E14" i="4"/>
  <c r="F14" i="4"/>
  <c r="G14" i="4"/>
  <c r="I12" i="7"/>
  <c r="I10" i="7"/>
  <c r="I11" i="7"/>
  <c r="I13" i="7"/>
  <c r="C8" i="7"/>
  <c r="C8" i="4"/>
  <c r="C4" i="1"/>
  <c r="E4" i="1"/>
  <c r="H9" i="9" s="1"/>
  <c r="A9" i="9" s="1"/>
  <c r="H2" i="1"/>
  <c r="H9" i="7"/>
  <c r="H9" i="4"/>
  <c r="H10" i="7"/>
  <c r="C85" i="4"/>
  <c r="D85" i="4"/>
  <c r="E85" i="4"/>
  <c r="E86" i="4"/>
  <c r="F85" i="4"/>
  <c r="F86" i="4"/>
  <c r="G85" i="4"/>
  <c r="C67" i="4"/>
  <c r="C68" i="4"/>
  <c r="D67" i="4"/>
  <c r="D68" i="4"/>
  <c r="E67" i="4"/>
  <c r="E68" i="4"/>
  <c r="F67" i="4"/>
  <c r="F68" i="4"/>
  <c r="G67" i="4"/>
  <c r="G68" i="4"/>
  <c r="H68" i="4"/>
  <c r="F71" i="4"/>
  <c r="C49" i="4"/>
  <c r="D49" i="4"/>
  <c r="E49" i="4"/>
  <c r="E50" i="4"/>
  <c r="F49" i="4"/>
  <c r="F50" i="4"/>
  <c r="F53" i="4"/>
  <c r="G49" i="4"/>
  <c r="G50" i="4"/>
  <c r="G53" i="4"/>
  <c r="C31" i="4"/>
  <c r="D31" i="4"/>
  <c r="E31" i="4"/>
  <c r="F31" i="4"/>
  <c r="G31" i="4"/>
  <c r="I31" i="4"/>
  <c r="D32" i="4"/>
  <c r="G32" i="4"/>
  <c r="H34" i="4"/>
  <c r="H52" i="4"/>
  <c r="H70" i="4"/>
  <c r="H88" i="4"/>
  <c r="C85" i="7"/>
  <c r="C86" i="7"/>
  <c r="D85" i="7"/>
  <c r="D86" i="7"/>
  <c r="D89" i="7"/>
  <c r="E85" i="7"/>
  <c r="E86" i="7"/>
  <c r="F85" i="7"/>
  <c r="F86" i="7"/>
  <c r="F89" i="7"/>
  <c r="G85" i="7"/>
  <c r="G86" i="7"/>
  <c r="G89" i="7"/>
  <c r="C67" i="7"/>
  <c r="C68" i="7"/>
  <c r="D67" i="7"/>
  <c r="D68" i="7"/>
  <c r="D71" i="7"/>
  <c r="E67" i="7"/>
  <c r="F67" i="7"/>
  <c r="F68" i="7"/>
  <c r="F71" i="7"/>
  <c r="G67" i="7"/>
  <c r="G68" i="7"/>
  <c r="G71" i="7"/>
  <c r="C49" i="7"/>
  <c r="C50" i="7"/>
  <c r="D49" i="7"/>
  <c r="D50" i="7"/>
  <c r="E49" i="7"/>
  <c r="E50" i="7"/>
  <c r="F49" i="7"/>
  <c r="F50" i="7"/>
  <c r="G49" i="7"/>
  <c r="G50" i="7"/>
  <c r="C31" i="7"/>
  <c r="D31" i="7"/>
  <c r="D32" i="7"/>
  <c r="E31" i="7"/>
  <c r="E32" i="7"/>
  <c r="F31" i="7"/>
  <c r="G31" i="7"/>
  <c r="H31" i="7"/>
  <c r="H34" i="7"/>
  <c r="H52" i="7"/>
  <c r="H70" i="7"/>
  <c r="H88" i="7"/>
  <c r="H27" i="4"/>
  <c r="H45" i="4"/>
  <c r="H63" i="4"/>
  <c r="H81" i="4"/>
  <c r="H27" i="7"/>
  <c r="H45" i="7"/>
  <c r="H63" i="7"/>
  <c r="H81" i="7"/>
  <c r="H28" i="4"/>
  <c r="H46" i="4"/>
  <c r="H64" i="4"/>
  <c r="H82" i="4"/>
  <c r="H28" i="7"/>
  <c r="H46" i="7"/>
  <c r="H64" i="7"/>
  <c r="H82" i="7"/>
  <c r="H29" i="4"/>
  <c r="H30" i="4"/>
  <c r="H47" i="4"/>
  <c r="H48" i="4"/>
  <c r="H65" i="4"/>
  <c r="H66" i="4"/>
  <c r="H83" i="4"/>
  <c r="H84" i="4"/>
  <c r="H29" i="7"/>
  <c r="H30" i="7"/>
  <c r="H47" i="7"/>
  <c r="H48" i="7"/>
  <c r="H65" i="7"/>
  <c r="H66" i="7"/>
  <c r="H83" i="7"/>
  <c r="H84" i="7"/>
  <c r="H25" i="4"/>
  <c r="H26" i="4"/>
  <c r="H43" i="4"/>
  <c r="H44" i="4"/>
  <c r="H61" i="4"/>
  <c r="H62" i="4"/>
  <c r="H79" i="4"/>
  <c r="H80" i="4"/>
  <c r="H25" i="7"/>
  <c r="H26" i="7"/>
  <c r="H43" i="7"/>
  <c r="H44" i="7"/>
  <c r="H61" i="7"/>
  <c r="H62" i="7"/>
  <c r="H79" i="7"/>
  <c r="H80" i="7"/>
  <c r="B2" i="9"/>
  <c r="C20" i="9" s="1"/>
  <c r="C1" i="8"/>
  <c r="A2" i="8" s="1"/>
  <c r="B18" i="9" s="1"/>
  <c r="D18" i="9"/>
  <c r="E18" i="9"/>
  <c r="F18" i="9"/>
  <c r="C18" i="9"/>
  <c r="B90" i="8"/>
  <c r="I90" i="8"/>
  <c r="B72" i="8"/>
  <c r="I72" i="8"/>
  <c r="B54" i="8"/>
  <c r="I54" i="8"/>
  <c r="B36" i="8"/>
  <c r="I36" i="8"/>
  <c r="B18" i="8"/>
  <c r="I18" i="8"/>
  <c r="B32" i="7"/>
  <c r="I32" i="7"/>
  <c r="B50" i="7"/>
  <c r="I50" i="7"/>
  <c r="B68" i="7"/>
  <c r="I68" i="7"/>
  <c r="B86" i="7"/>
  <c r="I86" i="7"/>
  <c r="B32" i="4"/>
  <c r="I32" i="4"/>
  <c r="B50" i="4"/>
  <c r="I50" i="4"/>
  <c r="B68" i="4"/>
  <c r="I68" i="4"/>
  <c r="B86" i="4"/>
  <c r="I86" i="4"/>
  <c r="F17" i="4"/>
  <c r="G17" i="4"/>
  <c r="C14" i="7"/>
  <c r="D14" i="7"/>
  <c r="D17" i="7"/>
  <c r="C9" i="9" s="1"/>
  <c r="E14" i="7"/>
  <c r="F14" i="7"/>
  <c r="F17" i="7"/>
  <c r="C11" i="9" s="1"/>
  <c r="G14" i="7"/>
  <c r="H11" i="4"/>
  <c r="C14" i="1" s="1"/>
  <c r="G14" i="1" s="1"/>
  <c r="H11" i="7"/>
  <c r="H13" i="8"/>
  <c r="H31" i="8"/>
  <c r="H49" i="8"/>
  <c r="H67" i="8"/>
  <c r="H85" i="8"/>
  <c r="H12" i="4"/>
  <c r="C15" i="1" s="1"/>
  <c r="G15" i="1" s="1"/>
  <c r="H12" i="7"/>
  <c r="H14" i="8"/>
  <c r="H32" i="8"/>
  <c r="H50" i="8"/>
  <c r="H68" i="8"/>
  <c r="H86" i="8"/>
  <c r="H13" i="4"/>
  <c r="C16" i="1" s="1"/>
  <c r="G16" i="1" s="1"/>
  <c r="H13" i="7"/>
  <c r="H15" i="8"/>
  <c r="H33" i="8"/>
  <c r="H51" i="8"/>
  <c r="H69" i="8"/>
  <c r="H87" i="8"/>
  <c r="C17" i="8"/>
  <c r="C18" i="8"/>
  <c r="C21" i="8"/>
  <c r="D17" i="8"/>
  <c r="E17" i="8"/>
  <c r="E18" i="8"/>
  <c r="F17" i="8"/>
  <c r="G17" i="8"/>
  <c r="C35" i="8"/>
  <c r="D35" i="8"/>
  <c r="E35" i="8"/>
  <c r="E40" i="8"/>
  <c r="F35" i="8"/>
  <c r="G35" i="8"/>
  <c r="C53" i="8"/>
  <c r="D53" i="8"/>
  <c r="E53" i="8"/>
  <c r="E54" i="8"/>
  <c r="E57" i="8"/>
  <c r="F53" i="8"/>
  <c r="F58" i="8"/>
  <c r="G53" i="8"/>
  <c r="C71" i="8"/>
  <c r="D71" i="8"/>
  <c r="D72" i="8"/>
  <c r="D75" i="8"/>
  <c r="E71" i="8"/>
  <c r="E72" i="8"/>
  <c r="E75" i="8"/>
  <c r="F71" i="8"/>
  <c r="G71" i="8"/>
  <c r="G76" i="8"/>
  <c r="C89" i="8"/>
  <c r="D89" i="8"/>
  <c r="D90" i="8"/>
  <c r="D93" i="8"/>
  <c r="E89" i="8"/>
  <c r="E90" i="8"/>
  <c r="E93" i="8"/>
  <c r="C90" i="8"/>
  <c r="C93" i="8"/>
  <c r="F89" i="8"/>
  <c r="F90" i="8"/>
  <c r="F93" i="8"/>
  <c r="G89" i="8"/>
  <c r="G90" i="8"/>
  <c r="G93" i="8"/>
  <c r="H93" i="8"/>
  <c r="A95" i="8"/>
  <c r="G18" i="8"/>
  <c r="G21" i="8"/>
  <c r="D54" i="8"/>
  <c r="D57" i="8"/>
  <c r="F72" i="8"/>
  <c r="F75" i="8"/>
  <c r="H11" i="8"/>
  <c r="H29" i="8"/>
  <c r="H47" i="8"/>
  <c r="H65" i="8"/>
  <c r="H83" i="8"/>
  <c r="A94" i="8"/>
  <c r="A76" i="8"/>
  <c r="A58" i="8"/>
  <c r="A40" i="8"/>
  <c r="A22" i="8"/>
  <c r="F94" i="8"/>
  <c r="D94" i="8"/>
  <c r="D58" i="8"/>
  <c r="F40" i="8"/>
  <c r="I92" i="8"/>
  <c r="H92" i="8"/>
  <c r="I88" i="8"/>
  <c r="H88" i="8"/>
  <c r="I87" i="8"/>
  <c r="I86" i="8"/>
  <c r="I85" i="8"/>
  <c r="I84" i="8"/>
  <c r="H84" i="8"/>
  <c r="I83" i="8"/>
  <c r="C81" i="8"/>
  <c r="I74" i="8"/>
  <c r="H74" i="8"/>
  <c r="I70" i="8"/>
  <c r="H70" i="8"/>
  <c r="I69" i="8"/>
  <c r="I68" i="8"/>
  <c r="I67" i="8"/>
  <c r="I66" i="8"/>
  <c r="H66" i="8"/>
  <c r="I65" i="8"/>
  <c r="C63" i="8"/>
  <c r="I56" i="8"/>
  <c r="H56" i="8"/>
  <c r="I52" i="8"/>
  <c r="H52" i="8"/>
  <c r="I51" i="8"/>
  <c r="I50" i="8"/>
  <c r="I49" i="8"/>
  <c r="I48" i="8"/>
  <c r="H48" i="8"/>
  <c r="I47" i="8"/>
  <c r="C45" i="8"/>
  <c r="I38" i="8"/>
  <c r="H38" i="8"/>
  <c r="I34" i="8"/>
  <c r="H34" i="8"/>
  <c r="I33" i="8"/>
  <c r="I32" i="8"/>
  <c r="I31" i="8"/>
  <c r="I30" i="8"/>
  <c r="H30" i="8"/>
  <c r="I29" i="8"/>
  <c r="C27" i="8"/>
  <c r="I20" i="8"/>
  <c r="H20" i="8"/>
  <c r="I16" i="8"/>
  <c r="H16" i="8"/>
  <c r="I15" i="8"/>
  <c r="I14" i="8"/>
  <c r="I13" i="8"/>
  <c r="I12" i="8"/>
  <c r="H12" i="8"/>
  <c r="I11" i="8"/>
  <c r="C9" i="8"/>
  <c r="I88" i="7"/>
  <c r="I84" i="7"/>
  <c r="I83" i="7"/>
  <c r="I82" i="7"/>
  <c r="I81" i="7"/>
  <c r="I80" i="7"/>
  <c r="I79" i="7"/>
  <c r="C77" i="7"/>
  <c r="I70" i="7"/>
  <c r="I66" i="7"/>
  <c r="I65" i="7"/>
  <c r="I64" i="7"/>
  <c r="I63" i="7"/>
  <c r="I62" i="7"/>
  <c r="I61" i="7"/>
  <c r="C59" i="7"/>
  <c r="I52" i="7"/>
  <c r="I48" i="7"/>
  <c r="I47" i="7"/>
  <c r="I46" i="7"/>
  <c r="I45" i="7"/>
  <c r="I44" i="7"/>
  <c r="I43" i="7"/>
  <c r="C41" i="7"/>
  <c r="I34" i="7"/>
  <c r="I30" i="7"/>
  <c r="I29" i="7"/>
  <c r="I28" i="7"/>
  <c r="I27" i="7"/>
  <c r="I26" i="7"/>
  <c r="I25" i="7"/>
  <c r="C23" i="7"/>
  <c r="I88" i="4"/>
  <c r="I84" i="4"/>
  <c r="I83" i="4"/>
  <c r="I82" i="4"/>
  <c r="I81" i="4"/>
  <c r="I80" i="4"/>
  <c r="I79" i="4"/>
  <c r="C77" i="4"/>
  <c r="I70" i="4"/>
  <c r="I66" i="4"/>
  <c r="I65" i="4"/>
  <c r="I64" i="4"/>
  <c r="I63" i="4"/>
  <c r="I62" i="4"/>
  <c r="I61" i="4"/>
  <c r="C59" i="4"/>
  <c r="I52" i="4"/>
  <c r="I48" i="4"/>
  <c r="I47" i="4"/>
  <c r="I46" i="4"/>
  <c r="I45" i="4"/>
  <c r="I44" i="4"/>
  <c r="I43" i="4"/>
  <c r="C41" i="4"/>
  <c r="I34" i="4"/>
  <c r="I30" i="4"/>
  <c r="I29" i="4"/>
  <c r="I28" i="4"/>
  <c r="I27" i="4"/>
  <c r="I26" i="4"/>
  <c r="I25" i="4"/>
  <c r="C23" i="4"/>
  <c r="H10" i="4"/>
  <c r="C13" i="1" s="1"/>
  <c r="G13" i="1" s="1"/>
  <c r="C94" i="8"/>
  <c r="C76" i="8"/>
  <c r="D76" i="8"/>
  <c r="E76" i="8"/>
  <c r="F76" i="8"/>
  <c r="E58" i="8"/>
  <c r="G22" i="8"/>
  <c r="F54" i="8"/>
  <c r="F57" i="8"/>
  <c r="D86" i="4"/>
  <c r="D89" i="4"/>
  <c r="H20" i="1"/>
  <c r="H28" i="8"/>
  <c r="H60" i="4"/>
  <c r="H10" i="8"/>
  <c r="H42" i="4"/>
  <c r="H78" i="7"/>
  <c r="H24" i="4"/>
  <c r="H60" i="7"/>
  <c r="H42" i="7"/>
  <c r="H82" i="8"/>
  <c r="H24" i="7"/>
  <c r="H64" i="8"/>
  <c r="H46" i="8"/>
  <c r="H78" i="4"/>
  <c r="E36" i="8"/>
  <c r="E39" i="8"/>
  <c r="C40" i="8"/>
  <c r="I35" i="8"/>
  <c r="H35" i="8"/>
  <c r="H40" i="8"/>
  <c r="C36" i="8"/>
  <c r="C39" i="8"/>
  <c r="H17" i="8"/>
  <c r="H22" i="8"/>
  <c r="C32" i="7"/>
  <c r="C35" i="7"/>
  <c r="C86" i="4"/>
  <c r="C89" i="4"/>
  <c r="H49" i="4"/>
  <c r="D50" i="4"/>
  <c r="D53" i="4"/>
  <c r="C54" i="8"/>
  <c r="C57" i="8"/>
  <c r="C58" i="8"/>
  <c r="I53" i="8"/>
  <c r="E71" i="4"/>
  <c r="E94" i="8"/>
  <c r="E22" i="8"/>
  <c r="D18" i="8"/>
  <c r="G94" i="8"/>
  <c r="H85" i="7"/>
  <c r="I85" i="7"/>
  <c r="G32" i="7"/>
  <c r="G35" i="7"/>
  <c r="H67" i="7"/>
  <c r="E68" i="7"/>
  <c r="E71" i="7"/>
  <c r="I85" i="4"/>
  <c r="D53" i="7"/>
  <c r="F32" i="7"/>
  <c r="F35" i="7"/>
  <c r="I31" i="7"/>
  <c r="I49" i="7"/>
  <c r="I67" i="7"/>
  <c r="C53" i="7"/>
  <c r="G53" i="7"/>
  <c r="H49" i="7"/>
  <c r="H85" i="4"/>
  <c r="I67" i="4"/>
  <c r="G86" i="4"/>
  <c r="G89" i="4"/>
  <c r="E32" i="4"/>
  <c r="E35" i="4"/>
  <c r="F32" i="4"/>
  <c r="F35" i="4"/>
  <c r="I49" i="4"/>
  <c r="H67" i="4"/>
  <c r="B11" i="9"/>
  <c r="C32" i="4"/>
  <c r="H32" i="4"/>
  <c r="A36" i="4"/>
  <c r="H31" i="4"/>
  <c r="D35" i="4"/>
  <c r="C50" i="4"/>
  <c r="C53" i="4"/>
  <c r="H68" i="7"/>
  <c r="C71" i="7"/>
  <c r="H71" i="7"/>
  <c r="A73" i="7"/>
  <c r="H86" i="7"/>
  <c r="C89" i="7"/>
  <c r="E53" i="4"/>
  <c r="H53" i="4"/>
  <c r="A55" i="4"/>
  <c r="H50" i="4"/>
  <c r="A54" i="4"/>
  <c r="F89" i="4"/>
  <c r="E21" i="8"/>
  <c r="C71" i="4"/>
  <c r="A72" i="4"/>
  <c r="G72" i="8"/>
  <c r="H89" i="8"/>
  <c r="H94" i="8"/>
  <c r="G58" i="8"/>
  <c r="H90" i="8"/>
  <c r="F36" i="8"/>
  <c r="F39" i="8"/>
  <c r="D36" i="8"/>
  <c r="G54" i="8"/>
  <c r="H54" i="8"/>
  <c r="H53" i="8"/>
  <c r="H58" i="8"/>
  <c r="D40" i="8"/>
  <c r="C35" i="4"/>
  <c r="D39" i="8"/>
  <c r="G57" i="8"/>
  <c r="H57" i="8"/>
  <c r="A59" i="8"/>
  <c r="G75" i="8"/>
  <c r="E17" i="7"/>
  <c r="I14" i="7"/>
  <c r="B12" i="9"/>
  <c r="C75" i="7"/>
  <c r="C76" i="7" s="1"/>
  <c r="H8" i="9"/>
  <c r="A8" i="9" s="1"/>
  <c r="D39" i="7"/>
  <c r="D41" i="7" s="1"/>
  <c r="E43" i="8"/>
  <c r="E45" i="8" s="1"/>
  <c r="H86" i="4"/>
  <c r="A90" i="4"/>
  <c r="G36" i="8"/>
  <c r="G40" i="8"/>
  <c r="H14" i="7"/>
  <c r="H32" i="7"/>
  <c r="D35" i="7"/>
  <c r="H36" i="8"/>
  <c r="G39" i="8"/>
  <c r="H39" i="8"/>
  <c r="A41" i="8"/>
  <c r="C72" i="8"/>
  <c r="H72" i="8"/>
  <c r="H71" i="8"/>
  <c r="H76" i="8"/>
  <c r="I71" i="8"/>
  <c r="D22" i="8"/>
  <c r="I17" i="8"/>
  <c r="D21" i="8"/>
  <c r="B10" i="9"/>
  <c r="H50" i="7"/>
  <c r="E53" i="7"/>
  <c r="F53" i="7"/>
  <c r="H53" i="7"/>
  <c r="A55" i="7"/>
  <c r="I89" i="8"/>
  <c r="F22" i="8"/>
  <c r="F18" i="8"/>
  <c r="E35" i="7"/>
  <c r="E89" i="7"/>
  <c r="C10" i="9"/>
  <c r="C22" i="8"/>
  <c r="H89" i="7"/>
  <c r="A91" i="7"/>
  <c r="G35" i="4"/>
  <c r="H35" i="4"/>
  <c r="A37" i="4"/>
  <c r="G71" i="4"/>
  <c r="D71" i="4"/>
  <c r="H71" i="4"/>
  <c r="A73" i="4"/>
  <c r="E89" i="4"/>
  <c r="H89" i="4"/>
  <c r="A91" i="4"/>
  <c r="C75" i="8"/>
  <c r="H75" i="8"/>
  <c r="A77" i="8"/>
  <c r="F14" i="1"/>
  <c r="H35" i="7"/>
  <c r="A37" i="7"/>
  <c r="F21" i="8"/>
  <c r="H21" i="8"/>
  <c r="F19" i="1"/>
  <c r="H18" i="8"/>
  <c r="F17" i="1"/>
  <c r="G17" i="7"/>
  <c r="C12" i="9" s="1"/>
  <c r="F16" i="1"/>
  <c r="F13" i="1"/>
  <c r="F18" i="1"/>
  <c r="F15" i="1"/>
  <c r="G25" i="8" l="1"/>
  <c r="G28" i="8" s="1"/>
  <c r="D75" i="4"/>
  <c r="D78" i="4" s="1"/>
  <c r="D57" i="7"/>
  <c r="D58" i="7" s="1"/>
  <c r="D12" i="9"/>
  <c r="D11" i="9"/>
  <c r="D10" i="9"/>
  <c r="H15" i="7"/>
  <c r="C17" i="7"/>
  <c r="D17" i="4"/>
  <c r="C17" i="4"/>
  <c r="G57" i="4"/>
  <c r="G59" i="4" s="1"/>
  <c r="E79" i="8"/>
  <c r="E81" i="8" s="1"/>
  <c r="F57" i="4"/>
  <c r="F58" i="4" s="1"/>
  <c r="C25" i="8"/>
  <c r="C26" i="8" s="1"/>
  <c r="E25" i="8"/>
  <c r="E28" i="8" s="1"/>
  <c r="C78" i="7"/>
  <c r="F6" i="4"/>
  <c r="F9" i="4" s="1"/>
  <c r="D25" i="8"/>
  <c r="D27" i="8" s="1"/>
  <c r="C21" i="4"/>
  <c r="C22" i="4" s="1"/>
  <c r="D75" i="7"/>
  <c r="D77" i="7" s="1"/>
  <c r="D39" i="4"/>
  <c r="D40" i="4" s="1"/>
  <c r="F61" i="8"/>
  <c r="F62" i="8" s="1"/>
  <c r="F7" i="8"/>
  <c r="F9" i="8" s="1"/>
  <c r="F75" i="4"/>
  <c r="F77" i="4" s="1"/>
  <c r="D42" i="7"/>
  <c r="C7" i="8"/>
  <c r="C57" i="4"/>
  <c r="C60" i="4" s="1"/>
  <c r="F39" i="4"/>
  <c r="F40" i="4" s="1"/>
  <c r="C21" i="7"/>
  <c r="C24" i="7" s="1"/>
  <c r="G39" i="7"/>
  <c r="G42" i="7" s="1"/>
  <c r="G39" i="4"/>
  <c r="G41" i="4" s="1"/>
  <c r="G21" i="4"/>
  <c r="G23" i="4" s="1"/>
  <c r="C61" i="8"/>
  <c r="C64" i="8" s="1"/>
  <c r="G75" i="7"/>
  <c r="G77" i="7" s="1"/>
  <c r="F21" i="4"/>
  <c r="F22" i="4" s="1"/>
  <c r="E57" i="4"/>
  <c r="E59" i="4" s="1"/>
  <c r="D79" i="8"/>
  <c r="F25" i="8"/>
  <c r="F28" i="8" s="1"/>
  <c r="D60" i="7"/>
  <c r="H11" i="9"/>
  <c r="A24" i="9" s="1"/>
  <c r="A21" i="9"/>
  <c r="B9" i="9"/>
  <c r="D9" i="9" s="1"/>
  <c r="E17" i="4"/>
  <c r="H17" i="4" s="1"/>
  <c r="B8" i="9"/>
  <c r="E7" i="8"/>
  <c r="E8" i="8" s="1"/>
  <c r="E26" i="8"/>
  <c r="E27" i="8"/>
  <c r="H12" i="9"/>
  <c r="E6" i="7"/>
  <c r="E8" i="7" s="1"/>
  <c r="F75" i="7"/>
  <c r="D43" i="8"/>
  <c r="D46" i="8" s="1"/>
  <c r="D78" i="7"/>
  <c r="F39" i="7"/>
  <c r="G7" i="8"/>
  <c r="G10" i="8" s="1"/>
  <c r="F21" i="7"/>
  <c r="F23" i="7" s="1"/>
  <c r="E44" i="8"/>
  <c r="F59" i="4"/>
  <c r="C24" i="4"/>
  <c r="E21" i="7"/>
  <c r="E24" i="7" s="1"/>
  <c r="G75" i="4"/>
  <c r="G78" i="4" s="1"/>
  <c r="D61" i="8"/>
  <c r="F79" i="8"/>
  <c r="F81" i="8" s="1"/>
  <c r="E6" i="4"/>
  <c r="E46" i="8"/>
  <c r="D40" i="7"/>
  <c r="E75" i="7"/>
  <c r="E78" i="7" s="1"/>
  <c r="G6" i="7"/>
  <c r="G61" i="8"/>
  <c r="G63" i="8" s="1"/>
  <c r="C58" i="4"/>
  <c r="C28" i="8"/>
  <c r="F8" i="4"/>
  <c r="D63" i="8"/>
  <c r="A22" i="9"/>
  <c r="C39" i="4"/>
  <c r="C22" i="7"/>
  <c r="E9" i="8"/>
  <c r="E10" i="8"/>
  <c r="G27" i="8"/>
  <c r="G26" i="8"/>
  <c r="F60" i="4"/>
  <c r="F42" i="4"/>
  <c r="F7" i="4"/>
  <c r="G40" i="4"/>
  <c r="D28" i="8"/>
  <c r="E39" i="7"/>
  <c r="G6" i="4"/>
  <c r="D7" i="8"/>
  <c r="E75" i="4"/>
  <c r="G57" i="7"/>
  <c r="D57" i="4"/>
  <c r="H10" i="9"/>
  <c r="C39" i="7"/>
  <c r="C57" i="7"/>
  <c r="E7" i="7"/>
  <c r="D26" i="8"/>
  <c r="D76" i="4"/>
  <c r="C79" i="8"/>
  <c r="G21" i="7"/>
  <c r="C6" i="7"/>
  <c r="E61" i="8"/>
  <c r="E57" i="7"/>
  <c r="D77" i="4"/>
  <c r="G40" i="7"/>
  <c r="E39" i="4"/>
  <c r="C43" i="8"/>
  <c r="G79" i="8"/>
  <c r="C6" i="4"/>
  <c r="D6" i="4"/>
  <c r="G43" i="8"/>
  <c r="D21" i="7"/>
  <c r="C75" i="4"/>
  <c r="F43" i="8"/>
  <c r="F6" i="7"/>
  <c r="D21" i="4"/>
  <c r="F57" i="7"/>
  <c r="D6" i="7"/>
  <c r="E21" i="4"/>
  <c r="C22" i="9"/>
  <c r="C25" i="9"/>
  <c r="C24" i="9"/>
  <c r="C21" i="9"/>
  <c r="C26" i="9" s="1"/>
  <c r="C23" i="9"/>
  <c r="A3" i="9"/>
  <c r="B20" i="9"/>
  <c r="E20" i="9"/>
  <c r="D20" i="9"/>
  <c r="F20" i="9"/>
  <c r="H14" i="4"/>
  <c r="C17" i="1" s="1"/>
  <c r="G17" i="1" s="1"/>
  <c r="H15" i="4"/>
  <c r="A18" i="4" s="1"/>
  <c r="F24" i="4" l="1"/>
  <c r="F10" i="8"/>
  <c r="G60" i="4"/>
  <c r="E82" i="8"/>
  <c r="G58" i="4"/>
  <c r="F23" i="4"/>
  <c r="F8" i="8"/>
  <c r="E60" i="4"/>
  <c r="D59" i="7"/>
  <c r="H17" i="7"/>
  <c r="C19" i="1" s="1"/>
  <c r="G19" i="1" s="1"/>
  <c r="C8" i="9"/>
  <c r="C13" i="9" s="1"/>
  <c r="D42" i="4"/>
  <c r="C62" i="8"/>
  <c r="G78" i="7"/>
  <c r="G76" i="7"/>
  <c r="D41" i="4"/>
  <c r="F63" i="8"/>
  <c r="G41" i="7"/>
  <c r="E80" i="8"/>
  <c r="E58" i="4"/>
  <c r="D81" i="8"/>
  <c r="D82" i="8"/>
  <c r="G22" i="4"/>
  <c r="F76" i="4"/>
  <c r="F78" i="4"/>
  <c r="A11" i="9"/>
  <c r="F26" i="8"/>
  <c r="F24" i="7"/>
  <c r="D76" i="7"/>
  <c r="D80" i="8"/>
  <c r="F27" i="8"/>
  <c r="F41" i="4"/>
  <c r="F22" i="7"/>
  <c r="G24" i="4"/>
  <c r="G42" i="4"/>
  <c r="G77" i="4"/>
  <c r="E9" i="7"/>
  <c r="F64" i="8"/>
  <c r="C10" i="8"/>
  <c r="C8" i="8"/>
  <c r="B13" i="9"/>
  <c r="F78" i="7"/>
  <c r="F76" i="7"/>
  <c r="F77" i="7"/>
  <c r="E76" i="7"/>
  <c r="E23" i="7"/>
  <c r="A12" i="9"/>
  <c r="A25" i="9"/>
  <c r="E9" i="4"/>
  <c r="E8" i="4"/>
  <c r="E7" i="4"/>
  <c r="G62" i="8"/>
  <c r="G64" i="8"/>
  <c r="F82" i="8"/>
  <c r="D45" i="8"/>
  <c r="G8" i="8"/>
  <c r="G9" i="8"/>
  <c r="G76" i="4"/>
  <c r="F41" i="7"/>
  <c r="F40" i="7"/>
  <c r="F42" i="7"/>
  <c r="G9" i="7"/>
  <c r="G8" i="7"/>
  <c r="G7" i="7"/>
  <c r="E77" i="7"/>
  <c r="E22" i="7"/>
  <c r="D44" i="8"/>
  <c r="D64" i="8"/>
  <c r="D62" i="8"/>
  <c r="F80" i="8"/>
  <c r="C42" i="4"/>
  <c r="C40" i="4"/>
  <c r="D24" i="7"/>
  <c r="D22" i="7"/>
  <c r="D23" i="7"/>
  <c r="E59" i="7"/>
  <c r="E58" i="7"/>
  <c r="E60" i="7"/>
  <c r="G8" i="4"/>
  <c r="G9" i="4"/>
  <c r="G7" i="4"/>
  <c r="C78" i="4"/>
  <c r="C76" i="4"/>
  <c r="G45" i="8"/>
  <c r="G46" i="8"/>
  <c r="G44" i="8"/>
  <c r="E24" i="4"/>
  <c r="E22" i="4"/>
  <c r="E23" i="4"/>
  <c r="C9" i="7"/>
  <c r="C7" i="7"/>
  <c r="D7" i="4"/>
  <c r="D9" i="4"/>
  <c r="D8" i="4"/>
  <c r="C58" i="7"/>
  <c r="C60" i="7"/>
  <c r="F59" i="7"/>
  <c r="F60" i="7"/>
  <c r="F58" i="7"/>
  <c r="C7" i="4"/>
  <c r="C9" i="4"/>
  <c r="C80" i="8"/>
  <c r="C82" i="8"/>
  <c r="C42" i="7"/>
  <c r="C40" i="7"/>
  <c r="E63" i="8"/>
  <c r="E64" i="8"/>
  <c r="E62" i="8"/>
  <c r="D9" i="7"/>
  <c r="D7" i="7"/>
  <c r="D8" i="7"/>
  <c r="G23" i="7"/>
  <c r="G22" i="7"/>
  <c r="G24" i="7"/>
  <c r="D23" i="4"/>
  <c r="D24" i="4"/>
  <c r="D22" i="4"/>
  <c r="G82" i="8"/>
  <c r="G80" i="8"/>
  <c r="G81" i="8"/>
  <c r="A10" i="9"/>
  <c r="A23" i="9"/>
  <c r="C46" i="8"/>
  <c r="C44" i="8"/>
  <c r="D8" i="8"/>
  <c r="D9" i="8"/>
  <c r="D10" i="8"/>
  <c r="E41" i="7"/>
  <c r="E42" i="7"/>
  <c r="E40" i="7"/>
  <c r="F8" i="7"/>
  <c r="F9" i="7"/>
  <c r="F7" i="7"/>
  <c r="F45" i="8"/>
  <c r="F46" i="8"/>
  <c r="F44" i="8"/>
  <c r="E42" i="4"/>
  <c r="E41" i="4"/>
  <c r="E40" i="4"/>
  <c r="D59" i="4"/>
  <c r="D60" i="4"/>
  <c r="D58" i="4"/>
  <c r="G58" i="7"/>
  <c r="G60" i="7"/>
  <c r="G59" i="7"/>
  <c r="E78" i="4"/>
  <c r="E77" i="4"/>
  <c r="E76" i="4"/>
  <c r="F24" i="9"/>
  <c r="F23" i="9"/>
  <c r="F25" i="9"/>
  <c r="F21" i="9"/>
  <c r="F26" i="9" s="1"/>
  <c r="F22" i="9"/>
  <c r="E23" i="9"/>
  <c r="E24" i="9"/>
  <c r="E21" i="9"/>
  <c r="E26" i="9" s="1"/>
  <c r="E25" i="9"/>
  <c r="E22" i="9"/>
  <c r="D24" i="9"/>
  <c r="D23" i="9"/>
  <c r="D22" i="9"/>
  <c r="D21" i="9"/>
  <c r="D26" i="9" s="1"/>
  <c r="D25" i="9"/>
  <c r="B24" i="9"/>
  <c r="G24" i="9" s="1"/>
  <c r="E11" i="9" s="1"/>
  <c r="F11" i="9" s="1"/>
  <c r="B25" i="9"/>
  <c r="G25" i="9" s="1"/>
  <c r="E12" i="9" s="1"/>
  <c r="F12" i="9" s="1"/>
  <c r="B22" i="9"/>
  <c r="G22" i="9" s="1"/>
  <c r="E9" i="9" s="1"/>
  <c r="F9" i="9" s="1"/>
  <c r="B21" i="9"/>
  <c r="B23" i="9"/>
  <c r="G23" i="9" s="1"/>
  <c r="E10" i="9" s="1"/>
  <c r="F10" i="9" s="1"/>
  <c r="C18" i="1"/>
  <c r="G18" i="1" s="1"/>
  <c r="D8" i="9" l="1"/>
  <c r="D13" i="9" s="1"/>
  <c r="G21" i="9"/>
  <c r="E8" i="9" s="1"/>
  <c r="F8" i="9" s="1"/>
  <c r="B26" i="9"/>
  <c r="G26" i="9" s="1"/>
  <c r="E13" i="9" s="1"/>
  <c r="F13" i="9" s="1"/>
</calcChain>
</file>

<file path=xl/sharedStrings.xml><?xml version="1.0" encoding="utf-8"?>
<sst xmlns="http://schemas.openxmlformats.org/spreadsheetml/2006/main" count="372" uniqueCount="112">
  <si>
    <t>Ⅰ　物品費</t>
  </si>
  <si>
    <t>Ⅲ　人件費・謝金</t>
  </si>
  <si>
    <t>Ⅳ　その他</t>
  </si>
  <si>
    <t>間接経費</t>
  </si>
  <si>
    <t>再委託費</t>
  </si>
  <si>
    <t>合　　　　計</t>
  </si>
  <si>
    <t>Ⅷ．委託研究開発費</t>
    <phoneticPr fontId="1"/>
  </si>
  <si>
    <t>合  計</t>
  </si>
  <si>
    <t>研究開発期間</t>
  </si>
  <si>
    <t>間接経費</t>
    <phoneticPr fontId="1"/>
  </si>
  <si>
    <t>　　　　　　　　　　　　　　　　　　　　　年度
科目</t>
    <rPh sb="21" eb="23">
      <t>ネンド</t>
    </rPh>
    <rPh sb="25" eb="27">
      <t>カモク</t>
    </rPh>
    <phoneticPr fontId="1"/>
  </si>
  <si>
    <t>Ⅰ　物品費</t>
    <phoneticPr fontId="1"/>
  </si>
  <si>
    <t>(設備備品)</t>
    <phoneticPr fontId="1"/>
  </si>
  <si>
    <t>(消耗品費)</t>
    <phoneticPr fontId="1"/>
  </si>
  <si>
    <t>Ⅳ　その他</t>
    <phoneticPr fontId="1"/>
  </si>
  <si>
    <t>(外注費)</t>
    <phoneticPr fontId="1"/>
  </si>
  <si>
    <t>（その他経費）</t>
    <phoneticPr fontId="1"/>
  </si>
  <si>
    <t>予算の記入要領</t>
    <rPh sb="0" eb="2">
      <t>ヨサン</t>
    </rPh>
    <rPh sb="3" eb="5">
      <t>キニュウ</t>
    </rPh>
    <rPh sb="5" eb="7">
      <t>ヨウリョウ</t>
    </rPh>
    <phoneticPr fontId="1"/>
  </si>
  <si>
    <t>Ⅱ  旅費</t>
    <phoneticPr fontId="1"/>
  </si>
  <si>
    <t>直接経費</t>
    <phoneticPr fontId="1"/>
  </si>
  <si>
    <t>(Ⅰ～Ⅳ)小計</t>
    <phoneticPr fontId="1"/>
  </si>
  <si>
    <t>（単位：円）</t>
    <phoneticPr fontId="1"/>
  </si>
  <si>
    <t>　直接経費の</t>
    <rPh sb="1" eb="3">
      <t>チョクセツ</t>
    </rPh>
    <rPh sb="3" eb="5">
      <t>ケイヒ</t>
    </rPh>
    <phoneticPr fontId="1"/>
  </si>
  <si>
    <t>JST委託費を受ける大学等の参画機関数</t>
    <phoneticPr fontId="1"/>
  </si>
  <si>
    <t>（単位：円）</t>
  </si>
  <si>
    <t>　　　　　　　　　　　　　　　　　　　　　年度
科目</t>
  </si>
  <si>
    <t>(設備備品)</t>
  </si>
  <si>
    <t>(消耗品費)</t>
  </si>
  <si>
    <t>Ⅱ  旅費</t>
  </si>
  <si>
    <t>(外注費)</t>
  </si>
  <si>
    <t>（その他経費）</t>
  </si>
  <si>
    <t>直接経費</t>
  </si>
  <si>
    <t>(Ⅰ～Ⅳ)小計</t>
  </si>
  <si>
    <t>　直接経費の</t>
  </si>
  <si>
    <t>JST委託費を受ける企業の参画機関数</t>
    <rPh sb="10" eb="12">
      <t>キギョウ</t>
    </rPh>
    <phoneticPr fontId="1"/>
  </si>
  <si>
    <t>（マッチングファンドとして）自己資金を支出する企業等の参画機関数</t>
    <rPh sb="14" eb="16">
      <t>ジコ</t>
    </rPh>
    <rPh sb="16" eb="18">
      <t>シキン</t>
    </rPh>
    <rPh sb="19" eb="21">
      <t>シシュツ</t>
    </rPh>
    <rPh sb="23" eb="25">
      <t>キギョウ</t>
    </rPh>
    <phoneticPr fontId="1"/>
  </si>
  <si>
    <t>（３）マッチングファンド確認表</t>
    <rPh sb="12" eb="14">
      <t>カクニン</t>
    </rPh>
    <rPh sb="14" eb="15">
      <t>ヒョウ</t>
    </rPh>
    <phoneticPr fontId="1"/>
  </si>
  <si>
    <t>ＪＳＴ支出</t>
  </si>
  <si>
    <t>企業負担</t>
  </si>
  <si>
    <t>大学等(a)</t>
  </si>
  <si>
    <t>（間接経費は除く）</t>
  </si>
  <si>
    <t>企業(b)</t>
  </si>
  <si>
    <t>小計(a+b)</t>
  </si>
  <si>
    <t>合　計</t>
  </si>
  <si>
    <t>（上記企業負担の内訳）</t>
  </si>
  <si>
    <t>企業名</t>
  </si>
  <si>
    <t>合計</t>
  </si>
  <si>
    <t>資本金</t>
  </si>
  <si>
    <t>換算係数</t>
    <rPh sb="0" eb="2">
      <t>カンザン</t>
    </rPh>
    <rPh sb="2" eb="4">
      <t>ケイスウ</t>
    </rPh>
    <phoneticPr fontId="1"/>
  </si>
  <si>
    <t>10億円超</t>
  </si>
  <si>
    <t>ハイリスク挑戦タイプ（マッチングファンド）10億円超</t>
  </si>
  <si>
    <t>ハイリスク挑戦タイプ（マッチングファンド）10億円以下</t>
  </si>
  <si>
    <t>シーズ育成タイプ（マッチングファンド）10億円超</t>
  </si>
  <si>
    <t>シーズ育成タイプ（マッチングファンド）10億円以下</t>
  </si>
  <si>
    <t>（２－３－１）</t>
    <phoneticPr fontId="1"/>
  </si>
  <si>
    <t>（２－３－２）</t>
    <phoneticPr fontId="1"/>
  </si>
  <si>
    <t>（２－３－３）</t>
    <phoneticPr fontId="1"/>
  </si>
  <si>
    <t>（２－３－４）</t>
    <phoneticPr fontId="1"/>
  </si>
  <si>
    <t>（２－３－５）</t>
    <phoneticPr fontId="1"/>
  </si>
  <si>
    <t>A株式会社</t>
    <phoneticPr fontId="1"/>
  </si>
  <si>
    <t>B株式会社</t>
    <phoneticPr fontId="1"/>
  </si>
  <si>
    <t xml:space="preserve"> C株式会社</t>
    <phoneticPr fontId="1"/>
  </si>
  <si>
    <t>D株式会社</t>
    <phoneticPr fontId="1"/>
  </si>
  <si>
    <t>E株式会社</t>
    <phoneticPr fontId="1"/>
  </si>
  <si>
    <r>
      <rPr>
        <sz val="11"/>
        <rFont val="ＭＳ Ｐゴシック"/>
        <family val="3"/>
        <charset val="128"/>
      </rPr>
      <t xml:space="preserve">（２－２－２） </t>
    </r>
    <r>
      <rPr>
        <sz val="11"/>
        <color indexed="12"/>
        <rFont val="ＭＳ Ｐゴシック"/>
        <family val="3"/>
        <charset val="128"/>
      </rPr>
      <t>B株式会社</t>
    </r>
    <phoneticPr fontId="1"/>
  </si>
  <si>
    <r>
      <rPr>
        <sz val="11"/>
        <rFont val="ＭＳ Ｐゴシック"/>
        <family val="3"/>
        <charset val="128"/>
      </rPr>
      <t xml:space="preserve">（２－２－３） </t>
    </r>
    <r>
      <rPr>
        <sz val="11"/>
        <color indexed="12"/>
        <rFont val="ＭＳ Ｐゴシック"/>
        <family val="3"/>
        <charset val="128"/>
      </rPr>
      <t>C株式会社</t>
    </r>
    <phoneticPr fontId="1"/>
  </si>
  <si>
    <r>
      <rPr>
        <sz val="11"/>
        <rFont val="ＭＳ Ｐゴシック"/>
        <family val="3"/>
        <charset val="128"/>
      </rPr>
      <t xml:space="preserve">（２－２－４） </t>
    </r>
    <r>
      <rPr>
        <sz val="11"/>
        <color indexed="12"/>
        <rFont val="ＭＳ Ｐゴシック"/>
        <family val="3"/>
        <charset val="128"/>
      </rPr>
      <t>D株式会社</t>
    </r>
    <phoneticPr fontId="1"/>
  </si>
  <si>
    <r>
      <rPr>
        <sz val="11"/>
        <rFont val="ＭＳ Ｐゴシック"/>
        <family val="3"/>
        <charset val="128"/>
      </rPr>
      <t xml:space="preserve">（２－２－５） </t>
    </r>
    <r>
      <rPr>
        <sz val="11"/>
        <color indexed="12"/>
        <rFont val="ＭＳ Ｐゴシック"/>
        <family val="3"/>
        <charset val="128"/>
      </rPr>
      <t>E株式会社</t>
    </r>
    <phoneticPr fontId="1"/>
  </si>
  <si>
    <r>
      <rPr>
        <sz val="11"/>
        <rFont val="ＭＳ Ｐゴシック"/>
        <family val="3"/>
        <charset val="128"/>
      </rPr>
      <t xml:space="preserve">（２－１－２） </t>
    </r>
    <r>
      <rPr>
        <sz val="11"/>
        <color indexed="12"/>
        <rFont val="ＭＳ Ｐゴシック"/>
        <family val="3"/>
        <charset val="128"/>
      </rPr>
      <t>b大学</t>
    </r>
    <phoneticPr fontId="1"/>
  </si>
  <si>
    <r>
      <rPr>
        <sz val="11"/>
        <rFont val="ＭＳ Ｐゴシック"/>
        <family val="3"/>
        <charset val="128"/>
      </rPr>
      <t xml:space="preserve">（２－１－３） </t>
    </r>
    <r>
      <rPr>
        <sz val="11"/>
        <color indexed="12"/>
        <rFont val="ＭＳ Ｐゴシック"/>
        <family val="3"/>
        <charset val="128"/>
      </rPr>
      <t>c大学</t>
    </r>
    <phoneticPr fontId="1"/>
  </si>
  <si>
    <r>
      <rPr>
        <sz val="11"/>
        <rFont val="ＭＳ Ｐゴシック"/>
        <family val="3"/>
        <charset val="128"/>
      </rPr>
      <t xml:space="preserve">（２－１－４） </t>
    </r>
    <r>
      <rPr>
        <sz val="11"/>
        <color indexed="12"/>
        <rFont val="ＭＳ Ｐゴシック"/>
        <family val="3"/>
        <charset val="128"/>
      </rPr>
      <t>d大学</t>
    </r>
    <phoneticPr fontId="1"/>
  </si>
  <si>
    <r>
      <rPr>
        <sz val="11"/>
        <rFont val="ＭＳ Ｐゴシック"/>
        <family val="3"/>
        <charset val="128"/>
      </rPr>
      <t xml:space="preserve">（２－１－５） </t>
    </r>
    <r>
      <rPr>
        <sz val="11"/>
        <color indexed="12"/>
        <rFont val="ＭＳ Ｐゴシック"/>
        <family val="3"/>
        <charset val="128"/>
      </rPr>
      <t>e大学</t>
    </r>
    <phoneticPr fontId="1"/>
  </si>
  <si>
    <t>研究開発費（JST支出分）</t>
    <rPh sb="0" eb="2">
      <t>ケンキュウ</t>
    </rPh>
    <rPh sb="2" eb="5">
      <t>カイハツヒ</t>
    </rPh>
    <rPh sb="9" eb="11">
      <t>シシュツ</t>
    </rPh>
    <rPh sb="11" eb="12">
      <t>ブン</t>
    </rPh>
    <phoneticPr fontId="1"/>
  </si>
  <si>
    <t>自己資金
（企業支出分）</t>
    <rPh sb="0" eb="2">
      <t>ジコ</t>
    </rPh>
    <rPh sb="2" eb="4">
      <t>シキン</t>
    </rPh>
    <rPh sb="6" eb="8">
      <t>キギョウ</t>
    </rPh>
    <rPh sb="8" eb="10">
      <t>シシュツ</t>
    </rPh>
    <rPh sb="10" eb="11">
      <t>ブン</t>
    </rPh>
    <phoneticPr fontId="1"/>
  </si>
  <si>
    <t>直接経費</t>
    <phoneticPr fontId="1"/>
  </si>
  <si>
    <t>終了日</t>
    <rPh sb="0" eb="3">
      <t>シュウリョウビ</t>
    </rPh>
    <phoneticPr fontId="1"/>
  </si>
  <si>
    <r>
      <t>注）
＜</t>
    </r>
    <r>
      <rPr>
        <sz val="11"/>
        <color indexed="10"/>
        <rFont val="ＭＳ Ｐゴシック"/>
        <family val="3"/>
        <charset val="128"/>
      </rPr>
      <t>当年度</t>
    </r>
    <r>
      <rPr>
        <sz val="11"/>
        <color indexed="12"/>
        <rFont val="ＭＳ Ｐゴシック"/>
        <family val="3"/>
        <charset val="128"/>
      </rPr>
      <t>の予算は計画様式４の表紙から転記して下さい＞
＜計画様式４と合致するようにしてください。＞
※直接経費･再委託費は千円単位で数値を丸めて円単位で記入し、
　　間接経費率は整数として計上してください。なお、自己資金の間接経費はマッチングファンドに含めません。</t>
    </r>
    <rPh sb="4" eb="7">
      <t>トウネンド</t>
    </rPh>
    <rPh sb="8" eb="10">
      <t>ヨサン</t>
    </rPh>
    <rPh sb="17" eb="19">
      <t>ヒョウシ</t>
    </rPh>
    <rPh sb="21" eb="23">
      <t>テンキ</t>
    </rPh>
    <rPh sb="25" eb="26">
      <t>クダ</t>
    </rPh>
    <rPh sb="75" eb="76">
      <t>エン</t>
    </rPh>
    <rPh sb="76" eb="78">
      <t>タンイ</t>
    </rPh>
    <rPh sb="79" eb="81">
      <t>キニュウ</t>
    </rPh>
    <rPh sb="109" eb="111">
      <t>ジコ</t>
    </rPh>
    <rPh sb="111" eb="113">
      <t>シキン</t>
    </rPh>
    <rPh sb="114" eb="116">
      <t>カンセツ</t>
    </rPh>
    <rPh sb="116" eb="118">
      <t>ケイヒ</t>
    </rPh>
    <rPh sb="129" eb="130">
      <t>フク</t>
    </rPh>
    <phoneticPr fontId="1"/>
  </si>
  <si>
    <t>・黄色のセルへの入力を一通り終えた段階で、アラートが出ていないかご確認下さい。</t>
    <rPh sb="1" eb="3">
      <t>キイロ</t>
    </rPh>
    <rPh sb="8" eb="10">
      <t>ニュウリョク</t>
    </rPh>
    <rPh sb="11" eb="13">
      <t>ヒトトオ</t>
    </rPh>
    <rPh sb="14" eb="15">
      <t>オ</t>
    </rPh>
    <rPh sb="17" eb="19">
      <t>ダンカイ</t>
    </rPh>
    <rPh sb="26" eb="27">
      <t>デ</t>
    </rPh>
    <rPh sb="33" eb="35">
      <t>カクニン</t>
    </rPh>
    <rPh sb="35" eb="36">
      <t>クダ</t>
    </rPh>
    <phoneticPr fontId="1"/>
  </si>
  <si>
    <t>・ご提出にあたっては、アラートが出ないように予算を修正してからご提出下さい。</t>
    <rPh sb="2" eb="4">
      <t>テイシュツ</t>
    </rPh>
    <rPh sb="16" eb="17">
      <t>デ</t>
    </rPh>
    <rPh sb="22" eb="24">
      <t>ヨサン</t>
    </rPh>
    <rPh sb="25" eb="27">
      <t>シュウセイ</t>
    </rPh>
    <rPh sb="32" eb="34">
      <t>テイシュツ</t>
    </rPh>
    <rPh sb="34" eb="35">
      <t>クダ</t>
    </rPh>
    <phoneticPr fontId="1"/>
  </si>
  <si>
    <t>・シーズ顕在化タイプの場合、５枚目シート、６枚目シートは使用しませんので、同シートには入力しないで下さい。</t>
    <rPh sb="4" eb="7">
      <t>ケンザイカ</t>
    </rPh>
    <rPh sb="11" eb="13">
      <t>バアイ</t>
    </rPh>
    <rPh sb="15" eb="17">
      <t>マイメ</t>
    </rPh>
    <rPh sb="22" eb="24">
      <t>マイメ</t>
    </rPh>
    <rPh sb="28" eb="30">
      <t>シヨウ</t>
    </rPh>
    <rPh sb="37" eb="38">
      <t>ドウ</t>
    </rPh>
    <rPh sb="43" eb="45">
      <t>ニュウリョク</t>
    </rPh>
    <rPh sb="49" eb="50">
      <t>クダ</t>
    </rPh>
    <phoneticPr fontId="1"/>
  </si>
  <si>
    <t>　（黄色のセル以外は自動で入力されます）</t>
    <rPh sb="2" eb="4">
      <t>キイロ</t>
    </rPh>
    <rPh sb="7" eb="9">
      <t>イガイ</t>
    </rPh>
    <rPh sb="10" eb="12">
      <t>ジドウ</t>
    </rPh>
    <rPh sb="13" eb="15">
      <t>ニュウリョク</t>
    </rPh>
    <phoneticPr fontId="1"/>
  </si>
  <si>
    <t>・３枚目シート、４枚目シートの当年度予算部分は下図のように計画様式３の表紙を転記して下さい。</t>
    <rPh sb="2" eb="4">
      <t>マイメ</t>
    </rPh>
    <rPh sb="9" eb="11">
      <t>マイメ</t>
    </rPh>
    <rPh sb="15" eb="18">
      <t>トウネンド</t>
    </rPh>
    <rPh sb="18" eb="20">
      <t>ヨサン</t>
    </rPh>
    <rPh sb="20" eb="22">
      <t>ブブン</t>
    </rPh>
    <rPh sb="23" eb="25">
      <t>カズ</t>
    </rPh>
    <rPh sb="29" eb="31">
      <t>ケイカク</t>
    </rPh>
    <rPh sb="31" eb="33">
      <t>ヨウシキ</t>
    </rPh>
    <rPh sb="35" eb="37">
      <t>ヒョウシ</t>
    </rPh>
    <rPh sb="38" eb="40">
      <t>テンキ</t>
    </rPh>
    <rPh sb="42" eb="43">
      <t>クダ</t>
    </rPh>
    <phoneticPr fontId="1"/>
  </si>
  <si>
    <t>　（入力途中でアラートが出る場合がありますが、一通り入力を終えた段階で消えていれば問題ありません。）</t>
    <rPh sb="2" eb="4">
      <t>ニュウリョク</t>
    </rPh>
    <rPh sb="4" eb="6">
      <t>トチュウ</t>
    </rPh>
    <rPh sb="12" eb="13">
      <t>デ</t>
    </rPh>
    <rPh sb="14" eb="16">
      <t>バアイ</t>
    </rPh>
    <rPh sb="23" eb="25">
      <t>ヒトトオ</t>
    </rPh>
    <rPh sb="26" eb="28">
      <t>ニュウリョク</t>
    </rPh>
    <rPh sb="29" eb="30">
      <t>オ</t>
    </rPh>
    <rPh sb="32" eb="34">
      <t>ダンカイ</t>
    </rPh>
    <rPh sb="35" eb="36">
      <t>キ</t>
    </rPh>
    <rPh sb="41" eb="43">
      <t>モンダイ</t>
    </rPh>
    <phoneticPr fontId="1"/>
  </si>
  <si>
    <t>「マッチング不成立」と１カ所でも表示が出た場合は、予算を見直して下さい
↓</t>
    <rPh sb="6" eb="9">
      <t>フセイリツ</t>
    </rPh>
    <rPh sb="13" eb="14">
      <t>ショ</t>
    </rPh>
    <rPh sb="16" eb="18">
      <t>ヒョウジ</t>
    </rPh>
    <rPh sb="19" eb="20">
      <t>デ</t>
    </rPh>
    <rPh sb="21" eb="23">
      <t>バアイ</t>
    </rPh>
    <rPh sb="25" eb="27">
      <t>ヨサン</t>
    </rPh>
    <rPh sb="28" eb="30">
      <t>ミナオ</t>
    </rPh>
    <rPh sb="32" eb="33">
      <t>クダ</t>
    </rPh>
    <phoneticPr fontId="1"/>
  </si>
  <si>
    <t>Ⅰ　物品費</t>
    <phoneticPr fontId="1"/>
  </si>
  <si>
    <t>Ⅳ　その他</t>
    <phoneticPr fontId="1"/>
  </si>
  <si>
    <r>
      <t>・</t>
    </r>
    <r>
      <rPr>
        <u/>
        <sz val="20"/>
        <color indexed="10"/>
        <rFont val="HG創英角ﾎﾟｯﾌﾟ体"/>
        <family val="3"/>
        <charset val="128"/>
      </rPr>
      <t>2枚目のシートから順番に</t>
    </r>
    <r>
      <rPr>
        <sz val="20"/>
        <color indexed="10"/>
        <rFont val="HG創英角ﾎﾟｯﾌﾟ体"/>
        <family val="3"/>
        <charset val="128"/>
      </rPr>
      <t>、黄色のセルに必要事項を記入して下さい。</t>
    </r>
    <rPh sb="2" eb="4">
      <t>マイメ</t>
    </rPh>
    <rPh sb="10" eb="12">
      <t>ジュンバン</t>
    </rPh>
    <rPh sb="14" eb="16">
      <t>キイロ</t>
    </rPh>
    <rPh sb="20" eb="22">
      <t>ヒツヨウ</t>
    </rPh>
    <rPh sb="22" eb="24">
      <t>ジコウ</t>
    </rPh>
    <rPh sb="25" eb="27">
      <t>キニュウ</t>
    </rPh>
    <rPh sb="29" eb="30">
      <t>クダ</t>
    </rPh>
    <phoneticPr fontId="1"/>
  </si>
  <si>
    <t>総予算額</t>
    <rPh sb="0" eb="1">
      <t>ソウ</t>
    </rPh>
    <rPh sb="1" eb="4">
      <t>ヨサンガク</t>
    </rPh>
    <phoneticPr fontId="1"/>
  </si>
  <si>
    <t xml:space="preserve">
 使途</t>
    <rPh sb="4" eb="6">
      <t>シト</t>
    </rPh>
    <phoneticPr fontId="1"/>
  </si>
  <si>
    <t xml:space="preserve">
使途</t>
    <rPh sb="2" eb="4">
      <t>シト</t>
    </rPh>
    <phoneticPr fontId="1"/>
  </si>
  <si>
    <r>
      <t xml:space="preserve">合計
</t>
    </r>
    <r>
      <rPr>
        <sz val="10"/>
        <color indexed="9"/>
        <rFont val="ＭＳ Ｐゴシック"/>
        <family val="3"/>
        <charset val="128"/>
      </rPr>
      <t>（JST支出分
＋企業支出分）</t>
    </r>
    <rPh sb="0" eb="2">
      <t>ゴウケイ</t>
    </rPh>
    <rPh sb="7" eb="9">
      <t>シシュツ</t>
    </rPh>
    <rPh sb="9" eb="10">
      <t>ブン</t>
    </rPh>
    <rPh sb="12" eb="14">
      <t>キギョウ</t>
    </rPh>
    <rPh sb="14" eb="16">
      <t>シシュツ</t>
    </rPh>
    <rPh sb="16" eb="17">
      <t>ブン</t>
    </rPh>
    <phoneticPr fontId="1"/>
  </si>
  <si>
    <t>（単位：円）</t>
    <phoneticPr fontId="1"/>
  </si>
  <si>
    <r>
      <t>※</t>
    </r>
    <r>
      <rPr>
        <u/>
        <sz val="11"/>
        <color indexed="12"/>
        <rFont val="ＭＳ Ｐゴシック"/>
        <family val="3"/>
        <charset val="128"/>
      </rPr>
      <t>下表は、３枚目シート、４枚目シートを入力すると、各合算額が自動入力されます。</t>
    </r>
    <r>
      <rPr>
        <sz val="11"/>
        <color indexed="12"/>
        <rFont val="ＭＳ Ｐゴシック"/>
        <family val="3"/>
        <charset val="128"/>
      </rPr>
      <t xml:space="preserve">
＜予算額について、今回はすべて要求ベースとなりますので、必ずしもお約束するものではありませんが、研究遂行に必要、かつ、使用することが確実な予算額のみを要求してください。＞ "  </t>
    </r>
    <phoneticPr fontId="1"/>
  </si>
  <si>
    <t>・本ファイルで修正が生じた場合、予算額が合致するように様式２や様式３も確認・必要に応じ修正して下さい。</t>
    <rPh sb="1" eb="2">
      <t>ホン</t>
    </rPh>
    <rPh sb="7" eb="9">
      <t>シュウセイ</t>
    </rPh>
    <rPh sb="10" eb="11">
      <t>ショウ</t>
    </rPh>
    <rPh sb="13" eb="15">
      <t>バアイ</t>
    </rPh>
    <rPh sb="16" eb="18">
      <t>ヨサン</t>
    </rPh>
    <rPh sb="18" eb="19">
      <t>ガク</t>
    </rPh>
    <rPh sb="20" eb="22">
      <t>ガッチ</t>
    </rPh>
    <rPh sb="35" eb="37">
      <t>カクニン</t>
    </rPh>
    <rPh sb="38" eb="40">
      <t>ヒツヨウ</t>
    </rPh>
    <rPh sb="41" eb="42">
      <t>オウ</t>
    </rPh>
    <rPh sb="43" eb="45">
      <t>シュウセイ</t>
    </rPh>
    <rPh sb="47" eb="48">
      <t>クダ</t>
    </rPh>
    <phoneticPr fontId="1"/>
  </si>
  <si>
    <t>事業プロモーター活動期間</t>
    <rPh sb="0" eb="2">
      <t>ジギョウ</t>
    </rPh>
    <rPh sb="8" eb="10">
      <t>カツドウ</t>
    </rPh>
    <phoneticPr fontId="1"/>
  </si>
  <si>
    <r>
      <rPr>
        <sz val="11"/>
        <rFont val="ＭＳ Ｐゴシック"/>
        <family val="3"/>
        <charset val="128"/>
      </rPr>
      <t xml:space="preserve">（３） </t>
    </r>
    <r>
      <rPr>
        <sz val="11"/>
        <color indexed="12"/>
        <rFont val="ＭＳ Ｐゴシック"/>
        <family val="3"/>
        <charset val="128"/>
      </rPr>
      <t>ｂ株式会社</t>
    </r>
    <phoneticPr fontId="1"/>
  </si>
  <si>
    <t>開始日</t>
    <rPh sb="0" eb="3">
      <t>カイシビ</t>
    </rPh>
    <phoneticPr fontId="1"/>
  </si>
  <si>
    <t>事業プロモーター活動期間</t>
    <rPh sb="0" eb="2">
      <t>ジギョウ</t>
    </rPh>
    <rPh sb="8" eb="10">
      <t>カツドウ</t>
    </rPh>
    <rPh sb="10" eb="12">
      <t>キカン</t>
    </rPh>
    <phoneticPr fontId="1"/>
  </si>
  <si>
    <r>
      <rPr>
        <sz val="11"/>
        <rFont val="ＭＳ Ｐゴシック"/>
        <family val="3"/>
        <charset val="128"/>
      </rPr>
      <t>（２） a　</t>
    </r>
    <r>
      <rPr>
        <sz val="11"/>
        <color indexed="12"/>
        <rFont val="ＭＳ Ｐゴシック"/>
        <family val="3"/>
        <charset val="128"/>
      </rPr>
      <t>株式会社</t>
    </r>
    <rPh sb="6" eb="8">
      <t>カブシキ</t>
    </rPh>
    <rPh sb="8" eb="10">
      <t>カイシャ</t>
    </rPh>
    <phoneticPr fontId="1"/>
  </si>
  <si>
    <t>(Ⅰ～Ⅳ)計</t>
    <phoneticPr fontId="1"/>
  </si>
  <si>
    <t>年度
費目</t>
    <rPh sb="0" eb="2">
      <t>ネンド</t>
    </rPh>
    <rPh sb="5" eb="7">
      <t>ヒモク</t>
    </rPh>
    <phoneticPr fontId="1"/>
  </si>
  <si>
    <t>Ⅱ  旅　費</t>
    <phoneticPr fontId="1"/>
  </si>
  <si>
    <t>Ⅶ．委託研究費（共同実施機関）</t>
    <rPh sb="2" eb="4">
      <t>イタク</t>
    </rPh>
    <rPh sb="4" eb="7">
      <t>ケンキュウヒ</t>
    </rPh>
    <rPh sb="8" eb="10">
      <t>キョウドウ</t>
    </rPh>
    <rPh sb="10" eb="12">
      <t>ジッシ</t>
    </rPh>
    <rPh sb="12" eb="14">
      <t>キカン</t>
    </rPh>
    <phoneticPr fontId="1"/>
  </si>
  <si>
    <t>委託研究費</t>
    <rPh sb="0" eb="2">
      <t>イタク</t>
    </rPh>
    <rPh sb="2" eb="5">
      <t>ケンキュウヒ</t>
    </rPh>
    <phoneticPr fontId="1"/>
  </si>
  <si>
    <t>Ⅶ．委託研究費（代表実施機関）</t>
    <rPh sb="2" eb="4">
      <t>イタク</t>
    </rPh>
    <rPh sb="4" eb="7">
      <t>ケンキュウヒ</t>
    </rPh>
    <rPh sb="8" eb="10">
      <t>ダイヒョウ</t>
    </rPh>
    <rPh sb="10" eb="12">
      <t>ジッシ</t>
    </rPh>
    <rPh sb="12" eb="14">
      <t>キカン</t>
    </rPh>
    <phoneticPr fontId="1"/>
  </si>
  <si>
    <t>（１）委託研究費の総予算額</t>
    <rPh sb="3" eb="5">
      <t>イタク</t>
    </rPh>
    <rPh sb="5" eb="8">
      <t>ケンキュウヒ</t>
    </rPh>
    <phoneticPr fontId="1"/>
  </si>
  <si>
    <t>Ⅶ．委託研究費（事業プロモーター活動経費）</t>
    <rPh sb="2" eb="4">
      <t>イタク</t>
    </rPh>
    <rPh sb="4" eb="7">
      <t>ケンキュウヒ</t>
    </rPh>
    <rPh sb="8" eb="10">
      <t>ジギョウ</t>
    </rPh>
    <rPh sb="16" eb="18">
      <t>カツドウ</t>
    </rPh>
    <rPh sb="18" eb="20">
      <t>ケイヒ</t>
    </rPh>
    <phoneticPr fontId="1"/>
  </si>
  <si>
    <t>プロジェクト推進型　事業プロモーター支援</t>
    <rPh sb="10" eb="12">
      <t>ジギョウ</t>
    </rPh>
    <rPh sb="18" eb="20">
      <t>シエン</t>
    </rPh>
    <phoneticPr fontId="1"/>
  </si>
  <si>
    <t>間接経費</t>
    <rPh sb="0" eb="2">
      <t>カンセツ</t>
    </rPh>
    <rPh sb="2" eb="4">
      <t>ケイヒ</t>
    </rPh>
    <phoneticPr fontId="1"/>
  </si>
  <si>
    <r>
      <t>注）</t>
    </r>
    <r>
      <rPr>
        <sz val="11"/>
        <color indexed="10"/>
        <rFont val="ＭＳ Ｐゴシック"/>
        <family val="3"/>
        <charset val="128"/>
      </rPr>
      <t>代表実施機関</t>
    </r>
    <r>
      <rPr>
        <sz val="11"/>
        <color indexed="12"/>
        <rFont val="ＭＳ Ｐゴシック"/>
        <family val="3"/>
        <charset val="128"/>
      </rPr>
      <t>で使用する委託研究費を記入して下さい。
＜</t>
    </r>
    <r>
      <rPr>
        <sz val="11"/>
        <color indexed="10"/>
        <rFont val="ＭＳ Ｐゴシック"/>
        <family val="3"/>
        <charset val="128"/>
      </rPr>
      <t>当年度</t>
    </r>
    <r>
      <rPr>
        <sz val="11"/>
        <color indexed="12"/>
        <rFont val="ＭＳ Ｐゴシック"/>
        <family val="3"/>
        <charset val="128"/>
      </rPr>
      <t>の予算は計画様式３の表紙から転記して下さい＞
＜計画様式３と合致するようにしてください。＞
※直接経費は千円単位で数値を丸めて円単位で記入し、間接経費は整数として計上してください。</t>
    </r>
    <rPh sb="2" eb="4">
      <t>ダイヒョウ</t>
    </rPh>
    <rPh sb="4" eb="6">
      <t>ジッシ</t>
    </rPh>
    <rPh sb="6" eb="8">
      <t>キカン</t>
    </rPh>
    <rPh sb="29" eb="32">
      <t>トウネンド</t>
    </rPh>
    <rPh sb="33" eb="35">
      <t>ヨサン</t>
    </rPh>
    <rPh sb="42" eb="44">
      <t>ヒョウシ</t>
    </rPh>
    <rPh sb="46" eb="48">
      <t>テンキ</t>
    </rPh>
    <rPh sb="50" eb="51">
      <t>クダ</t>
    </rPh>
    <rPh sb="95" eb="96">
      <t>エン</t>
    </rPh>
    <rPh sb="96" eb="98">
      <t>タンイ</t>
    </rPh>
    <rPh sb="99" eb="101">
      <t>キニュウ</t>
    </rPh>
    <rPh sb="103" eb="105">
      <t>カンセツ</t>
    </rPh>
    <rPh sb="105" eb="107">
      <t>ケイヒ</t>
    </rPh>
    <phoneticPr fontId="1"/>
  </si>
  <si>
    <r>
      <t>注）</t>
    </r>
    <r>
      <rPr>
        <sz val="11"/>
        <color indexed="10"/>
        <rFont val="ＭＳ Ｐゴシック"/>
        <family val="3"/>
        <charset val="128"/>
      </rPr>
      <t>共同実施機関</t>
    </r>
    <r>
      <rPr>
        <sz val="11"/>
        <color indexed="12"/>
        <rFont val="ＭＳ Ｐゴシック"/>
        <family val="3"/>
        <charset val="128"/>
      </rPr>
      <t>で使用する委託研究費を記入して下さい。
＜</t>
    </r>
    <r>
      <rPr>
        <sz val="11"/>
        <color indexed="10"/>
        <rFont val="ＭＳ Ｐゴシック"/>
        <family val="3"/>
        <charset val="128"/>
      </rPr>
      <t>当年度</t>
    </r>
    <r>
      <rPr>
        <sz val="11"/>
        <color indexed="12"/>
        <rFont val="ＭＳ Ｐゴシック"/>
        <family val="3"/>
        <charset val="128"/>
      </rPr>
      <t>の予算は計画様式３の表紙から転記して下さい＞
＜計画様式３と合致するようにしてください。＞
※直接経費は千円単位で数値を丸めて円単位で記入し、間接経は整数として計上してください。</t>
    </r>
    <rPh sb="2" eb="4">
      <t>キョウドウ</t>
    </rPh>
    <rPh sb="4" eb="6">
      <t>ジッシ</t>
    </rPh>
    <rPh sb="6" eb="8">
      <t>キカン</t>
    </rPh>
    <rPh sb="13" eb="15">
      <t>イタク</t>
    </rPh>
    <rPh sb="15" eb="17">
      <t>ケンキュウ</t>
    </rPh>
    <rPh sb="29" eb="32">
      <t>トウネンド</t>
    </rPh>
    <rPh sb="33" eb="35">
      <t>ヨサン</t>
    </rPh>
    <rPh sb="42" eb="44">
      <t>ヒョウシ</t>
    </rPh>
    <rPh sb="46" eb="48">
      <t>テンキ</t>
    </rPh>
    <rPh sb="50" eb="51">
      <t>クダ</t>
    </rPh>
    <rPh sb="95" eb="96">
      <t>エン</t>
    </rPh>
    <rPh sb="96" eb="98">
      <t>タンイ</t>
    </rPh>
    <rPh sb="99" eb="101">
      <t>キニュウ</t>
    </rPh>
    <rPh sb="103" eb="105">
      <t>カンセツ</t>
    </rPh>
    <phoneticPr fontId="1"/>
  </si>
  <si>
    <t>研究タイプ</t>
    <rPh sb="0" eb="2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</si>
</sst>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 "/>
    <numFmt numFmtId="178" formatCode="General\ &quot;機&quot;&quot;関&quot;"/>
    <numFmt numFmtId="179" formatCode="0_ 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u/>
      <sz val="20"/>
      <color indexed="10"/>
      <name val="HG創英角ﾎﾟｯﾌﾟ体"/>
      <family val="3"/>
      <charset val="128"/>
    </font>
    <font>
      <sz val="20"/>
      <color indexed="10"/>
      <name val="HG創英角ﾎﾟｯﾌﾟ体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8">
    <xf numFmtId="0" fontId="0" fillId="0" borderId="0" xfId="0"/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>
      <alignment horizontal="right" vertical="center" wrapTex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left" vertical="center"/>
    </xf>
    <xf numFmtId="3" fontId="2" fillId="2" borderId="1" xfId="0" applyNumberFormat="1" applyFont="1" applyFill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14" fontId="11" fillId="3" borderId="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11" fillId="3" borderId="7" xfId="0" applyFont="1" applyFill="1" applyBorder="1" applyAlignment="1">
      <alignment horizontal="left" vertical="center" wrapText="1"/>
    </xf>
    <xf numFmtId="177" fontId="0" fillId="3" borderId="0" xfId="0" applyNumberForma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3" borderId="0" xfId="0" applyFill="1"/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3" fontId="0" fillId="3" borderId="1" xfId="0" applyNumberFormat="1" applyFill="1" applyBorder="1"/>
    <xf numFmtId="0" fontId="13" fillId="3" borderId="0" xfId="0" applyFont="1" applyFill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2" fillId="3" borderId="0" xfId="0" applyNumberFormat="1" applyFont="1" applyFill="1" applyAlignment="1">
      <alignment horizontal="left" vertical="center"/>
    </xf>
    <xf numFmtId="0" fontId="12" fillId="3" borderId="0" xfId="0" applyFont="1" applyFill="1"/>
    <xf numFmtId="0" fontId="16" fillId="3" borderId="0" xfId="0" applyFont="1" applyFill="1" applyAlignment="1">
      <alignment horizontal="left" vertical="center"/>
    </xf>
    <xf numFmtId="0" fontId="16" fillId="0" borderId="0" xfId="0" applyFont="1"/>
    <xf numFmtId="0" fontId="0" fillId="2" borderId="1" xfId="0" applyFill="1" applyBorder="1" applyProtection="1">
      <protection locked="0"/>
    </xf>
    <xf numFmtId="0" fontId="17" fillId="0" borderId="0" xfId="0" applyFont="1"/>
    <xf numFmtId="0" fontId="18" fillId="0" borderId="0" xfId="0" applyFont="1"/>
    <xf numFmtId="14" fontId="10" fillId="3" borderId="0" xfId="0" applyNumberFormat="1" applyFont="1" applyFill="1" applyAlignment="1">
      <alignment horizontal="left" vertical="center"/>
    </xf>
    <xf numFmtId="178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1" fillId="3" borderId="14" xfId="0" applyFont="1" applyFill="1" applyBorder="1" applyAlignment="1">
      <alignment horizontal="left" vertical="center" wrapText="1"/>
    </xf>
    <xf numFmtId="176" fontId="11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20" fillId="0" borderId="0" xfId="0" applyFont="1"/>
    <xf numFmtId="0" fontId="23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3" fontId="12" fillId="3" borderId="18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179" fontId="7" fillId="3" borderId="0" xfId="0" applyNumberFormat="1" applyFont="1" applyFill="1" applyAlignment="1">
      <alignment horizontal="left" vertical="center"/>
    </xf>
    <xf numFmtId="14" fontId="10" fillId="4" borderId="10" xfId="0" applyNumberFormat="1" applyFont="1" applyFill="1" applyBorder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0" fontId="24" fillId="3" borderId="3" xfId="0" applyFont="1" applyFill="1" applyBorder="1" applyAlignment="1">
      <alignment horizontal="left" vertical="center" wrapText="1"/>
    </xf>
    <xf numFmtId="14" fontId="11" fillId="3" borderId="15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2" borderId="0" xfId="0" applyNumberFormat="1" applyFont="1" applyFill="1" applyAlignment="1" applyProtection="1">
      <alignment horizontal="right" vertical="center" wrapText="1"/>
      <protection locked="0"/>
    </xf>
    <xf numFmtId="3" fontId="2" fillId="2" borderId="26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</cellXfs>
  <cellStyles count="1">
    <cellStyle name="標準" xfId="0" builtinId="0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63"/>
        </patternFill>
      </fill>
    </dxf>
    <dxf>
      <fill>
        <patternFill>
          <bgColor indexed="63"/>
        </patternFill>
      </fill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478153</xdr:colOff>
      <xdr:row>57</xdr:row>
      <xdr:rowOff>142876</xdr:rowOff>
    </xdr:from>
    <xdr:to>
      <xdr:col>1</xdr:col>
      <xdr:colOff>561974</xdr:colOff>
      <xdr:row>58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877978-5117-4ADB-9AA7-AC612FF4E8E8}"/>
            </a:ext>
          </a:extLst>
        </xdr:cNvPr>
        <xdr:cNvSpPr/>
      </xdr:nvSpPr>
      <xdr:spPr>
        <a:xfrm flipH="1">
          <a:off x="1163953" y="10315576"/>
          <a:ext cx="83821" cy="95249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13</xdr:row>
      <xdr:rowOff>26670</xdr:rowOff>
    </xdr:from>
    <xdr:to>
      <xdr:col>16</xdr:col>
      <xdr:colOff>143463</xdr:colOff>
      <xdr:row>66</xdr:row>
      <xdr:rowOff>132174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822DB8B-A1C4-488D-BC47-74EAD27E0148}"/>
            </a:ext>
          </a:extLst>
        </xdr:cNvPr>
        <xdr:cNvGrpSpPr/>
      </xdr:nvGrpSpPr>
      <xdr:grpSpPr>
        <a:xfrm>
          <a:off x="0" y="2655570"/>
          <a:ext cx="11116263" cy="9192354"/>
          <a:chOff x="0" y="2598420"/>
          <a:chExt cx="9897063" cy="9192354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4733D006-C440-4AF4-BA44-6D33F17F48EC}"/>
              </a:ext>
            </a:extLst>
          </xdr:cNvPr>
          <xdr:cNvSpPr txBox="1"/>
        </xdr:nvSpPr>
        <xdr:spPr bwMode="auto">
          <a:xfrm>
            <a:off x="7641729" y="10229657"/>
            <a:ext cx="1226325" cy="993440"/>
          </a:xfrm>
          <a:prstGeom prst="rect">
            <a:avLst/>
          </a:prstGeom>
          <a:noFill/>
          <a:ln w="19050">
            <a:solidFill>
              <a:srgbClr val="00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>
              <a:lnSpc>
                <a:spcPts val="1300"/>
              </a:lnSpc>
            </a:pP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単位は円ですが、直接経費は「千円単位に」数値を丸めて記入して下い。</a:t>
            </a: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9C6A03B9-9B85-4584-9DFE-E9E88F070B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73318" y="7541611"/>
            <a:ext cx="6934362" cy="4030739"/>
          </a:xfrm>
          <a:prstGeom prst="rect">
            <a:avLst/>
          </a:prstGeom>
        </xdr:spPr>
      </xdr:pic>
      <xdr:sp macro="" textlink="">
        <xdr:nvSpPr>
          <xdr:cNvPr id="23" name="矢印: 折線 22">
            <a:extLst>
              <a:ext uri="{FF2B5EF4-FFF2-40B4-BE49-F238E27FC236}">
                <a16:creationId xmlns:a16="http://schemas.microsoft.com/office/drawing/2014/main" id="{5C952329-E666-4F0C-9CF3-A0C7E2FFE1A0}"/>
              </a:ext>
            </a:extLst>
          </xdr:cNvPr>
          <xdr:cNvSpPr/>
        </xdr:nvSpPr>
        <xdr:spPr bwMode="auto">
          <a:xfrm flipH="1">
            <a:off x="5360420" y="7474233"/>
            <a:ext cx="600015" cy="2382807"/>
          </a:xfrm>
          <a:prstGeom prst="bentArrow">
            <a:avLst>
              <a:gd name="adj1" fmla="val 0"/>
              <a:gd name="adj2" fmla="val 5098"/>
              <a:gd name="adj3" fmla="val 6515"/>
              <a:gd name="adj4" fmla="val 43750"/>
            </a:avLst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F055E6E2-F562-4783-8B29-C298B75A5ECC}"/>
              </a:ext>
            </a:extLst>
          </xdr:cNvPr>
          <xdr:cNvSpPr/>
        </xdr:nvSpPr>
        <xdr:spPr bwMode="auto">
          <a:xfrm>
            <a:off x="4897729" y="9769862"/>
            <a:ext cx="1096259" cy="2020912"/>
          </a:xfrm>
          <a:prstGeom prst="round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5" name="右中かっこ 24">
            <a:extLst>
              <a:ext uri="{FF2B5EF4-FFF2-40B4-BE49-F238E27FC236}">
                <a16:creationId xmlns:a16="http://schemas.microsoft.com/office/drawing/2014/main" id="{987F93A8-8279-4DEA-9116-9F801212FB73}"/>
              </a:ext>
            </a:extLst>
          </xdr:cNvPr>
          <xdr:cNvSpPr/>
        </xdr:nvSpPr>
        <xdr:spPr bwMode="auto">
          <a:xfrm>
            <a:off x="6335449" y="5440088"/>
            <a:ext cx="430576" cy="1940130"/>
          </a:xfrm>
          <a:prstGeom prst="rightBrace">
            <a:avLst>
              <a:gd name="adj1" fmla="val 10220"/>
              <a:gd name="adj2" fmla="val 46242"/>
            </a:avLst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F85F500C-114D-4D81-BEAC-DD2111F71E54}"/>
              </a:ext>
            </a:extLst>
          </xdr:cNvPr>
          <xdr:cNvSpPr txBox="1"/>
        </xdr:nvSpPr>
        <xdr:spPr bwMode="auto">
          <a:xfrm>
            <a:off x="7573310" y="6704900"/>
            <a:ext cx="2323753" cy="479990"/>
          </a:xfrm>
          <a:prstGeom prst="rect">
            <a:avLst/>
          </a:prstGeom>
          <a:noFill/>
          <a:ln w="19050">
            <a:solidFill>
              <a:srgbClr val="00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間接経費は丸めないでください。</a:t>
            </a:r>
            <a:endPara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ただし、率は必ず整数としてください</a:t>
            </a:r>
          </a:p>
        </xdr:txBody>
      </xdr:sp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1D97D89B-40C2-4D1B-9697-456B5CB5F08B}"/>
              </a:ext>
            </a:extLst>
          </xdr:cNvPr>
          <xdr:cNvCxnSpPr/>
        </xdr:nvCxnSpPr>
        <xdr:spPr bwMode="auto">
          <a:xfrm flipH="1">
            <a:off x="6617380" y="7011041"/>
            <a:ext cx="758591" cy="0"/>
          </a:xfrm>
          <a:prstGeom prst="straightConnector1">
            <a:avLst/>
          </a:prstGeom>
          <a:ln w="1905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7" name="図 6">
            <a:extLst>
              <a:ext uri="{FF2B5EF4-FFF2-40B4-BE49-F238E27FC236}">
                <a16:creationId xmlns:a16="http://schemas.microsoft.com/office/drawing/2014/main" id="{9A68D6E2-E388-4A55-A21A-402B7C2CE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2598420"/>
            <a:ext cx="6384547" cy="48774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27</xdr:row>
      <xdr:rowOff>66675</xdr:rowOff>
    </xdr:from>
    <xdr:to>
      <xdr:col>7</xdr:col>
      <xdr:colOff>9559</xdr:colOff>
      <xdr:row>30</xdr:row>
      <xdr:rowOff>38100</xdr:rowOff>
    </xdr:to>
    <xdr:sp macro="" textlink="" fLocksText="0">
      <xdr:nvSpPr>
        <xdr:cNvPr id="3190" name="AutoShape 1">
          <a:extLst>
            <a:ext uri="{FF2B5EF4-FFF2-40B4-BE49-F238E27FC236}">
              <a16:creationId xmlns:a16="http://schemas.microsoft.com/office/drawing/2014/main" id="{6A3FA790-CA87-41AE-BF58-232DF7D8A645}"/>
            </a:ext>
          </a:extLst>
        </xdr:cNvPr>
        <xdr:cNvSpPr>
          <a:spLocks noChangeArrowheads="1"/>
        </xdr:cNvSpPr>
      </xdr:nvSpPr>
      <xdr:spPr bwMode="auto">
        <a:xfrm>
          <a:off x="342900" y="6896100"/>
          <a:ext cx="5600734" cy="485775"/>
        </a:xfrm>
        <a:prstGeom prst="wedgeRoundRectCallout">
          <a:avLst>
            <a:gd name="adj1" fmla="val -17032"/>
            <a:gd name="adj2" fmla="val -252380"/>
            <a:gd name="adj3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各機関の間接経比率によっては予算配分通知における事業プロモーター活動の予算上限額（JST支出分）に一致しないことがあるが、下回る分にはかまわない（1円といえども超えることは不可）。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opLeftCell="A32" workbookViewId="0">
      <selection activeCell="P46" sqref="P46"/>
    </sheetView>
  </sheetViews>
  <sheetFormatPr defaultRowHeight="13.5" x14ac:dyDescent="0.15"/>
  <sheetData>
    <row r="1" spans="1:1" ht="18.75" x14ac:dyDescent="0.2">
      <c r="A1" s="8" t="s">
        <v>17</v>
      </c>
    </row>
    <row r="3" spans="1:1" ht="24" x14ac:dyDescent="0.25">
      <c r="A3" s="62" t="s">
        <v>86</v>
      </c>
    </row>
    <row r="4" spans="1:1" ht="24" x14ac:dyDescent="0.25">
      <c r="A4" s="50" t="s">
        <v>80</v>
      </c>
    </row>
    <row r="5" spans="1:1" ht="17.25" x14ac:dyDescent="0.2">
      <c r="A5" s="49" t="s">
        <v>77</v>
      </c>
    </row>
    <row r="6" spans="1:1" ht="17.25" x14ac:dyDescent="0.2">
      <c r="A6" s="49" t="s">
        <v>82</v>
      </c>
    </row>
    <row r="7" spans="1:1" ht="17.25" x14ac:dyDescent="0.2">
      <c r="A7" s="49" t="s">
        <v>78</v>
      </c>
    </row>
    <row r="8" spans="1:1" ht="17.25" x14ac:dyDescent="0.2">
      <c r="A8" s="49" t="s">
        <v>93</v>
      </c>
    </row>
    <row r="9" spans="1:1" ht="17.25" hidden="1" x14ac:dyDescent="0.2">
      <c r="A9" s="49" t="s">
        <v>79</v>
      </c>
    </row>
    <row r="10" spans="1:1" ht="17.25" x14ac:dyDescent="0.2">
      <c r="A10" s="49" t="s">
        <v>81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topLeftCell="A6" zoomScaleNormal="100" zoomScaleSheetLayoutView="100" workbookViewId="0">
      <selection activeCell="E4" sqref="E4"/>
    </sheetView>
  </sheetViews>
  <sheetFormatPr defaultColWidth="9" defaultRowHeight="13.5" x14ac:dyDescent="0.15"/>
  <cols>
    <col min="1" max="1" width="10.625" style="4" customWidth="1"/>
    <col min="2" max="7" width="12.625" style="4" customWidth="1"/>
    <col min="8" max="8" width="10.875" style="4" bestFit="1" customWidth="1"/>
    <col min="9" max="9" width="9" style="4"/>
    <col min="10" max="10" width="9.125" style="4" bestFit="1" customWidth="1"/>
    <col min="11" max="11" width="10.875" style="4" bestFit="1" customWidth="1"/>
    <col min="12" max="16384" width="9" style="4"/>
  </cols>
  <sheetData>
    <row r="1" spans="1:11" ht="39.950000000000003" customHeight="1" x14ac:dyDescent="0.15">
      <c r="A1" s="3" t="s">
        <v>106</v>
      </c>
      <c r="B1" s="3"/>
      <c r="C1" s="3"/>
      <c r="D1" s="3"/>
      <c r="E1" s="3"/>
      <c r="F1" s="3"/>
      <c r="G1" s="3"/>
    </row>
    <row r="2" spans="1:11" ht="13.5" customHeight="1" thickBot="1" x14ac:dyDescent="0.2">
      <c r="A2" s="3"/>
      <c r="B2" s="23" t="s">
        <v>111</v>
      </c>
      <c r="C2" s="69" t="s">
        <v>107</v>
      </c>
      <c r="D2" s="24"/>
      <c r="E2" s="24"/>
      <c r="F2" s="24"/>
      <c r="G2" s="24"/>
      <c r="H2" s="72">
        <f>DATE(YEAR($C$3)+4,3,31)</f>
        <v>46477</v>
      </c>
      <c r="I2" s="42"/>
      <c r="J2" s="42"/>
      <c r="K2" s="42"/>
    </row>
    <row r="3" spans="1:11" ht="13.5" customHeight="1" thickBot="1" x14ac:dyDescent="0.2">
      <c r="A3" s="3"/>
      <c r="B3" s="25" t="s">
        <v>96</v>
      </c>
      <c r="C3" s="71">
        <v>45270</v>
      </c>
      <c r="D3" s="25" t="s">
        <v>75</v>
      </c>
      <c r="E3" s="71">
        <v>46112</v>
      </c>
      <c r="F3" s="51"/>
      <c r="G3" s="51"/>
      <c r="H3" s="42"/>
      <c r="I3" s="42"/>
      <c r="J3" s="42"/>
      <c r="K3" s="42"/>
    </row>
    <row r="4" spans="1:11" ht="13.5" customHeight="1" x14ac:dyDescent="0.15">
      <c r="A4" s="26"/>
      <c r="B4" s="26"/>
      <c r="C4" s="27">
        <f>IF(MONTH(C3)&lt;=3,YEAR(C3)-1,YEAR(C3))</f>
        <v>2023</v>
      </c>
      <c r="D4" s="27"/>
      <c r="E4" s="27">
        <f>IF(MONTH(E3)&lt;=3,YEAR(E3)-1,YEAR(E3))</f>
        <v>2025</v>
      </c>
      <c r="F4" s="27"/>
      <c r="G4" s="27"/>
      <c r="H4" s="42"/>
      <c r="I4" s="42"/>
      <c r="J4" s="42"/>
      <c r="K4" s="42"/>
    </row>
    <row r="5" spans="1:11" ht="13.5" customHeight="1" x14ac:dyDescent="0.15">
      <c r="A5" s="70"/>
      <c r="B5" s="21"/>
      <c r="C5" s="24"/>
      <c r="D5" s="24"/>
      <c r="E5" s="24"/>
      <c r="F5" s="24"/>
      <c r="G5" s="24"/>
      <c r="H5" s="42"/>
      <c r="I5" s="42"/>
      <c r="J5" s="42"/>
      <c r="K5" s="42"/>
    </row>
    <row r="6" spans="1:11" ht="57" customHeight="1" x14ac:dyDescent="0.15">
      <c r="A6" s="79" t="s">
        <v>92</v>
      </c>
      <c r="B6" s="79"/>
      <c r="C6" s="79"/>
      <c r="D6" s="79"/>
      <c r="E6" s="79"/>
      <c r="F6" s="79"/>
      <c r="G6" s="79"/>
    </row>
    <row r="7" spans="1:11" x14ac:dyDescent="0.15">
      <c r="A7" s="3" t="s">
        <v>105</v>
      </c>
      <c r="B7" s="3"/>
      <c r="C7" s="3"/>
      <c r="D7" s="3"/>
      <c r="E7" s="3"/>
      <c r="F7" s="3"/>
      <c r="G7" s="3"/>
    </row>
    <row r="8" spans="1:11" x14ac:dyDescent="0.15">
      <c r="A8" s="3"/>
      <c r="B8" s="3"/>
      <c r="C8" s="3"/>
      <c r="D8" s="3"/>
      <c r="E8" s="41" t="s">
        <v>91</v>
      </c>
      <c r="F8" s="3"/>
      <c r="G8" s="5"/>
    </row>
    <row r="9" spans="1:11" ht="13.5" hidden="1" customHeight="1" x14ac:dyDescent="0.15">
      <c r="A9" s="64" t="s">
        <v>88</v>
      </c>
      <c r="B9" s="65"/>
      <c r="C9" s="29"/>
      <c r="D9" s="30"/>
      <c r="E9" s="30"/>
      <c r="F9" s="30"/>
      <c r="G9" s="31"/>
    </row>
    <row r="10" spans="1:11" ht="13.5" hidden="1" customHeight="1" x14ac:dyDescent="0.15">
      <c r="A10" s="64" t="s">
        <v>89</v>
      </c>
      <c r="B10" s="65"/>
      <c r="C10" s="89" t="s">
        <v>72</v>
      </c>
      <c r="D10" s="90"/>
      <c r="E10" s="91"/>
      <c r="F10" s="85" t="s">
        <v>73</v>
      </c>
      <c r="G10" s="87" t="s">
        <v>90</v>
      </c>
    </row>
    <row r="11" spans="1:11" ht="24.95" customHeight="1" x14ac:dyDescent="0.15">
      <c r="A11" s="92"/>
      <c r="B11" s="93"/>
      <c r="C11" s="96" t="s">
        <v>87</v>
      </c>
      <c r="D11" s="97"/>
      <c r="E11" s="98"/>
      <c r="F11" s="86"/>
      <c r="G11" s="88"/>
    </row>
    <row r="12" spans="1:11" ht="24.95" customHeight="1" x14ac:dyDescent="0.15">
      <c r="A12" s="94"/>
      <c r="B12" s="95"/>
      <c r="C12" s="99"/>
      <c r="D12" s="100"/>
      <c r="E12" s="101"/>
      <c r="F12" s="86"/>
      <c r="G12" s="88"/>
    </row>
    <row r="13" spans="1:11" ht="27" customHeight="1" x14ac:dyDescent="0.15">
      <c r="A13" s="80" t="s">
        <v>0</v>
      </c>
      <c r="B13" s="81"/>
      <c r="C13" s="82">
        <f>'（2）委託研究費（代表実施機関）'!H10+'（3）委託研究費（共同実施機関）'!H10</f>
        <v>350000</v>
      </c>
      <c r="D13" s="83"/>
      <c r="E13" s="84"/>
      <c r="F13" s="66">
        <f>SUMIF('（2-3）企業等 自己資金'!$A$10:$A$101,A13,'（2-3）企業等 自己資金'!$H$10:$H$101)</f>
        <v>0</v>
      </c>
      <c r="G13" s="67">
        <f>C13+F13</f>
        <v>350000</v>
      </c>
    </row>
    <row r="14" spans="1:11" ht="27" customHeight="1" x14ac:dyDescent="0.15">
      <c r="A14" s="80" t="s">
        <v>101</v>
      </c>
      <c r="B14" s="81"/>
      <c r="C14" s="82">
        <f>'（2）委託研究費（代表実施機関）'!H11+'（3）委託研究費（共同実施機関）'!H11</f>
        <v>2100000</v>
      </c>
      <c r="D14" s="83"/>
      <c r="E14" s="84"/>
      <c r="F14" s="66">
        <f>SUMIF('（2-3）企業等 自己資金'!$A$10:$A$101,A14,'（2-3）企業等 自己資金'!$H$10:$H$101)</f>
        <v>0</v>
      </c>
      <c r="G14" s="67">
        <f t="shared" ref="G14:G19" si="0">C14+F14</f>
        <v>2100000</v>
      </c>
    </row>
    <row r="15" spans="1:11" ht="27" customHeight="1" x14ac:dyDescent="0.15">
      <c r="A15" s="80" t="s">
        <v>1</v>
      </c>
      <c r="B15" s="81"/>
      <c r="C15" s="82">
        <f>'（2）委託研究費（代表実施機関）'!H12+'（3）委託研究費（共同実施機関）'!H12</f>
        <v>7500000</v>
      </c>
      <c r="D15" s="83"/>
      <c r="E15" s="84"/>
      <c r="F15" s="66">
        <f>SUMIF('（2-3）企業等 自己資金'!$A$10:$A$101,A15,'（2-3）企業等 自己資金'!$H$10:$H$101)</f>
        <v>0</v>
      </c>
      <c r="G15" s="67">
        <f t="shared" si="0"/>
        <v>7500000</v>
      </c>
    </row>
    <row r="16" spans="1:11" ht="27" customHeight="1" x14ac:dyDescent="0.15">
      <c r="A16" s="80" t="s">
        <v>2</v>
      </c>
      <c r="B16" s="81"/>
      <c r="C16" s="82">
        <f>SUM('（2）委託研究費（代表実施機関）'!H13:H13)+SUM('（3）委託研究費（共同実施機関）'!H13:H13)</f>
        <v>1600000</v>
      </c>
      <c r="D16" s="83"/>
      <c r="E16" s="84"/>
      <c r="F16" s="66">
        <f>SUMIF('（2-3）企業等 自己資金'!$A$10:$A$101,A16,'（2-3）企業等 自己資金'!$H$10:$H$101)</f>
        <v>0</v>
      </c>
      <c r="G16" s="67">
        <f t="shared" si="0"/>
        <v>1600000</v>
      </c>
    </row>
    <row r="17" spans="1:8" ht="27" customHeight="1" x14ac:dyDescent="0.15">
      <c r="A17" s="32" t="s">
        <v>74</v>
      </c>
      <c r="B17" s="12" t="s">
        <v>99</v>
      </c>
      <c r="C17" s="82">
        <f>'（2）委託研究費（代表実施機関）'!H14+'（3）委託研究費（共同実施機関）'!H14</f>
        <v>11550000</v>
      </c>
      <c r="D17" s="83"/>
      <c r="E17" s="84"/>
      <c r="F17" s="66">
        <f>SUMIF('（2-3）企業等 自己資金'!$A$10:$A$101,A17,'（2-3）企業等 自己資金'!$H$10:$H$101)</f>
        <v>0</v>
      </c>
      <c r="G17" s="67">
        <f t="shared" si="0"/>
        <v>11550000</v>
      </c>
    </row>
    <row r="18" spans="1:8" ht="27" customHeight="1" x14ac:dyDescent="0.15">
      <c r="A18" s="80" t="s">
        <v>108</v>
      </c>
      <c r="B18" s="81"/>
      <c r="C18" s="82">
        <f>'（2）委託研究費（代表実施機関）'!H15+'（3）委託研究費（共同実施機関）'!H15</f>
        <v>3465000</v>
      </c>
      <c r="D18" s="83"/>
      <c r="E18" s="84"/>
      <c r="F18" s="66">
        <f>SUMIF('（2-3）企業等 自己資金'!$A$10:$A$101,A18,'（2-3）企業等 自己資金'!$H$10:$H$101)</f>
        <v>0</v>
      </c>
      <c r="G18" s="67">
        <f t="shared" si="0"/>
        <v>3465000</v>
      </c>
    </row>
    <row r="19" spans="1:8" ht="27" customHeight="1" x14ac:dyDescent="0.15">
      <c r="A19" s="80" t="s">
        <v>5</v>
      </c>
      <c r="B19" s="81"/>
      <c r="C19" s="82">
        <f>'（2）委託研究費（代表実施機関）'!H17+'（3）委託研究費（共同実施機関）'!H17</f>
        <v>15015000</v>
      </c>
      <c r="D19" s="83"/>
      <c r="E19" s="84"/>
      <c r="F19" s="66">
        <f>SUMIF('（2-3）企業等 自己資金'!$A$10:$A$101,A19,'（2-3）企業等 自己資金'!$H$10:$H$101)</f>
        <v>0</v>
      </c>
      <c r="G19" s="67">
        <f t="shared" si="0"/>
        <v>15015000</v>
      </c>
      <c r="H19" s="33"/>
    </row>
    <row r="20" spans="1:8" ht="27" customHeight="1" x14ac:dyDescent="0.15">
      <c r="A20" s="79"/>
      <c r="B20" s="79"/>
      <c r="C20" s="79"/>
      <c r="D20" s="79"/>
      <c r="E20" s="79"/>
      <c r="F20" s="79"/>
      <c r="G20" s="79"/>
      <c r="H20" s="33" t="str">
        <f>IF(C2=I2,IF(F19=0,"","シーズ顕在化タイプの場合は自己資金は０円として下さい（５枚目シートを修正して下さい）"),"")</f>
        <v/>
      </c>
    </row>
    <row r="21" spans="1:8" x14ac:dyDescent="0.15">
      <c r="A21" s="3"/>
      <c r="B21" s="3"/>
      <c r="C21" s="3"/>
      <c r="D21" s="3"/>
      <c r="E21" s="3"/>
      <c r="F21" s="3"/>
      <c r="G21" s="3"/>
    </row>
    <row r="22" spans="1:8" x14ac:dyDescent="0.15">
      <c r="A22" s="3"/>
      <c r="B22" s="3"/>
      <c r="C22" s="3"/>
      <c r="D22" s="3"/>
      <c r="E22" s="3"/>
      <c r="F22" s="3"/>
      <c r="G22" s="3"/>
    </row>
    <row r="23" spans="1:8" x14ac:dyDescent="0.15">
      <c r="A23" s="3"/>
      <c r="B23" s="3"/>
      <c r="C23" s="3"/>
      <c r="D23" s="3"/>
      <c r="E23" s="3"/>
      <c r="F23" s="3"/>
      <c r="G23" s="3"/>
    </row>
    <row r="24" spans="1:8" x14ac:dyDescent="0.15">
      <c r="A24" s="3"/>
      <c r="B24" s="3"/>
      <c r="C24" s="3"/>
      <c r="D24" s="3"/>
      <c r="E24" s="3"/>
      <c r="F24" s="3"/>
      <c r="G24" s="3"/>
    </row>
    <row r="25" spans="1:8" x14ac:dyDescent="0.15">
      <c r="A25" s="3"/>
      <c r="B25" s="3"/>
      <c r="C25" s="3"/>
      <c r="D25" s="3"/>
      <c r="E25" s="3"/>
      <c r="F25" s="3"/>
      <c r="G25" s="3"/>
    </row>
    <row r="26" spans="1:8" x14ac:dyDescent="0.15">
      <c r="A26" s="3"/>
      <c r="B26" s="3"/>
      <c r="C26" s="3"/>
      <c r="D26" s="3"/>
      <c r="E26" s="3"/>
      <c r="F26" s="3"/>
      <c r="G26" s="3"/>
    </row>
    <row r="27" spans="1:8" x14ac:dyDescent="0.15">
      <c r="A27" s="3"/>
      <c r="B27" s="3"/>
      <c r="C27" s="3"/>
      <c r="D27" s="3"/>
      <c r="E27" s="3"/>
      <c r="F27" s="3"/>
      <c r="G27" s="3"/>
    </row>
    <row r="28" spans="1:8" x14ac:dyDescent="0.15">
      <c r="A28" s="3"/>
      <c r="B28" s="3"/>
      <c r="C28" s="3"/>
      <c r="D28" s="3"/>
      <c r="E28" s="3"/>
      <c r="F28" s="3"/>
      <c r="G28" s="3"/>
    </row>
    <row r="29" spans="1:8" x14ac:dyDescent="0.15">
      <c r="A29" s="3"/>
      <c r="B29" s="3"/>
      <c r="C29" s="3"/>
      <c r="D29" s="3"/>
      <c r="E29" s="3"/>
      <c r="F29" s="3"/>
      <c r="G29" s="3"/>
    </row>
    <row r="30" spans="1:8" x14ac:dyDescent="0.15">
      <c r="A30" s="3"/>
      <c r="B30" s="3"/>
      <c r="C30" s="3"/>
      <c r="D30" s="3"/>
      <c r="E30" s="3"/>
      <c r="F30" s="3"/>
      <c r="G30" s="3"/>
    </row>
    <row r="31" spans="1:8" x14ac:dyDescent="0.15">
      <c r="A31" s="3"/>
      <c r="B31" s="3"/>
      <c r="C31" s="3"/>
      <c r="D31" s="3"/>
      <c r="E31" s="3"/>
      <c r="F31" s="3"/>
      <c r="G31" s="3"/>
    </row>
    <row r="32" spans="1:8" x14ac:dyDescent="0.15">
      <c r="A32" s="3"/>
      <c r="B32" s="3"/>
      <c r="C32" s="3"/>
      <c r="D32" s="3"/>
      <c r="E32" s="3"/>
      <c r="F32" s="3"/>
      <c r="G32" s="3"/>
    </row>
    <row r="33" spans="1:7" x14ac:dyDescent="0.15">
      <c r="A33" s="3"/>
      <c r="B33" s="3"/>
      <c r="C33" s="3"/>
      <c r="D33" s="3"/>
      <c r="E33" s="3"/>
      <c r="F33" s="3"/>
      <c r="G33" s="3"/>
    </row>
    <row r="34" spans="1:7" x14ac:dyDescent="0.15">
      <c r="A34" s="3"/>
      <c r="B34" s="3"/>
      <c r="C34" s="3"/>
      <c r="D34" s="3"/>
      <c r="E34" s="3"/>
      <c r="F34" s="3"/>
      <c r="G34" s="3"/>
    </row>
    <row r="35" spans="1:7" x14ac:dyDescent="0.15">
      <c r="A35" s="3"/>
      <c r="B35" s="3"/>
      <c r="C35" s="3"/>
      <c r="D35" s="3"/>
      <c r="E35" s="3"/>
      <c r="F35" s="3"/>
      <c r="G35" s="3"/>
    </row>
    <row r="36" spans="1:7" x14ac:dyDescent="0.15">
      <c r="A36" s="3"/>
      <c r="B36" s="3"/>
      <c r="C36" s="3"/>
      <c r="D36" s="3"/>
      <c r="E36" s="3"/>
      <c r="F36" s="3"/>
      <c r="G36" s="3"/>
    </row>
    <row r="37" spans="1:7" x14ac:dyDescent="0.15">
      <c r="A37" s="3"/>
      <c r="B37" s="3"/>
      <c r="C37" s="3"/>
      <c r="D37" s="3"/>
      <c r="E37" s="3"/>
      <c r="F37" s="3"/>
      <c r="G37" s="3"/>
    </row>
    <row r="38" spans="1:7" x14ac:dyDescent="0.15">
      <c r="A38" s="3"/>
      <c r="B38" s="3"/>
      <c r="C38" s="3"/>
      <c r="D38" s="3"/>
      <c r="E38" s="3"/>
      <c r="F38" s="3"/>
      <c r="G38" s="3"/>
    </row>
    <row r="39" spans="1:7" x14ac:dyDescent="0.15">
      <c r="A39" s="3"/>
      <c r="B39" s="3"/>
      <c r="C39" s="3"/>
      <c r="D39" s="3"/>
      <c r="E39" s="3"/>
      <c r="F39" s="3"/>
      <c r="G39" s="3"/>
    </row>
    <row r="40" spans="1:7" x14ac:dyDescent="0.15">
      <c r="A40" s="3"/>
      <c r="B40" s="3"/>
      <c r="C40" s="3"/>
      <c r="D40" s="3"/>
      <c r="E40" s="3"/>
      <c r="F40" s="3"/>
      <c r="G40" s="3"/>
    </row>
    <row r="41" spans="1:7" x14ac:dyDescent="0.15">
      <c r="A41" s="3"/>
      <c r="B41" s="3"/>
      <c r="C41" s="3"/>
      <c r="D41" s="3"/>
      <c r="E41" s="3"/>
      <c r="F41" s="3"/>
      <c r="G41" s="3"/>
    </row>
    <row r="42" spans="1:7" x14ac:dyDescent="0.15">
      <c r="A42" s="3"/>
      <c r="B42" s="3"/>
      <c r="C42" s="3"/>
      <c r="D42" s="3"/>
      <c r="E42" s="3"/>
      <c r="F42" s="3"/>
      <c r="G42" s="3"/>
    </row>
    <row r="43" spans="1:7" x14ac:dyDescent="0.15">
      <c r="A43" s="3"/>
      <c r="B43" s="3"/>
      <c r="C43" s="3"/>
      <c r="D43" s="3"/>
      <c r="E43" s="3"/>
      <c r="F43" s="3"/>
      <c r="G43" s="3"/>
    </row>
    <row r="44" spans="1:7" x14ac:dyDescent="0.15">
      <c r="A44" s="3"/>
      <c r="B44" s="3"/>
      <c r="C44" s="3"/>
      <c r="D44" s="3"/>
      <c r="E44" s="3"/>
      <c r="F44" s="3"/>
      <c r="G44" s="3"/>
    </row>
    <row r="45" spans="1:7" x14ac:dyDescent="0.15">
      <c r="A45" s="3"/>
      <c r="B45" s="3"/>
      <c r="C45" s="3"/>
      <c r="D45" s="3"/>
      <c r="E45" s="3"/>
      <c r="F45" s="3"/>
      <c r="G45" s="3"/>
    </row>
    <row r="46" spans="1:7" x14ac:dyDescent="0.15">
      <c r="A46" s="3"/>
      <c r="B46" s="3"/>
      <c r="C46" s="3"/>
      <c r="D46" s="3"/>
      <c r="E46" s="3"/>
      <c r="F46" s="3"/>
      <c r="G46" s="3"/>
    </row>
  </sheetData>
  <sheetProtection formatCells="0" autoFilter="0" pivotTables="0"/>
  <protectedRanges>
    <protectedRange sqref="E3" name="範囲1"/>
  </protectedRanges>
  <mergeCells count="20">
    <mergeCell ref="A6:G6"/>
    <mergeCell ref="F10:F12"/>
    <mergeCell ref="G10:G12"/>
    <mergeCell ref="C10:E10"/>
    <mergeCell ref="A11:B12"/>
    <mergeCell ref="C11:E12"/>
    <mergeCell ref="A20:G20"/>
    <mergeCell ref="A13:B13"/>
    <mergeCell ref="A14:B14"/>
    <mergeCell ref="A15:B15"/>
    <mergeCell ref="A16:B16"/>
    <mergeCell ref="A18:B18"/>
    <mergeCell ref="A19:B19"/>
    <mergeCell ref="C13:E13"/>
    <mergeCell ref="C14:E14"/>
    <mergeCell ref="C15:E15"/>
    <mergeCell ref="C16:E16"/>
    <mergeCell ref="C17:E17"/>
    <mergeCell ref="C18:E18"/>
    <mergeCell ref="C19:E19"/>
  </mergeCells>
  <phoneticPr fontId="1"/>
  <conditionalFormatting sqref="F9:G9">
    <cfRule type="expression" dxfId="16" priority="1" stopIfTrue="1">
      <formula>$C$2=$I$2</formula>
    </cfRule>
    <cfRule type="expression" dxfId="15" priority="2" stopIfTrue="1">
      <formula>$C$2=#REF!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&amp;CⅧ（１）・&amp;Pページ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5"/>
  <sheetViews>
    <sheetView view="pageBreakPreview" zoomScaleNormal="100" zoomScaleSheetLayoutView="100" workbookViewId="0">
      <pane ySplit="3" topLeftCell="A4" activePane="bottomLeft" state="frozen"/>
      <selection sqref="A1:IV65536"/>
      <selection pane="bottomLeft" activeCell="E15" sqref="E15:E16"/>
    </sheetView>
  </sheetViews>
  <sheetFormatPr defaultColWidth="9" defaultRowHeight="13.5" x14ac:dyDescent="0.15"/>
  <cols>
    <col min="1" max="2" width="10.625" style="4" customWidth="1"/>
    <col min="3" max="3" width="12.375" style="4" customWidth="1"/>
    <col min="4" max="4" width="12.25" style="4" customWidth="1"/>
    <col min="5" max="5" width="11.875" style="4" customWidth="1"/>
    <col min="6" max="6" width="12.125" style="4" customWidth="1"/>
    <col min="7" max="7" width="12.375" style="4" customWidth="1"/>
    <col min="8" max="8" width="10.625" style="4" customWidth="1"/>
    <col min="9" max="9" width="13.5" style="4" bestFit="1" customWidth="1"/>
    <col min="10" max="16384" width="9" style="4"/>
  </cols>
  <sheetData>
    <row r="1" spans="1:26" ht="20.100000000000001" customHeight="1" x14ac:dyDescent="0.15">
      <c r="A1" s="3" t="s">
        <v>104</v>
      </c>
      <c r="B1" s="3"/>
      <c r="C1" s="3"/>
      <c r="D1" s="3"/>
      <c r="E1" s="3"/>
      <c r="F1" s="3"/>
      <c r="G1" s="3"/>
      <c r="H1" s="3"/>
    </row>
    <row r="2" spans="1:26" ht="80.099999999999994" customHeight="1" x14ac:dyDescent="0.15">
      <c r="A2" s="79" t="s">
        <v>109</v>
      </c>
      <c r="B2" s="79"/>
      <c r="C2" s="79"/>
      <c r="D2" s="79"/>
      <c r="E2" s="79"/>
      <c r="F2" s="79"/>
      <c r="G2" s="79"/>
      <c r="H2" s="79"/>
    </row>
    <row r="3" spans="1:26" ht="13.5" hidden="1" customHeight="1" thickBot="1" x14ac:dyDescent="0.2">
      <c r="A3" s="28"/>
      <c r="B3" s="28"/>
      <c r="C3" s="28"/>
      <c r="D3" s="41" t="s">
        <v>23</v>
      </c>
      <c r="E3" s="52">
        <v>1</v>
      </c>
      <c r="F3" s="3"/>
      <c r="G3" s="3"/>
      <c r="H3" s="3"/>
    </row>
    <row r="4" spans="1:26" ht="16.5" customHeight="1" thickBot="1" x14ac:dyDescent="0.2">
      <c r="A4" s="28"/>
      <c r="B4" s="28"/>
      <c r="C4" s="28"/>
      <c r="D4" s="28"/>
      <c r="E4" s="28"/>
      <c r="F4" s="28"/>
      <c r="G4" s="28"/>
      <c r="H4" s="28"/>
    </row>
    <row r="5" spans="1:26" ht="13.5" customHeight="1" thickBot="1" x14ac:dyDescent="0.2">
      <c r="A5" s="53" t="s">
        <v>98</v>
      </c>
      <c r="B5" s="54"/>
      <c r="C5" s="55"/>
      <c r="D5" s="24"/>
      <c r="E5" s="24"/>
      <c r="F5" s="24"/>
      <c r="G5" s="24"/>
    </row>
    <row r="6" spans="1:26" x14ac:dyDescent="0.15">
      <c r="A6" s="3" t="s">
        <v>103</v>
      </c>
      <c r="B6" s="3"/>
      <c r="C6" s="27">
        <f>'（1）委託研究費の総予算額'!$C$4</f>
        <v>2023</v>
      </c>
      <c r="D6" s="27">
        <f>IF('（1）委託研究費の総予算額'!$C$4+1&lt;='（1）委託研究費の総予算額'!$E$4,'（1）委託研究費の総予算額'!$C$4+1,"-")</f>
        <v>2024</v>
      </c>
      <c r="E6" s="27">
        <f>IF('（1）委託研究費の総予算額'!$C$4+2&lt;='（1）委託研究費の総予算額'!$E$4,'（1）委託研究費の総予算額'!$C$4+2,"-")</f>
        <v>2025</v>
      </c>
      <c r="F6" s="27" t="str">
        <f>IF('（1）委託研究費の総予算額'!$C$4+3&lt;='（1）委託研究費の総予算額'!$E$4,'（1）委託研究費の総予算額'!$C$4+3,"-")</f>
        <v>-</v>
      </c>
      <c r="G6" s="27" t="str">
        <f>IF('（1）委託研究費の総予算額'!$C$4+4&lt;='（1）委託研究費の総予算額'!$E$4,'（1）委託研究費の総予算額'!$C$4+4,"-")</f>
        <v>-</v>
      </c>
      <c r="H6" s="5" t="s">
        <v>21</v>
      </c>
    </row>
    <row r="7" spans="1:26" ht="24" customHeight="1" x14ac:dyDescent="0.15">
      <c r="A7" s="102" t="s">
        <v>100</v>
      </c>
      <c r="B7" s="103"/>
      <c r="C7" s="16" t="str">
        <f>IF(C6="-","-",""&amp;C6&amp;"年度")</f>
        <v>2023年度</v>
      </c>
      <c r="D7" s="16" t="str">
        <f>IF(D6="-","-",""&amp;D6&amp;"年度")</f>
        <v>2024年度</v>
      </c>
      <c r="E7" s="16" t="str">
        <f t="shared" ref="E7:G7" si="0">IF(E6="-","-",""&amp;E6&amp;"年度")</f>
        <v>2025年度</v>
      </c>
      <c r="F7" s="16" t="str">
        <f t="shared" si="0"/>
        <v>-</v>
      </c>
      <c r="G7" s="16" t="str">
        <f t="shared" si="0"/>
        <v>-</v>
      </c>
      <c r="H7" s="13" t="s">
        <v>7</v>
      </c>
      <c r="I7" s="7"/>
    </row>
    <row r="8" spans="1:26" ht="24" customHeight="1" x14ac:dyDescent="0.15">
      <c r="A8" s="104"/>
      <c r="B8" s="105"/>
      <c r="C8" s="14" t="str">
        <f>"自"&amp;(YEAR('（1）委託研究費の総予算額'!$C$3))&amp;"年"&amp;MONTH('（1）委託研究費の総予算額'!$C$3) &amp;"月"</f>
        <v>自2023年12月</v>
      </c>
      <c r="D8" s="14" t="str">
        <f>IF(D6="-","","自"&amp;D6&amp;"年"&amp;"4月")</f>
        <v>自2024年4月</v>
      </c>
      <c r="E8" s="14" t="str">
        <f t="shared" ref="E8:G8" si="1">IF(E6="-","","自"&amp;E6&amp;"年"&amp;"4月")</f>
        <v>自2025年4月</v>
      </c>
      <c r="F8" s="14" t="str">
        <f t="shared" si="1"/>
        <v/>
      </c>
      <c r="G8" s="14" t="str">
        <f t="shared" si="1"/>
        <v/>
      </c>
      <c r="H8" s="14" t="s">
        <v>94</v>
      </c>
      <c r="I8" s="7"/>
    </row>
    <row r="9" spans="1:26" ht="24" customHeight="1" x14ac:dyDescent="0.15">
      <c r="A9" s="106"/>
      <c r="B9" s="107"/>
      <c r="C9" s="15" t="str">
        <f>IF(C6='（1）委託研究費の総予算額'!$E$4,"至"&amp;YEAR('（1）委託研究費の総予算額'!$E$3)&amp;"年"&amp;MONTH('（1）委託研究費の総予算額'!$E$3)&amp;"月","")</f>
        <v/>
      </c>
      <c r="D9" s="15" t="str">
        <f>IF(D6='（1）委託研究費の総予算額'!$E$4,"至"&amp;YEAR('（1）委託研究費の総予算額'!$E$3)&amp;"年"&amp;MONTH('（1）委託研究費の総予算額'!$E$3)&amp;"月","")</f>
        <v/>
      </c>
      <c r="E9" s="15" t="str">
        <f>IF(E6='（1）委託研究費の総予算額'!$E$4,"至"&amp;YEAR('（1）委託研究費の総予算額'!$E$3)&amp;"年"&amp;MONTH('（1）委託研究費の総予算額'!$E$3)&amp;"月","")</f>
        <v>至2026年3月</v>
      </c>
      <c r="F9" s="15" t="str">
        <f>IF(F6='（1）委託研究費の総予算額'!$E$4,"至"&amp;YEAR('（1）委託研究費の総予算額'!$E$3)&amp;"年"&amp;MONTH('（1）委託研究費の総予算額'!$E$3)&amp;"月","")</f>
        <v/>
      </c>
      <c r="G9" s="15" t="str">
        <f>IF(G6='（1）委託研究費の総予算額'!$E$4,"至"&amp;YEAR('（1）委託研究費の総予算額'!$E$3)&amp;"年"&amp;MONTH('（1）委託研究費の総予算額'!$E$3)&amp;"月","")</f>
        <v/>
      </c>
      <c r="H9" s="74" t="str">
        <f>DATEDIF('（1）委託研究費の総予算額'!C3,'（1）委託研究費の総予算額'!E3+1,"Y")&amp;"年"&amp;DATEDIF('（1）委託研究費の総予算額'!C3,'（1）委託研究費の総予算額'!E3+1,"YM")&amp;"月"</f>
        <v>2年3月</v>
      </c>
      <c r="I9" s="7"/>
    </row>
    <row r="10" spans="1:26" ht="24.95" customHeight="1" x14ac:dyDescent="0.15">
      <c r="A10" s="11" t="s">
        <v>11</v>
      </c>
      <c r="B10" s="12"/>
      <c r="C10" s="1">
        <v>150000</v>
      </c>
      <c r="D10" s="1">
        <v>100000</v>
      </c>
      <c r="E10" s="1">
        <v>100000</v>
      </c>
      <c r="F10" s="78"/>
      <c r="G10" s="78"/>
      <c r="H10" s="75">
        <f t="shared" ref="H10:H15" si="2">SUM(C10:G10)</f>
        <v>350000</v>
      </c>
      <c r="I10" s="7"/>
      <c r="K10" s="77"/>
    </row>
    <row r="11" spans="1:26" ht="24.95" customHeight="1" x14ac:dyDescent="0.15">
      <c r="A11" s="11" t="s">
        <v>101</v>
      </c>
      <c r="B11" s="12"/>
      <c r="C11" s="1">
        <v>700000</v>
      </c>
      <c r="D11" s="1">
        <v>700000</v>
      </c>
      <c r="E11" s="1">
        <v>700000</v>
      </c>
      <c r="F11" s="78"/>
      <c r="G11" s="78"/>
      <c r="H11" s="75">
        <f t="shared" si="2"/>
        <v>2100000</v>
      </c>
      <c r="I11" s="7"/>
      <c r="K11" s="77"/>
    </row>
    <row r="12" spans="1:26" ht="24.95" customHeight="1" x14ac:dyDescent="0.15">
      <c r="A12" s="112" t="s">
        <v>1</v>
      </c>
      <c r="B12" s="113"/>
      <c r="C12" s="1">
        <v>2500000</v>
      </c>
      <c r="D12" s="1">
        <v>2500000</v>
      </c>
      <c r="E12" s="1">
        <v>2500000</v>
      </c>
      <c r="F12" s="78"/>
      <c r="G12" s="78"/>
      <c r="H12" s="75">
        <f t="shared" si="2"/>
        <v>7500000</v>
      </c>
      <c r="I12" s="7"/>
      <c r="K12" s="77"/>
    </row>
    <row r="13" spans="1:26" ht="24.95" customHeight="1" x14ac:dyDescent="0.15">
      <c r="A13" s="11" t="s">
        <v>14</v>
      </c>
      <c r="B13" s="73"/>
      <c r="C13" s="1">
        <v>500000</v>
      </c>
      <c r="D13" s="1">
        <v>550000</v>
      </c>
      <c r="E13" s="1">
        <v>550000</v>
      </c>
      <c r="F13" s="78"/>
      <c r="G13" s="78"/>
      <c r="H13" s="76">
        <f t="shared" si="2"/>
        <v>1600000</v>
      </c>
      <c r="I13" s="7"/>
      <c r="K13" s="77"/>
    </row>
    <row r="14" spans="1:26" ht="24.95" customHeight="1" x14ac:dyDescent="0.15">
      <c r="A14" s="11" t="s">
        <v>19</v>
      </c>
      <c r="B14" s="12" t="s">
        <v>99</v>
      </c>
      <c r="C14" s="2">
        <f>SUM(C10:C13)</f>
        <v>3850000</v>
      </c>
      <c r="D14" s="2">
        <f>SUM(D10:D13)</f>
        <v>3850000</v>
      </c>
      <c r="E14" s="2">
        <f>SUM(E10:E13)</f>
        <v>3850000</v>
      </c>
      <c r="F14" s="2">
        <f>SUM(F10:F13)</f>
        <v>0</v>
      </c>
      <c r="G14" s="2">
        <f>SUM(G10:G13)</f>
        <v>0</v>
      </c>
      <c r="H14" s="75">
        <f t="shared" si="2"/>
        <v>11550000</v>
      </c>
      <c r="I14" s="7"/>
    </row>
    <row r="15" spans="1:26" ht="12.6" customHeight="1" thickBot="1" x14ac:dyDescent="0.2">
      <c r="A15" s="123" t="s">
        <v>108</v>
      </c>
      <c r="B15" s="124"/>
      <c r="C15" s="108">
        <f>ROUND(C14*$B16,0)</f>
        <v>1155000</v>
      </c>
      <c r="D15" s="108">
        <f t="shared" ref="D15:G15" si="3">ROUND(D14*$B16,0)</f>
        <v>1155000</v>
      </c>
      <c r="E15" s="108">
        <f t="shared" si="3"/>
        <v>1155000</v>
      </c>
      <c r="F15" s="108">
        <f t="shared" si="3"/>
        <v>0</v>
      </c>
      <c r="G15" s="108">
        <f t="shared" si="3"/>
        <v>0</v>
      </c>
      <c r="H15" s="110">
        <f t="shared" si="2"/>
        <v>3465000</v>
      </c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12.6" customHeight="1" thickBot="1" x14ac:dyDescent="0.2">
      <c r="A16" s="63" t="s">
        <v>22</v>
      </c>
      <c r="B16" s="57">
        <v>0.3</v>
      </c>
      <c r="C16" s="109"/>
      <c r="D16" s="109"/>
      <c r="E16" s="109"/>
      <c r="F16" s="109"/>
      <c r="G16" s="109"/>
      <c r="H16" s="111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ht="24.95" customHeight="1" x14ac:dyDescent="0.15">
      <c r="A17" s="11" t="s">
        <v>5</v>
      </c>
      <c r="B17" s="12"/>
      <c r="C17" s="2">
        <f>SUM(C14:C16)</f>
        <v>5005000</v>
      </c>
      <c r="D17" s="2">
        <f>SUM(D14:D16)</f>
        <v>5005000</v>
      </c>
      <c r="E17" s="2">
        <f>SUM(E14:E16)</f>
        <v>5005000</v>
      </c>
      <c r="F17" s="2">
        <f>SUM(F14:F16)</f>
        <v>0</v>
      </c>
      <c r="G17" s="2">
        <f>SUM(G14:G16)</f>
        <v>0</v>
      </c>
      <c r="H17" s="75">
        <f>SUM(C17:G17)</f>
        <v>15015000</v>
      </c>
      <c r="I17" s="7"/>
    </row>
    <row r="18" spans="1:26" ht="20.100000000000001" customHeight="1" x14ac:dyDescent="0.15">
      <c r="A18" s="6" t="str">
        <f>IF(H15=0,"",IF(B16&lt;0.3,"要確認：間接経費が30%ではないですが、問題ないか所属機関事務局に必ずご確認下さい。",""))</f>
        <v/>
      </c>
      <c r="B18" s="3"/>
      <c r="C18" s="6"/>
      <c r="D18" s="6"/>
      <c r="E18" s="6"/>
      <c r="F18" s="6"/>
      <c r="G18" s="3"/>
      <c r="H18" s="3"/>
      <c r="I18" s="7"/>
    </row>
    <row r="19" spans="1:26" ht="20.100000000000001" customHeight="1" x14ac:dyDescent="0.15">
      <c r="A19" s="20"/>
      <c r="B19" s="3"/>
      <c r="C19" s="3"/>
      <c r="D19" s="3"/>
      <c r="E19" s="3"/>
      <c r="F19" s="3"/>
      <c r="G19" s="3"/>
      <c r="H19" s="3"/>
      <c r="I19" s="9"/>
    </row>
    <row r="20" spans="1:26" ht="13.5" hidden="1" customHeight="1" thickBot="1" x14ac:dyDescent="0.2">
      <c r="A20" s="53" t="s">
        <v>68</v>
      </c>
      <c r="B20" s="54"/>
      <c r="C20" s="55"/>
      <c r="D20" s="24"/>
      <c r="E20" s="24"/>
      <c r="F20" s="24"/>
      <c r="G20" s="24"/>
    </row>
    <row r="21" spans="1:26" hidden="1" x14ac:dyDescent="0.15">
      <c r="A21" s="3"/>
      <c r="B21" s="3"/>
      <c r="C21" s="27">
        <f>'（1）委託研究費の総予算額'!$C$4</f>
        <v>2023</v>
      </c>
      <c r="D21" s="27">
        <f>IF('（1）委託研究費の総予算額'!$C$4+1&lt;='（1）委託研究費の総予算額'!$E$4,'（1）委託研究費の総予算額'!$C$4+1,"-")</f>
        <v>2024</v>
      </c>
      <c r="E21" s="27">
        <f>IF('（1）委託研究費の総予算額'!$C$4+2&lt;='（1）委託研究費の総予算額'!$E$4,'（1）委託研究費の総予算額'!$C$4+2,"-")</f>
        <v>2025</v>
      </c>
      <c r="F21" s="27" t="str">
        <f>IF('（1）委託研究費の総予算額'!$C$4+3&lt;='（1）委託研究費の総予算額'!$E$4,'（1）委託研究費の総予算額'!$C$4+3,"-")</f>
        <v>-</v>
      </c>
      <c r="G21" s="27" t="str">
        <f>IF('（1）委託研究費の総予算額'!$C$4+4&lt;='（1）委託研究費の総予算額'!$E$4,'（1）委託研究費の総予算額'!$C$4+4,"-")</f>
        <v>-</v>
      </c>
      <c r="H21" s="5" t="s">
        <v>24</v>
      </c>
    </row>
    <row r="22" spans="1:26" ht="20.100000000000001" hidden="1" customHeight="1" x14ac:dyDescent="0.15">
      <c r="A22" s="114" t="s">
        <v>25</v>
      </c>
      <c r="B22" s="115"/>
      <c r="C22" s="16" t="str">
        <f>IF(C21="-","-","平成"&amp;C21&amp;"年度")</f>
        <v>平成2023年度</v>
      </c>
      <c r="D22" s="16" t="str">
        <f>IF(D21="-","-","平成"&amp;D21&amp;"年度")</f>
        <v>平成2024年度</v>
      </c>
      <c r="E22" s="16" t="str">
        <f>IF(E21="-","-","平成"&amp;E21&amp;"年度")</f>
        <v>平成2025年度</v>
      </c>
      <c r="F22" s="16" t="str">
        <f>IF(F21="-","-","平成"&amp;F21&amp;"年度")</f>
        <v>-</v>
      </c>
      <c r="G22" s="16" t="str">
        <f>IF(G21="-","-","平成"&amp;G21&amp;"年度")</f>
        <v>-</v>
      </c>
      <c r="H22" s="13" t="s">
        <v>7</v>
      </c>
      <c r="I22" s="7"/>
    </row>
    <row r="23" spans="1:26" ht="20.100000000000001" hidden="1" customHeight="1" x14ac:dyDescent="0.15">
      <c r="A23" s="116"/>
      <c r="B23" s="117"/>
      <c r="C23" s="14" t="str">
        <f>"自"&amp;(YEAR('（1）委託研究費の総予算額'!$C$3)-1988)&amp;"年"&amp;MONTH('（1）委託研究費の総予算額'!$C$3) &amp;"月"</f>
        <v>自35年12月</v>
      </c>
      <c r="D23" s="14" t="str">
        <f>IF(D21="-","","自"&amp;D21&amp;"年"&amp;"4月")</f>
        <v>自2024年4月</v>
      </c>
      <c r="E23" s="14" t="str">
        <f>IF(E21="-","","自"&amp;E21&amp;"年"&amp;"4月")</f>
        <v>自2025年4月</v>
      </c>
      <c r="F23" s="14" t="str">
        <f>IF(F21="-","","自"&amp;F21&amp;"年"&amp;"4月")</f>
        <v/>
      </c>
      <c r="G23" s="14" t="str">
        <f>IF(G21="-","","自"&amp;G21&amp;"年"&amp;"4月")</f>
        <v/>
      </c>
      <c r="H23" s="14" t="s">
        <v>8</v>
      </c>
      <c r="I23" s="7"/>
    </row>
    <row r="24" spans="1:26" ht="20.100000000000001" hidden="1" customHeight="1" x14ac:dyDescent="0.15">
      <c r="A24" s="118"/>
      <c r="B24" s="119"/>
      <c r="C24" s="15" t="str">
        <f>IF(C21='（1）委託研究費の総予算額'!$E$4,"至"&amp;YEAR('（1）委託研究費の総予算額'!$E$3)-1988&amp;"年"&amp;MONTH('（1）委託研究費の総予算額'!$E$3)&amp;"月","")</f>
        <v/>
      </c>
      <c r="D24" s="15" t="str">
        <f>IF(D21='（1）委託研究費の総予算額'!$E$4,"至"&amp;YEAR('（1）委託研究費の総予算額'!$E$3)-1988&amp;"年"&amp;MONTH('（1）委託研究費の総予算額'!$E$3)&amp;"月","")</f>
        <v/>
      </c>
      <c r="E24" s="15" t="str">
        <f>IF(E21='（1）委託研究費の総予算額'!$E$4,"至"&amp;YEAR('（1）委託研究費の総予算額'!$E$3)-1988&amp;"年"&amp;MONTH('（1）委託研究費の総予算額'!$E$3)&amp;"月","")</f>
        <v>至38年3月</v>
      </c>
      <c r="F24" s="15" t="str">
        <f>IF(F21='（1）委託研究費の総予算額'!$E$4,"至"&amp;YEAR('（1）委託研究費の総予算額'!$E$3)-1988&amp;"年"&amp;MONTH('（1）委託研究費の総予算額'!$E$3)&amp;"月","")</f>
        <v/>
      </c>
      <c r="G24" s="15" t="str">
        <f>IF(G21='（1）委託研究費の総予算額'!$E$4,"至"&amp;YEAR('（1）委託研究費の総予算額'!$E$3)-1988&amp;"年"&amp;MONTH('（1）委託研究費の総予算額'!$E$3)&amp;"月","")</f>
        <v/>
      </c>
      <c r="H24" s="17" t="str">
        <f>ROUNDDOWN('（1）委託研究費の総予算額'!$H$3/12,0)&amp;"年"&amp;MOD('（1）委託研究費の総予算額'!$H$3,12)&amp;"ヶ月"</f>
        <v>0年0ヶ月</v>
      </c>
      <c r="I24" s="7"/>
    </row>
    <row r="25" spans="1:26" ht="24.95" hidden="1" customHeight="1" x14ac:dyDescent="0.15">
      <c r="A25" s="11" t="s">
        <v>0</v>
      </c>
      <c r="B25" s="12" t="s">
        <v>26</v>
      </c>
      <c r="C25" s="1">
        <v>0</v>
      </c>
      <c r="D25" s="1">
        <v>0</v>
      </c>
      <c r="E25" s="1">
        <v>0</v>
      </c>
      <c r="F25" s="1">
        <v>0</v>
      </c>
      <c r="G25" s="10">
        <v>0</v>
      </c>
      <c r="H25" s="2">
        <f t="shared" ref="H25:H32" si="4">SUM(C25:G25)</f>
        <v>0</v>
      </c>
      <c r="I25" s="7" t="str">
        <f>IF(MOD(C25/1000,1)+MOD(D25/1000,1)+MOD(E25/1000,1)+MOD(F25/1000,1)+MOD(G25/1000,1)=0,"","要修正：直接経費･再委託費は千円単位で数値を丸めて積算して下さい")</f>
        <v/>
      </c>
    </row>
    <row r="26" spans="1:26" ht="24.95" hidden="1" customHeight="1" x14ac:dyDescent="0.15">
      <c r="A26" s="61" t="s">
        <v>0</v>
      </c>
      <c r="B26" s="12" t="s">
        <v>27</v>
      </c>
      <c r="C26" s="1">
        <v>0</v>
      </c>
      <c r="D26" s="1">
        <v>0</v>
      </c>
      <c r="E26" s="1">
        <v>0</v>
      </c>
      <c r="F26" s="1">
        <v>0</v>
      </c>
      <c r="G26" s="10">
        <v>0</v>
      </c>
      <c r="H26" s="2">
        <f t="shared" si="4"/>
        <v>0</v>
      </c>
      <c r="I26" s="7" t="str">
        <f t="shared" ref="I26:I31" si="5">IF(MOD(C26/1000,1)+MOD(D26/1000,1)+MOD(E26/1000,1)+MOD(F26/1000,1)+MOD(G26/1000,1)=0,"","要修正：直接経費･再委託費は千円単位で数値を丸めて積算して下さい")</f>
        <v/>
      </c>
    </row>
    <row r="27" spans="1:26" ht="24.95" hidden="1" customHeight="1" x14ac:dyDescent="0.15">
      <c r="A27" s="11" t="s">
        <v>28</v>
      </c>
      <c r="B27" s="12"/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2">
        <f t="shared" si="4"/>
        <v>0</v>
      </c>
      <c r="I27" s="7" t="str">
        <f t="shared" si="5"/>
        <v/>
      </c>
    </row>
    <row r="28" spans="1:26" ht="24.95" hidden="1" customHeight="1" x14ac:dyDescent="0.15">
      <c r="A28" s="11" t="s">
        <v>1</v>
      </c>
      <c r="B28" s="12"/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2">
        <f t="shared" si="4"/>
        <v>0</v>
      </c>
      <c r="I28" s="7" t="str">
        <f t="shared" si="5"/>
        <v/>
      </c>
    </row>
    <row r="29" spans="1:26" ht="24.95" hidden="1" customHeight="1" x14ac:dyDescent="0.15">
      <c r="A29" s="11" t="s">
        <v>2</v>
      </c>
      <c r="B29" s="12" t="s">
        <v>29</v>
      </c>
      <c r="C29" s="1">
        <v>0</v>
      </c>
      <c r="D29" s="1">
        <v>0</v>
      </c>
      <c r="E29" s="1">
        <v>0</v>
      </c>
      <c r="F29" s="1">
        <v>0</v>
      </c>
      <c r="G29" s="10">
        <v>0</v>
      </c>
      <c r="H29" s="18">
        <f t="shared" si="4"/>
        <v>0</v>
      </c>
      <c r="I29" s="7" t="str">
        <f t="shared" si="5"/>
        <v/>
      </c>
    </row>
    <row r="30" spans="1:26" ht="24.95" hidden="1" customHeight="1" x14ac:dyDescent="0.15">
      <c r="A30" s="61" t="s">
        <v>2</v>
      </c>
      <c r="B30" s="12" t="s">
        <v>30</v>
      </c>
      <c r="C30" s="1">
        <v>0</v>
      </c>
      <c r="D30" s="1">
        <v>0</v>
      </c>
      <c r="E30" s="1">
        <v>0</v>
      </c>
      <c r="F30" s="1">
        <v>0</v>
      </c>
      <c r="G30" s="10">
        <v>0</v>
      </c>
      <c r="H30" s="18">
        <f t="shared" si="4"/>
        <v>0</v>
      </c>
      <c r="I30" s="7" t="str">
        <f t="shared" si="5"/>
        <v/>
      </c>
    </row>
    <row r="31" spans="1:26" ht="24.95" hidden="1" customHeight="1" x14ac:dyDescent="0.15">
      <c r="A31" s="11" t="s">
        <v>31</v>
      </c>
      <c r="B31" s="12" t="s">
        <v>32</v>
      </c>
      <c r="C31" s="2">
        <f>SUM(C25:C30)</f>
        <v>0</v>
      </c>
      <c r="D31" s="2">
        <f>SUM(D25:D30)</f>
        <v>0</v>
      </c>
      <c r="E31" s="2">
        <f>SUM(E25:E30)</f>
        <v>0</v>
      </c>
      <c r="F31" s="2">
        <f>SUM(F25:F30)</f>
        <v>0</v>
      </c>
      <c r="G31" s="2">
        <f>SUM(G25:G30)</f>
        <v>0</v>
      </c>
      <c r="H31" s="2">
        <f t="shared" si="4"/>
        <v>0</v>
      </c>
      <c r="I31" s="7" t="str">
        <f t="shared" si="5"/>
        <v/>
      </c>
    </row>
    <row r="32" spans="1:26" ht="12.6" hidden="1" customHeight="1" thickBot="1" x14ac:dyDescent="0.2">
      <c r="A32" s="19" t="s">
        <v>3</v>
      </c>
      <c r="B32" s="60">
        <f>ROUNDUP(B33*100,0)-B33*100</f>
        <v>0</v>
      </c>
      <c r="C32" s="108">
        <f>C31*$B33</f>
        <v>0</v>
      </c>
      <c r="D32" s="108">
        <f>D31*$B33</f>
        <v>0</v>
      </c>
      <c r="E32" s="108">
        <f>E31*$B33</f>
        <v>0</v>
      </c>
      <c r="F32" s="108">
        <f>F31*$B33</f>
        <v>0</v>
      </c>
      <c r="G32" s="108">
        <f>G31*$B33</f>
        <v>0</v>
      </c>
      <c r="H32" s="108">
        <f t="shared" si="4"/>
        <v>0</v>
      </c>
      <c r="I32" s="122" t="str">
        <f>IF(B33="","間接経費が直接経費の何％かを入力して下さい（0％の場合も0を入力）",IF(B33&gt;0.3,"間接経費率は30%以下の整数として下さい",IF(B32=0,"","要修正：間接経費率は30%以下の整数として下さい")))</f>
        <v/>
      </c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 ht="12.6" hidden="1" customHeight="1" thickBot="1" x14ac:dyDescent="0.2">
      <c r="A33" s="63" t="s">
        <v>33</v>
      </c>
      <c r="B33" s="57">
        <v>0.3</v>
      </c>
      <c r="C33" s="109"/>
      <c r="D33" s="121"/>
      <c r="E33" s="121"/>
      <c r="F33" s="121"/>
      <c r="G33" s="121"/>
      <c r="H33" s="121"/>
      <c r="I33" s="122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1:26" ht="24.95" hidden="1" customHeight="1" x14ac:dyDescent="0.15">
      <c r="A34" s="11" t="s">
        <v>4</v>
      </c>
      <c r="B34" s="56"/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2">
        <f>SUM(C34:G34)</f>
        <v>0</v>
      </c>
      <c r="I34" s="7" t="str">
        <f>IF(MOD(C34/1000,1)+MOD(D34/1000,1)+MOD(E34/1000,1)+MOD(F34/1000,1)+MOD(G34/1000,1)=0,"","要修正：直接経費･再委託費は千円単位で数値を丸めて積算して下さい")</f>
        <v/>
      </c>
    </row>
    <row r="35" spans="1:26" ht="24.95" hidden="1" customHeight="1" x14ac:dyDescent="0.15">
      <c r="A35" s="11" t="s">
        <v>5</v>
      </c>
      <c r="B35" s="12"/>
      <c r="C35" s="2">
        <f>SUM(C31:C34)</f>
        <v>0</v>
      </c>
      <c r="D35" s="2">
        <f>SUM(D31:D34)</f>
        <v>0</v>
      </c>
      <c r="E35" s="2">
        <f>SUM(E31:E34)</f>
        <v>0</v>
      </c>
      <c r="F35" s="2">
        <f>SUM(F31:F34)</f>
        <v>0</v>
      </c>
      <c r="G35" s="2">
        <f>SUM(G31:G34)</f>
        <v>0</v>
      </c>
      <c r="H35" s="2">
        <f>SUM(C35:G35)</f>
        <v>0</v>
      </c>
      <c r="I35" s="7"/>
    </row>
    <row r="36" spans="1:26" ht="20.100000000000001" hidden="1" customHeight="1" x14ac:dyDescent="0.15">
      <c r="A36" s="6" t="str">
        <f>IF(H32=0,"",IF(B33&lt;0.3,"要確認：間接経費が30%ではないですが、問題ないか所属機関事務局に必ずご確認下さい。",""))</f>
        <v/>
      </c>
      <c r="B36" s="3"/>
      <c r="C36" s="6"/>
      <c r="D36" s="6"/>
      <c r="E36" s="6"/>
      <c r="F36" s="6"/>
      <c r="G36" s="3"/>
      <c r="H36" s="3"/>
      <c r="I36" s="7"/>
    </row>
    <row r="37" spans="1:26" ht="20.100000000000001" hidden="1" customHeight="1" thickBot="1" x14ac:dyDescent="0.2">
      <c r="A37" s="6" t="str">
        <f>IF($E$3&lt;2,IF(H35=0,"","3行目の参画機関数を正しく入力して下さい"),"")</f>
        <v/>
      </c>
      <c r="B37" s="3"/>
      <c r="C37" s="3"/>
      <c r="D37" s="3"/>
      <c r="E37" s="3"/>
      <c r="F37" s="3"/>
      <c r="G37" s="3"/>
      <c r="H37" s="3"/>
    </row>
    <row r="38" spans="1:26" ht="13.5" hidden="1" customHeight="1" thickBot="1" x14ac:dyDescent="0.2">
      <c r="A38" s="53" t="s">
        <v>69</v>
      </c>
      <c r="B38" s="54"/>
      <c r="C38" s="55"/>
      <c r="D38" s="24"/>
      <c r="E38" s="24"/>
      <c r="F38" s="24"/>
      <c r="G38" s="24"/>
    </row>
    <row r="39" spans="1:26" hidden="1" x14ac:dyDescent="0.15">
      <c r="A39" s="3"/>
      <c r="B39" s="3"/>
      <c r="C39" s="27">
        <f>'（1）委託研究費の総予算額'!$C$4</f>
        <v>2023</v>
      </c>
      <c r="D39" s="27">
        <f>IF('（1）委託研究費の総予算額'!$C$4+1&lt;='（1）委託研究費の総予算額'!$E$4,'（1）委託研究費の総予算額'!$C$4+1,"-")</f>
        <v>2024</v>
      </c>
      <c r="E39" s="27">
        <f>IF('（1）委託研究費の総予算額'!$C$4+2&lt;='（1）委託研究費の総予算額'!$E$4,'（1）委託研究費の総予算額'!$C$4+2,"-")</f>
        <v>2025</v>
      </c>
      <c r="F39" s="27" t="str">
        <f>IF('（1）委託研究費の総予算額'!$C$4+3&lt;='（1）委託研究費の総予算額'!$E$4,'（1）委託研究費の総予算額'!$C$4+3,"-")</f>
        <v>-</v>
      </c>
      <c r="G39" s="27" t="str">
        <f>IF('（1）委託研究費の総予算額'!$C$4+4&lt;='（1）委託研究費の総予算額'!$E$4,'（1）委託研究費の総予算額'!$C$4+4,"-")</f>
        <v>-</v>
      </c>
      <c r="H39" s="5" t="s">
        <v>24</v>
      </c>
    </row>
    <row r="40" spans="1:26" ht="20.100000000000001" hidden="1" customHeight="1" x14ac:dyDescent="0.15">
      <c r="A40" s="114" t="s">
        <v>25</v>
      </c>
      <c r="B40" s="115"/>
      <c r="C40" s="16" t="str">
        <f>IF(C39="-","-","平成"&amp;C39&amp;"年度")</f>
        <v>平成2023年度</v>
      </c>
      <c r="D40" s="16" t="str">
        <f>IF(D39="-","-","平成"&amp;D39&amp;"年度")</f>
        <v>平成2024年度</v>
      </c>
      <c r="E40" s="16" t="str">
        <f>IF(E39="-","-","平成"&amp;E39&amp;"年度")</f>
        <v>平成2025年度</v>
      </c>
      <c r="F40" s="16" t="str">
        <f>IF(F39="-","-","平成"&amp;F39&amp;"年度")</f>
        <v>-</v>
      </c>
      <c r="G40" s="16" t="str">
        <f>IF(G39="-","-","平成"&amp;G39&amp;"年度")</f>
        <v>-</v>
      </c>
      <c r="H40" s="13" t="s">
        <v>7</v>
      </c>
      <c r="I40" s="7"/>
    </row>
    <row r="41" spans="1:26" ht="20.100000000000001" hidden="1" customHeight="1" x14ac:dyDescent="0.15">
      <c r="A41" s="116"/>
      <c r="B41" s="117"/>
      <c r="C41" s="14" t="str">
        <f>"自"&amp;(YEAR('（1）委託研究費の総予算額'!$C$3)-1988)&amp;"年"&amp;MONTH('（1）委託研究費の総予算額'!$C$3) &amp;"月"</f>
        <v>自35年12月</v>
      </c>
      <c r="D41" s="14" t="str">
        <f>IF(D39="-","","自"&amp;D39&amp;"年"&amp;"4月")</f>
        <v>自2024年4月</v>
      </c>
      <c r="E41" s="14" t="str">
        <f>IF(E39="-","","自"&amp;E39&amp;"年"&amp;"4月")</f>
        <v>自2025年4月</v>
      </c>
      <c r="F41" s="14" t="str">
        <f>IF(F39="-","","自"&amp;F39&amp;"年"&amp;"4月")</f>
        <v/>
      </c>
      <c r="G41" s="14" t="str">
        <f>IF(G39="-","","自"&amp;G39&amp;"年"&amp;"4月")</f>
        <v/>
      </c>
      <c r="H41" s="14" t="s">
        <v>8</v>
      </c>
      <c r="I41" s="7"/>
    </row>
    <row r="42" spans="1:26" ht="20.100000000000001" hidden="1" customHeight="1" x14ac:dyDescent="0.15">
      <c r="A42" s="118"/>
      <c r="B42" s="119"/>
      <c r="C42" s="15" t="str">
        <f>IF(C39='（1）委託研究費の総予算額'!$E$4,"至"&amp;YEAR('（1）委託研究費の総予算額'!$E$3)-1988&amp;"年"&amp;MONTH('（1）委託研究費の総予算額'!$E$3)&amp;"月","")</f>
        <v/>
      </c>
      <c r="D42" s="15" t="str">
        <f>IF(D39='（1）委託研究費の総予算額'!$E$4,"至"&amp;YEAR('（1）委託研究費の総予算額'!$E$3)-1988&amp;"年"&amp;MONTH('（1）委託研究費の総予算額'!$E$3)&amp;"月","")</f>
        <v/>
      </c>
      <c r="E42" s="15" t="str">
        <f>IF(E39='（1）委託研究費の総予算額'!$E$4,"至"&amp;YEAR('（1）委託研究費の総予算額'!$E$3)-1988&amp;"年"&amp;MONTH('（1）委託研究費の総予算額'!$E$3)&amp;"月","")</f>
        <v>至38年3月</v>
      </c>
      <c r="F42" s="15" t="str">
        <f>IF(F39='（1）委託研究費の総予算額'!$E$4,"至"&amp;YEAR('（1）委託研究費の総予算額'!$E$3)-1988&amp;"年"&amp;MONTH('（1）委託研究費の総予算額'!$E$3)&amp;"月","")</f>
        <v/>
      </c>
      <c r="G42" s="15" t="str">
        <f>IF(G39='（1）委託研究費の総予算額'!$E$4,"至"&amp;YEAR('（1）委託研究費の総予算額'!$E$3)-1988&amp;"年"&amp;MONTH('（1）委託研究費の総予算額'!$E$3)&amp;"月","")</f>
        <v/>
      </c>
      <c r="H42" s="17" t="str">
        <f>ROUNDDOWN('（1）委託研究費の総予算額'!$H$3/12,0)&amp;"年"&amp;MOD('（1）委託研究費の総予算額'!$H$3,12)&amp;"ヶ月"</f>
        <v>0年0ヶ月</v>
      </c>
      <c r="I42" s="7"/>
    </row>
    <row r="43" spans="1:26" ht="24.95" hidden="1" customHeight="1" x14ac:dyDescent="0.15">
      <c r="A43" s="11" t="s">
        <v>0</v>
      </c>
      <c r="B43" s="12" t="s">
        <v>26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2">
        <f t="shared" ref="H43:H50" si="6">SUM(C43:G43)</f>
        <v>0</v>
      </c>
      <c r="I43" s="7" t="str">
        <f>IF(MOD(C43/1000,1)+MOD(D43/1000,1)+MOD(E43/1000,1)+MOD(F43/1000,1)+MOD(G43/1000,1)=0,"","要修正：直接経費･再委託費は千円単位で数値を丸めて積算して下さい")</f>
        <v/>
      </c>
    </row>
    <row r="44" spans="1:26" ht="24.95" hidden="1" customHeight="1" x14ac:dyDescent="0.15">
      <c r="A44" s="61" t="s">
        <v>0</v>
      </c>
      <c r="B44" s="12" t="s">
        <v>27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2">
        <f t="shared" si="6"/>
        <v>0</v>
      </c>
      <c r="I44" s="7" t="str">
        <f t="shared" ref="I44:I49" si="7">IF(MOD(C44/1000,1)+MOD(D44/1000,1)+MOD(E44/1000,1)+MOD(F44/1000,1)+MOD(G44/1000,1)=0,"","要修正：直接経費･再委託費は千円単位で数値を丸めて積算して下さい")</f>
        <v/>
      </c>
    </row>
    <row r="45" spans="1:26" ht="24.95" hidden="1" customHeight="1" x14ac:dyDescent="0.15">
      <c r="A45" s="11" t="s">
        <v>28</v>
      </c>
      <c r="B45" s="12"/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2">
        <f t="shared" si="6"/>
        <v>0</v>
      </c>
      <c r="I45" s="7" t="str">
        <f t="shared" si="7"/>
        <v/>
      </c>
    </row>
    <row r="46" spans="1:26" ht="24.95" hidden="1" customHeight="1" x14ac:dyDescent="0.15">
      <c r="A46" s="11" t="s">
        <v>1</v>
      </c>
      <c r="B46" s="12"/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2">
        <f t="shared" si="6"/>
        <v>0</v>
      </c>
      <c r="I46" s="7" t="str">
        <f t="shared" si="7"/>
        <v/>
      </c>
    </row>
    <row r="47" spans="1:26" ht="24.95" hidden="1" customHeight="1" x14ac:dyDescent="0.15">
      <c r="A47" s="11" t="s">
        <v>2</v>
      </c>
      <c r="B47" s="12" t="s">
        <v>29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8">
        <f t="shared" si="6"/>
        <v>0</v>
      </c>
      <c r="I47" s="7" t="str">
        <f t="shared" si="7"/>
        <v/>
      </c>
    </row>
    <row r="48" spans="1:26" ht="24.95" hidden="1" customHeight="1" x14ac:dyDescent="0.15">
      <c r="A48" s="61" t="s">
        <v>2</v>
      </c>
      <c r="B48" s="12" t="s">
        <v>30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8">
        <f t="shared" si="6"/>
        <v>0</v>
      </c>
      <c r="I48" s="7" t="str">
        <f t="shared" si="7"/>
        <v/>
      </c>
    </row>
    <row r="49" spans="1:26" ht="24.95" hidden="1" customHeight="1" x14ac:dyDescent="0.15">
      <c r="A49" s="11" t="s">
        <v>31</v>
      </c>
      <c r="B49" s="12" t="s">
        <v>32</v>
      </c>
      <c r="C49" s="2">
        <f>SUM(C43:C48)</f>
        <v>0</v>
      </c>
      <c r="D49" s="2">
        <f>SUM(D43:D48)</f>
        <v>0</v>
      </c>
      <c r="E49" s="2">
        <f>SUM(E43:E48)</f>
        <v>0</v>
      </c>
      <c r="F49" s="2">
        <f>SUM(F43:F48)</f>
        <v>0</v>
      </c>
      <c r="G49" s="2">
        <f>SUM(G43:G48)</f>
        <v>0</v>
      </c>
      <c r="H49" s="2">
        <f t="shared" si="6"/>
        <v>0</v>
      </c>
      <c r="I49" s="7" t="str">
        <f t="shared" si="7"/>
        <v/>
      </c>
    </row>
    <row r="50" spans="1:26" ht="12.6" hidden="1" customHeight="1" thickBot="1" x14ac:dyDescent="0.2">
      <c r="A50" s="19" t="s">
        <v>3</v>
      </c>
      <c r="B50" s="60">
        <f>ROUNDUP(B51*100,0)-B51*100</f>
        <v>0</v>
      </c>
      <c r="C50" s="108">
        <f>C49*$B51</f>
        <v>0</v>
      </c>
      <c r="D50" s="108">
        <f>D49*$B51</f>
        <v>0</v>
      </c>
      <c r="E50" s="108">
        <f>E49*$B51</f>
        <v>0</v>
      </c>
      <c r="F50" s="108">
        <f>F49*$B51</f>
        <v>0</v>
      </c>
      <c r="G50" s="108">
        <f>G49*$B51</f>
        <v>0</v>
      </c>
      <c r="H50" s="108">
        <f t="shared" si="6"/>
        <v>0</v>
      </c>
      <c r="I50" s="122" t="str">
        <f>IF(B51="","間接経費が直接経費の何％かを入力して下さい（0％の場合も0を入力）",IF(B51&gt;0.3,"間接経費率は30%以下の整数として下さい",IF(B50=0,"","要修正：間接経費率は30%以下の整数として下さい")))</f>
        <v/>
      </c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1:26" ht="12.6" hidden="1" customHeight="1" thickBot="1" x14ac:dyDescent="0.2">
      <c r="A51" s="63" t="s">
        <v>33</v>
      </c>
      <c r="B51" s="57">
        <v>0.3</v>
      </c>
      <c r="C51" s="109"/>
      <c r="D51" s="121"/>
      <c r="E51" s="121"/>
      <c r="F51" s="121"/>
      <c r="G51" s="121"/>
      <c r="H51" s="121"/>
      <c r="I51" s="122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1:26" ht="24.95" hidden="1" customHeight="1" x14ac:dyDescent="0.15">
      <c r="A52" s="11" t="s">
        <v>4</v>
      </c>
      <c r="B52" s="56"/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2">
        <f>SUM(C52:G52)</f>
        <v>0</v>
      </c>
      <c r="I52" s="7" t="str">
        <f>IF(MOD(C52/1000,1)+MOD(D52/1000,1)+MOD(E52/1000,1)+MOD(F52/1000,1)+MOD(G52/1000,1)=0,"","要修正：直接経費･再委託費は千円単位で数値を丸めて積算して下さい")</f>
        <v/>
      </c>
    </row>
    <row r="53" spans="1:26" ht="24.95" hidden="1" customHeight="1" x14ac:dyDescent="0.15">
      <c r="A53" s="11" t="s">
        <v>5</v>
      </c>
      <c r="B53" s="12"/>
      <c r="C53" s="2">
        <f>SUM(C49:C52)</f>
        <v>0</v>
      </c>
      <c r="D53" s="2">
        <f>SUM(D49:D52)</f>
        <v>0</v>
      </c>
      <c r="E53" s="2">
        <f>SUM(E49:E52)</f>
        <v>0</v>
      </c>
      <c r="F53" s="2">
        <f>SUM(F49:F52)</f>
        <v>0</v>
      </c>
      <c r="G53" s="2">
        <f>SUM(G49:G52)</f>
        <v>0</v>
      </c>
      <c r="H53" s="2">
        <f>SUM(C53:G53)</f>
        <v>0</v>
      </c>
      <c r="I53" s="7"/>
    </row>
    <row r="54" spans="1:26" ht="20.100000000000001" hidden="1" customHeight="1" x14ac:dyDescent="0.15">
      <c r="A54" s="6" t="str">
        <f>IF(H50=0,"",IF(B51&lt;0.3,"要確認：間接経費が30%ではないですが、問題ないか所属機関事務局に必ずご確認下さい。",""))</f>
        <v/>
      </c>
      <c r="B54" s="3"/>
      <c r="C54" s="6"/>
      <c r="D54" s="6"/>
      <c r="E54" s="6"/>
      <c r="F54" s="6"/>
      <c r="G54" s="3"/>
      <c r="H54" s="3"/>
      <c r="I54" s="7"/>
    </row>
    <row r="55" spans="1:26" ht="20.100000000000001" hidden="1" customHeight="1" thickBot="1" x14ac:dyDescent="0.2">
      <c r="A55" s="6" t="str">
        <f>IF($E$3&lt;3,IF(H53=0,"","3行目の参画機関数を正しく入力して下さい"),"")</f>
        <v/>
      </c>
      <c r="B55" s="3"/>
      <c r="C55" s="3"/>
      <c r="D55" s="3"/>
      <c r="E55" s="3"/>
      <c r="F55" s="3"/>
      <c r="G55" s="3"/>
      <c r="H55" s="3"/>
    </row>
    <row r="56" spans="1:26" ht="13.5" hidden="1" customHeight="1" thickBot="1" x14ac:dyDescent="0.2">
      <c r="A56" s="53" t="s">
        <v>70</v>
      </c>
      <c r="B56" s="54"/>
      <c r="C56" s="55"/>
      <c r="D56" s="24"/>
      <c r="E56" s="24"/>
      <c r="F56" s="24"/>
      <c r="G56" s="24"/>
    </row>
    <row r="57" spans="1:26" hidden="1" x14ac:dyDescent="0.15">
      <c r="A57" s="3"/>
      <c r="B57" s="3"/>
      <c r="C57" s="27">
        <f>'（1）委託研究費の総予算額'!$C$4</f>
        <v>2023</v>
      </c>
      <c r="D57" s="27">
        <f>IF('（1）委託研究費の総予算額'!$C$4+1&lt;='（1）委託研究費の総予算額'!$E$4,'（1）委託研究費の総予算額'!$C$4+1,"-")</f>
        <v>2024</v>
      </c>
      <c r="E57" s="27">
        <f>IF('（1）委託研究費の総予算額'!$C$4+2&lt;='（1）委託研究費の総予算額'!$E$4,'（1）委託研究費の総予算額'!$C$4+2,"-")</f>
        <v>2025</v>
      </c>
      <c r="F57" s="27" t="str">
        <f>IF('（1）委託研究費の総予算額'!$C$4+3&lt;='（1）委託研究費の総予算額'!$E$4,'（1）委託研究費の総予算額'!$C$4+3,"-")</f>
        <v>-</v>
      </c>
      <c r="G57" s="27" t="str">
        <f>IF('（1）委託研究費の総予算額'!$C$4+4&lt;='（1）委託研究費の総予算額'!$E$4,'（1）委託研究費の総予算額'!$C$4+4,"-")</f>
        <v>-</v>
      </c>
      <c r="H57" s="5" t="s">
        <v>24</v>
      </c>
    </row>
    <row r="58" spans="1:26" ht="20.100000000000001" hidden="1" customHeight="1" x14ac:dyDescent="0.15">
      <c r="A58" s="114" t="s">
        <v>25</v>
      </c>
      <c r="B58" s="115"/>
      <c r="C58" s="16" t="str">
        <f>IF(C57="-","-","平成"&amp;C57&amp;"年度")</f>
        <v>平成2023年度</v>
      </c>
      <c r="D58" s="16" t="str">
        <f>IF(D57="-","-","平成"&amp;D57&amp;"年度")</f>
        <v>平成2024年度</v>
      </c>
      <c r="E58" s="16" t="str">
        <f>IF(E57="-","-","平成"&amp;E57&amp;"年度")</f>
        <v>平成2025年度</v>
      </c>
      <c r="F58" s="16" t="str">
        <f>IF(F57="-","-","平成"&amp;F57&amp;"年度")</f>
        <v>-</v>
      </c>
      <c r="G58" s="16" t="str">
        <f>IF(G57="-","-","平成"&amp;G57&amp;"年度")</f>
        <v>-</v>
      </c>
      <c r="H58" s="13" t="s">
        <v>7</v>
      </c>
      <c r="I58" s="7"/>
    </row>
    <row r="59" spans="1:26" ht="20.100000000000001" hidden="1" customHeight="1" x14ac:dyDescent="0.15">
      <c r="A59" s="116"/>
      <c r="B59" s="117"/>
      <c r="C59" s="14" t="str">
        <f>"自"&amp;(YEAR('（1）委託研究費の総予算額'!$C$3)-1988)&amp;"年"&amp;MONTH('（1）委託研究費の総予算額'!$C$3) &amp;"月"</f>
        <v>自35年12月</v>
      </c>
      <c r="D59" s="14" t="str">
        <f>IF(D57="-","","自"&amp;D57&amp;"年"&amp;"4月")</f>
        <v>自2024年4月</v>
      </c>
      <c r="E59" s="14" t="str">
        <f>IF(E57="-","","自"&amp;E57&amp;"年"&amp;"4月")</f>
        <v>自2025年4月</v>
      </c>
      <c r="F59" s="14" t="str">
        <f>IF(F57="-","","自"&amp;F57&amp;"年"&amp;"4月")</f>
        <v/>
      </c>
      <c r="G59" s="14" t="str">
        <f>IF(G57="-","","自"&amp;G57&amp;"年"&amp;"4月")</f>
        <v/>
      </c>
      <c r="H59" s="14" t="s">
        <v>8</v>
      </c>
      <c r="I59" s="7"/>
    </row>
    <row r="60" spans="1:26" ht="20.100000000000001" hidden="1" customHeight="1" x14ac:dyDescent="0.15">
      <c r="A60" s="118"/>
      <c r="B60" s="119"/>
      <c r="C60" s="15" t="str">
        <f>IF(C57='（1）委託研究費の総予算額'!$E$4,"至"&amp;YEAR('（1）委託研究費の総予算額'!$E$3)-1988&amp;"年"&amp;MONTH('（1）委託研究費の総予算額'!$E$3)&amp;"月","")</f>
        <v/>
      </c>
      <c r="D60" s="15" t="str">
        <f>IF(D57='（1）委託研究費の総予算額'!$E$4,"至"&amp;YEAR('（1）委託研究費の総予算額'!$E$3)-1988&amp;"年"&amp;MONTH('（1）委託研究費の総予算額'!$E$3)&amp;"月","")</f>
        <v/>
      </c>
      <c r="E60" s="15" t="str">
        <f>IF(E57='（1）委託研究費の総予算額'!$E$4,"至"&amp;YEAR('（1）委託研究費の総予算額'!$E$3)-1988&amp;"年"&amp;MONTH('（1）委託研究費の総予算額'!$E$3)&amp;"月","")</f>
        <v>至38年3月</v>
      </c>
      <c r="F60" s="15" t="str">
        <f>IF(F57='（1）委託研究費の総予算額'!$E$4,"至"&amp;YEAR('（1）委託研究費の総予算額'!$E$3)-1988&amp;"年"&amp;MONTH('（1）委託研究費の総予算額'!$E$3)&amp;"月","")</f>
        <v/>
      </c>
      <c r="G60" s="15" t="str">
        <f>IF(G57='（1）委託研究費の総予算額'!$E$4,"至"&amp;YEAR('（1）委託研究費の総予算額'!$E$3)-1988&amp;"年"&amp;MONTH('（1）委託研究費の総予算額'!$E$3)&amp;"月","")</f>
        <v/>
      </c>
      <c r="H60" s="17" t="str">
        <f>ROUNDDOWN('（1）委託研究費の総予算額'!$H$3/12,0)&amp;"年"&amp;MOD('（1）委託研究費の総予算額'!$H$3,12)&amp;"ヶ月"</f>
        <v>0年0ヶ月</v>
      </c>
      <c r="I60" s="7"/>
    </row>
    <row r="61" spans="1:26" ht="24.95" hidden="1" customHeight="1" x14ac:dyDescent="0.15">
      <c r="A61" s="11" t="s">
        <v>0</v>
      </c>
      <c r="B61" s="12" t="s">
        <v>26</v>
      </c>
      <c r="C61" s="1">
        <v>0</v>
      </c>
      <c r="D61" s="1">
        <v>0</v>
      </c>
      <c r="E61" s="1">
        <v>0</v>
      </c>
      <c r="F61" s="1">
        <v>0</v>
      </c>
      <c r="G61" s="10">
        <v>0</v>
      </c>
      <c r="H61" s="2">
        <f t="shared" ref="H61:H68" si="8">SUM(C61:G61)</f>
        <v>0</v>
      </c>
      <c r="I61" s="7" t="str">
        <f>IF(MOD(C61/1000,1)+MOD(D61/1000,1)+MOD(E61/1000,1)+MOD(F61/1000,1)+MOD(G61/1000,1)=0,"","要修正：直接経費･再委託費は千円単位で数値を丸めて積算して下さい")</f>
        <v/>
      </c>
    </row>
    <row r="62" spans="1:26" ht="24.95" hidden="1" customHeight="1" x14ac:dyDescent="0.15">
      <c r="A62" s="61" t="s">
        <v>0</v>
      </c>
      <c r="B62" s="12" t="s">
        <v>27</v>
      </c>
      <c r="C62" s="1">
        <v>0</v>
      </c>
      <c r="D62" s="1">
        <v>0</v>
      </c>
      <c r="E62" s="1">
        <v>0</v>
      </c>
      <c r="F62" s="1">
        <v>0</v>
      </c>
      <c r="G62" s="10">
        <v>0</v>
      </c>
      <c r="H62" s="2">
        <f t="shared" si="8"/>
        <v>0</v>
      </c>
      <c r="I62" s="7" t="str">
        <f t="shared" ref="I62:I67" si="9">IF(MOD(C62/1000,1)+MOD(D62/1000,1)+MOD(E62/1000,1)+MOD(F62/1000,1)+MOD(G62/1000,1)=0,"","要修正：直接経費･再委託費は千円単位で数値を丸めて積算して下さい")</f>
        <v/>
      </c>
    </row>
    <row r="63" spans="1:26" ht="24.95" hidden="1" customHeight="1" x14ac:dyDescent="0.15">
      <c r="A63" s="11" t="s">
        <v>28</v>
      </c>
      <c r="B63" s="12"/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2">
        <f t="shared" si="8"/>
        <v>0</v>
      </c>
      <c r="I63" s="7" t="str">
        <f t="shared" si="9"/>
        <v/>
      </c>
    </row>
    <row r="64" spans="1:26" ht="24.95" hidden="1" customHeight="1" x14ac:dyDescent="0.15">
      <c r="A64" s="11" t="s">
        <v>1</v>
      </c>
      <c r="B64" s="12"/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2">
        <f t="shared" si="8"/>
        <v>0</v>
      </c>
      <c r="I64" s="7" t="str">
        <f t="shared" si="9"/>
        <v/>
      </c>
    </row>
    <row r="65" spans="1:26" ht="24.95" hidden="1" customHeight="1" x14ac:dyDescent="0.15">
      <c r="A65" s="11" t="s">
        <v>2</v>
      </c>
      <c r="B65" s="12" t="s">
        <v>29</v>
      </c>
      <c r="C65" s="1">
        <v>0</v>
      </c>
      <c r="D65" s="1">
        <v>0</v>
      </c>
      <c r="E65" s="1">
        <v>0</v>
      </c>
      <c r="F65" s="1">
        <v>0</v>
      </c>
      <c r="G65" s="10">
        <v>0</v>
      </c>
      <c r="H65" s="18">
        <f t="shared" si="8"/>
        <v>0</v>
      </c>
      <c r="I65" s="7" t="str">
        <f t="shared" si="9"/>
        <v/>
      </c>
    </row>
    <row r="66" spans="1:26" ht="24.95" hidden="1" customHeight="1" x14ac:dyDescent="0.15">
      <c r="A66" s="61" t="s">
        <v>2</v>
      </c>
      <c r="B66" s="12" t="s">
        <v>30</v>
      </c>
      <c r="C66" s="1">
        <v>0</v>
      </c>
      <c r="D66" s="1">
        <v>0</v>
      </c>
      <c r="E66" s="1">
        <v>0</v>
      </c>
      <c r="F66" s="1">
        <v>0</v>
      </c>
      <c r="G66" s="10">
        <v>0</v>
      </c>
      <c r="H66" s="18">
        <f t="shared" si="8"/>
        <v>0</v>
      </c>
      <c r="I66" s="7" t="str">
        <f t="shared" si="9"/>
        <v/>
      </c>
    </row>
    <row r="67" spans="1:26" ht="24.95" hidden="1" customHeight="1" x14ac:dyDescent="0.15">
      <c r="A67" s="11" t="s">
        <v>31</v>
      </c>
      <c r="B67" s="12" t="s">
        <v>32</v>
      </c>
      <c r="C67" s="2">
        <f>SUM(C61:C66)</f>
        <v>0</v>
      </c>
      <c r="D67" s="2">
        <f>SUM(D61:D66)</f>
        <v>0</v>
      </c>
      <c r="E67" s="2">
        <f>SUM(E61:E66)</f>
        <v>0</v>
      </c>
      <c r="F67" s="2">
        <f>SUM(F61:F66)</f>
        <v>0</v>
      </c>
      <c r="G67" s="2">
        <f>SUM(G61:G66)</f>
        <v>0</v>
      </c>
      <c r="H67" s="2">
        <f t="shared" si="8"/>
        <v>0</v>
      </c>
      <c r="I67" s="7" t="str">
        <f t="shared" si="9"/>
        <v/>
      </c>
    </row>
    <row r="68" spans="1:26" ht="12.6" hidden="1" customHeight="1" thickBot="1" x14ac:dyDescent="0.2">
      <c r="A68" s="19" t="s">
        <v>3</v>
      </c>
      <c r="B68" s="60">
        <f>ROUNDUP(B69*100,0)-B69*100</f>
        <v>0</v>
      </c>
      <c r="C68" s="108">
        <f>C67*$B69</f>
        <v>0</v>
      </c>
      <c r="D68" s="108">
        <f>D67*$B69</f>
        <v>0</v>
      </c>
      <c r="E68" s="108">
        <f>E67*$B69</f>
        <v>0</v>
      </c>
      <c r="F68" s="108">
        <f>F67*$B69</f>
        <v>0</v>
      </c>
      <c r="G68" s="108">
        <f>G67*$B69</f>
        <v>0</v>
      </c>
      <c r="H68" s="108">
        <f t="shared" si="8"/>
        <v>0</v>
      </c>
      <c r="I68" s="122" t="str">
        <f>IF(B69="","間接経費が直接経費の何％かを入力して下さい（0％の場合も0を入力）",IF(B69&gt;0.3,"間接経費率は30%以下の整数として下さい",IF(B68=0,"","要修正：間接経費率は30%以下の整数として下さい")))</f>
        <v/>
      </c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1:26" ht="12.6" hidden="1" customHeight="1" thickBot="1" x14ac:dyDescent="0.2">
      <c r="A69" s="63" t="s">
        <v>33</v>
      </c>
      <c r="B69" s="57">
        <v>0.3</v>
      </c>
      <c r="C69" s="109"/>
      <c r="D69" s="121"/>
      <c r="E69" s="121"/>
      <c r="F69" s="121"/>
      <c r="G69" s="121"/>
      <c r="H69" s="121"/>
      <c r="I69" s="122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26" ht="24.95" hidden="1" customHeight="1" x14ac:dyDescent="0.15">
      <c r="A70" s="11" t="s">
        <v>4</v>
      </c>
      <c r="B70" s="56"/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2">
        <f>SUM(C70:G70)</f>
        <v>0</v>
      </c>
      <c r="I70" s="7" t="str">
        <f>IF(MOD(C70/1000,1)+MOD(D70/1000,1)+MOD(E70/1000,1)+MOD(F70/1000,1)+MOD(G70/1000,1)=0,"","要修正：直接経費･再委託費は千円単位で数値を丸めて積算して下さい")</f>
        <v/>
      </c>
    </row>
    <row r="71" spans="1:26" ht="24.95" hidden="1" customHeight="1" x14ac:dyDescent="0.15">
      <c r="A71" s="11" t="s">
        <v>5</v>
      </c>
      <c r="B71" s="12"/>
      <c r="C71" s="2">
        <f>SUM(C67:C70)</f>
        <v>0</v>
      </c>
      <c r="D71" s="2">
        <f>SUM(D67:D70)</f>
        <v>0</v>
      </c>
      <c r="E71" s="2">
        <f>SUM(E67:E70)</f>
        <v>0</v>
      </c>
      <c r="F71" s="2">
        <f>SUM(F67:F70)</f>
        <v>0</v>
      </c>
      <c r="G71" s="2">
        <f>SUM(G67:G70)</f>
        <v>0</v>
      </c>
      <c r="H71" s="2">
        <f>SUM(C71:G71)</f>
        <v>0</v>
      </c>
      <c r="I71" s="7"/>
    </row>
    <row r="72" spans="1:26" ht="20.100000000000001" hidden="1" customHeight="1" x14ac:dyDescent="0.15">
      <c r="A72" s="6" t="str">
        <f>IF(H68=0,"",IF(B69&lt;0.3,"要確認：間接経費が30%ではないですが、問題ないか所属機関事務局に必ずご確認下さい。",""))</f>
        <v/>
      </c>
      <c r="B72" s="3"/>
      <c r="C72" s="6"/>
      <c r="D72" s="6"/>
      <c r="E72" s="6"/>
      <c r="F72" s="6"/>
      <c r="G72" s="3"/>
      <c r="H72" s="3"/>
      <c r="I72" s="7"/>
    </row>
    <row r="73" spans="1:26" ht="20.100000000000001" hidden="1" customHeight="1" thickBot="1" x14ac:dyDescent="0.2">
      <c r="A73" s="6" t="str">
        <f>IF($E$3&lt;4,IF(H71=0,"","3行目の参画機関数を正しく入力して下さい"),"")</f>
        <v/>
      </c>
      <c r="B73" s="3"/>
      <c r="C73" s="3"/>
      <c r="D73" s="3"/>
      <c r="E73" s="3"/>
      <c r="F73" s="3"/>
      <c r="G73" s="3"/>
      <c r="H73" s="3"/>
    </row>
    <row r="74" spans="1:26" ht="13.5" hidden="1" customHeight="1" thickBot="1" x14ac:dyDescent="0.2">
      <c r="A74" s="53" t="s">
        <v>71</v>
      </c>
      <c r="B74" s="54"/>
      <c r="C74" s="55"/>
      <c r="D74" s="24"/>
      <c r="E74" s="24"/>
      <c r="F74" s="24"/>
      <c r="G74" s="24"/>
    </row>
    <row r="75" spans="1:26" hidden="1" x14ac:dyDescent="0.15">
      <c r="A75" s="3"/>
      <c r="B75" s="3"/>
      <c r="C75" s="27">
        <f>'（1）委託研究費の総予算額'!$C$4</f>
        <v>2023</v>
      </c>
      <c r="D75" s="27">
        <f>IF('（1）委託研究費の総予算額'!$C$4+1&lt;='（1）委託研究費の総予算額'!$E$4,'（1）委託研究費の総予算額'!$C$4+1,"-")</f>
        <v>2024</v>
      </c>
      <c r="E75" s="27">
        <f>IF('（1）委託研究費の総予算額'!$C$4+2&lt;='（1）委託研究費の総予算額'!$E$4,'（1）委託研究費の総予算額'!$C$4+2,"-")</f>
        <v>2025</v>
      </c>
      <c r="F75" s="27" t="str">
        <f>IF('（1）委託研究費の総予算額'!$C$4+3&lt;='（1）委託研究費の総予算額'!$E$4,'（1）委託研究費の総予算額'!$C$4+3,"-")</f>
        <v>-</v>
      </c>
      <c r="G75" s="27" t="str">
        <f>IF('（1）委託研究費の総予算額'!$C$4+4&lt;='（1）委託研究費の総予算額'!$E$4,'（1）委託研究費の総予算額'!$C$4+4,"-")</f>
        <v>-</v>
      </c>
      <c r="H75" s="5" t="s">
        <v>24</v>
      </c>
    </row>
    <row r="76" spans="1:26" ht="20.100000000000001" hidden="1" customHeight="1" x14ac:dyDescent="0.15">
      <c r="A76" s="114" t="s">
        <v>25</v>
      </c>
      <c r="B76" s="115"/>
      <c r="C76" s="16" t="str">
        <f>IF(C75="-","-","平成"&amp;C75&amp;"年度")</f>
        <v>平成2023年度</v>
      </c>
      <c r="D76" s="16" t="str">
        <f>IF(D75="-","-","平成"&amp;D75&amp;"年度")</f>
        <v>平成2024年度</v>
      </c>
      <c r="E76" s="16" t="str">
        <f>IF(E75="-","-","平成"&amp;E75&amp;"年度")</f>
        <v>平成2025年度</v>
      </c>
      <c r="F76" s="16" t="str">
        <f>IF(F75="-","-","平成"&amp;F75&amp;"年度")</f>
        <v>-</v>
      </c>
      <c r="G76" s="16" t="str">
        <f>IF(G75="-","-","平成"&amp;G75&amp;"年度")</f>
        <v>-</v>
      </c>
      <c r="H76" s="13" t="s">
        <v>7</v>
      </c>
      <c r="I76" s="7"/>
    </row>
    <row r="77" spans="1:26" ht="20.100000000000001" hidden="1" customHeight="1" x14ac:dyDescent="0.15">
      <c r="A77" s="116"/>
      <c r="B77" s="117"/>
      <c r="C77" s="14" t="str">
        <f>"自"&amp;(YEAR('（1）委託研究費の総予算額'!$C$3)-1988)&amp;"年"&amp;MONTH('（1）委託研究費の総予算額'!$C$3) &amp;"月"</f>
        <v>自35年12月</v>
      </c>
      <c r="D77" s="14" t="str">
        <f>IF(D75="-","","自"&amp;D75&amp;"年"&amp;"4月")</f>
        <v>自2024年4月</v>
      </c>
      <c r="E77" s="14" t="str">
        <f>IF(E75="-","","自"&amp;E75&amp;"年"&amp;"4月")</f>
        <v>自2025年4月</v>
      </c>
      <c r="F77" s="14" t="str">
        <f>IF(F75="-","","自"&amp;F75&amp;"年"&amp;"4月")</f>
        <v/>
      </c>
      <c r="G77" s="14" t="str">
        <f>IF(G75="-","","自"&amp;G75&amp;"年"&amp;"4月")</f>
        <v/>
      </c>
      <c r="H77" s="14" t="s">
        <v>8</v>
      </c>
      <c r="I77" s="7"/>
    </row>
    <row r="78" spans="1:26" ht="20.100000000000001" hidden="1" customHeight="1" x14ac:dyDescent="0.15">
      <c r="A78" s="118"/>
      <c r="B78" s="119"/>
      <c r="C78" s="15" t="str">
        <f>IF(C75='（1）委託研究費の総予算額'!$E$4,"至"&amp;YEAR('（1）委託研究費の総予算額'!$E$3)-1988&amp;"年"&amp;MONTH('（1）委託研究費の総予算額'!$E$3)&amp;"月","")</f>
        <v/>
      </c>
      <c r="D78" s="15" t="str">
        <f>IF(D75='（1）委託研究費の総予算額'!$E$4,"至"&amp;YEAR('（1）委託研究費の総予算額'!$E$3)-1988&amp;"年"&amp;MONTH('（1）委託研究費の総予算額'!$E$3)&amp;"月","")</f>
        <v/>
      </c>
      <c r="E78" s="15" t="str">
        <f>IF(E75='（1）委託研究費の総予算額'!$E$4,"至"&amp;YEAR('（1）委託研究費の総予算額'!$E$3)-1988&amp;"年"&amp;MONTH('（1）委託研究費の総予算額'!$E$3)&amp;"月","")</f>
        <v>至38年3月</v>
      </c>
      <c r="F78" s="15" t="str">
        <f>IF(F75='（1）委託研究費の総予算額'!$E$4,"至"&amp;YEAR('（1）委託研究費の総予算額'!$E$3)-1988&amp;"年"&amp;MONTH('（1）委託研究費の総予算額'!$E$3)&amp;"月","")</f>
        <v/>
      </c>
      <c r="G78" s="15" t="str">
        <f>IF(G75='（1）委託研究費の総予算額'!$E$4,"至"&amp;YEAR('（1）委託研究費の総予算額'!$E$3)-1988&amp;"年"&amp;MONTH('（1）委託研究費の総予算額'!$E$3)&amp;"月","")</f>
        <v/>
      </c>
      <c r="H78" s="17" t="str">
        <f>ROUNDDOWN('（1）委託研究費の総予算額'!$H$3/12,0)&amp;"年"&amp;MOD('（1）委託研究費の総予算額'!$H$3,12)&amp;"ヶ月"</f>
        <v>0年0ヶ月</v>
      </c>
      <c r="I78" s="7"/>
    </row>
    <row r="79" spans="1:26" ht="24.95" hidden="1" customHeight="1" x14ac:dyDescent="0.15">
      <c r="A79" s="11" t="s">
        <v>0</v>
      </c>
      <c r="B79" s="12" t="s">
        <v>26</v>
      </c>
      <c r="C79" s="1">
        <v>0</v>
      </c>
      <c r="D79" s="1">
        <v>0</v>
      </c>
      <c r="E79" s="1">
        <v>0</v>
      </c>
      <c r="F79" s="1">
        <v>0</v>
      </c>
      <c r="G79" s="10">
        <v>0</v>
      </c>
      <c r="H79" s="2">
        <f t="shared" ref="H79:H86" si="10">SUM(C79:G79)</f>
        <v>0</v>
      </c>
      <c r="I79" s="7" t="str">
        <f>IF(MOD(C79/1000,1)+MOD(D79/1000,1)+MOD(E79/1000,1)+MOD(F79/1000,1)+MOD(G79/1000,1)=0,"","要修正：直接経費･再委託費は千円単位で数値を丸めて積算して下さい")</f>
        <v/>
      </c>
    </row>
    <row r="80" spans="1:26" ht="24.95" hidden="1" customHeight="1" x14ac:dyDescent="0.15">
      <c r="A80" s="61" t="s">
        <v>0</v>
      </c>
      <c r="B80" s="12" t="s">
        <v>27</v>
      </c>
      <c r="C80" s="1">
        <v>0</v>
      </c>
      <c r="D80" s="1">
        <v>0</v>
      </c>
      <c r="E80" s="1">
        <v>0</v>
      </c>
      <c r="F80" s="1">
        <v>0</v>
      </c>
      <c r="G80" s="10">
        <v>0</v>
      </c>
      <c r="H80" s="2">
        <f t="shared" si="10"/>
        <v>0</v>
      </c>
      <c r="I80" s="7" t="str">
        <f t="shared" ref="I80:I85" si="11">IF(MOD(C80/1000,1)+MOD(D80/1000,1)+MOD(E80/1000,1)+MOD(F80/1000,1)+MOD(G80/1000,1)=0,"","要修正：直接経費･再委託費は千円単位で数値を丸めて積算して下さい")</f>
        <v/>
      </c>
    </row>
    <row r="81" spans="1:26" ht="24.95" hidden="1" customHeight="1" x14ac:dyDescent="0.15">
      <c r="A81" s="11" t="s">
        <v>28</v>
      </c>
      <c r="B81" s="12"/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2">
        <f t="shared" si="10"/>
        <v>0</v>
      </c>
      <c r="I81" s="7" t="str">
        <f t="shared" si="11"/>
        <v/>
      </c>
    </row>
    <row r="82" spans="1:26" ht="24.95" hidden="1" customHeight="1" x14ac:dyDescent="0.15">
      <c r="A82" s="11" t="s">
        <v>1</v>
      </c>
      <c r="B82" s="12"/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2">
        <f t="shared" si="10"/>
        <v>0</v>
      </c>
      <c r="I82" s="7" t="str">
        <f t="shared" si="11"/>
        <v/>
      </c>
    </row>
    <row r="83" spans="1:26" ht="24.95" hidden="1" customHeight="1" x14ac:dyDescent="0.15">
      <c r="A83" s="11" t="s">
        <v>2</v>
      </c>
      <c r="B83" s="12" t="s">
        <v>29</v>
      </c>
      <c r="C83" s="1">
        <v>0</v>
      </c>
      <c r="D83" s="1">
        <v>0</v>
      </c>
      <c r="E83" s="1">
        <v>0</v>
      </c>
      <c r="F83" s="1">
        <v>0</v>
      </c>
      <c r="G83" s="10">
        <v>0</v>
      </c>
      <c r="H83" s="18">
        <f t="shared" si="10"/>
        <v>0</v>
      </c>
      <c r="I83" s="7" t="str">
        <f t="shared" si="11"/>
        <v/>
      </c>
    </row>
    <row r="84" spans="1:26" ht="24.95" hidden="1" customHeight="1" x14ac:dyDescent="0.15">
      <c r="A84" s="61" t="s">
        <v>2</v>
      </c>
      <c r="B84" s="12" t="s">
        <v>30</v>
      </c>
      <c r="C84" s="1">
        <v>0</v>
      </c>
      <c r="D84" s="1">
        <v>0</v>
      </c>
      <c r="E84" s="1">
        <v>0</v>
      </c>
      <c r="F84" s="1">
        <v>0</v>
      </c>
      <c r="G84" s="10">
        <v>0</v>
      </c>
      <c r="H84" s="18">
        <f t="shared" si="10"/>
        <v>0</v>
      </c>
      <c r="I84" s="7" t="str">
        <f t="shared" si="11"/>
        <v/>
      </c>
    </row>
    <row r="85" spans="1:26" ht="24.95" hidden="1" customHeight="1" x14ac:dyDescent="0.15">
      <c r="A85" s="11" t="s">
        <v>31</v>
      </c>
      <c r="B85" s="12" t="s">
        <v>32</v>
      </c>
      <c r="C85" s="2">
        <f>SUM(C79:C84)</f>
        <v>0</v>
      </c>
      <c r="D85" s="2">
        <f>SUM(D79:D84)</f>
        <v>0</v>
      </c>
      <c r="E85" s="2">
        <f>SUM(E79:E84)</f>
        <v>0</v>
      </c>
      <c r="F85" s="2">
        <f>SUM(F79:F84)</f>
        <v>0</v>
      </c>
      <c r="G85" s="2">
        <f>SUM(G79:G84)</f>
        <v>0</v>
      </c>
      <c r="H85" s="2">
        <f t="shared" si="10"/>
        <v>0</v>
      </c>
      <c r="I85" s="7" t="str">
        <f t="shared" si="11"/>
        <v/>
      </c>
    </row>
    <row r="86" spans="1:26" ht="12.6" hidden="1" customHeight="1" thickBot="1" x14ac:dyDescent="0.2">
      <c r="A86" s="19" t="s">
        <v>3</v>
      </c>
      <c r="B86" s="60">
        <f>ROUNDUP(B87*100,0)-B87*100</f>
        <v>0</v>
      </c>
      <c r="C86" s="108">
        <f>C85*$B87</f>
        <v>0</v>
      </c>
      <c r="D86" s="108">
        <f>D85*$B87</f>
        <v>0</v>
      </c>
      <c r="E86" s="108">
        <f>E85*$B87</f>
        <v>0</v>
      </c>
      <c r="F86" s="108">
        <f>F85*$B87</f>
        <v>0</v>
      </c>
      <c r="G86" s="108">
        <f>G85*$B87</f>
        <v>0</v>
      </c>
      <c r="H86" s="108">
        <f t="shared" si="10"/>
        <v>0</v>
      </c>
      <c r="I86" s="122" t="str">
        <f>IF(B87="","間接経費が直接経費の何％かを入力して下さい（0％の場合も0を入力）",IF(B87&gt;0.3,"間接経費率は30%以下の整数として下さい",IF(B86=0,"","要修正：間接経費率は30%以下の整数として下さい")))</f>
        <v/>
      </c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12.6" hidden="1" customHeight="1" thickBot="1" x14ac:dyDescent="0.2">
      <c r="A87" s="63" t="s">
        <v>33</v>
      </c>
      <c r="B87" s="57">
        <v>0.3</v>
      </c>
      <c r="C87" s="109"/>
      <c r="D87" s="121"/>
      <c r="E87" s="121"/>
      <c r="F87" s="121"/>
      <c r="G87" s="121"/>
      <c r="H87" s="121"/>
      <c r="I87" s="122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spans="1:26" ht="24.95" hidden="1" customHeight="1" x14ac:dyDescent="0.15">
      <c r="A88" s="11" t="s">
        <v>4</v>
      </c>
      <c r="B88" s="56"/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2">
        <f>SUM(C88:G88)</f>
        <v>0</v>
      </c>
      <c r="I88" s="7" t="str">
        <f>IF(MOD(C88/1000,1)+MOD(D88/1000,1)+MOD(E88/1000,1)+MOD(F88/1000,1)+MOD(G88/1000,1)=0,"","要修正：直接経費･再委託費は千円単位で数値を丸めて積算して下さい")</f>
        <v/>
      </c>
    </row>
    <row r="89" spans="1:26" ht="24.95" hidden="1" customHeight="1" x14ac:dyDescent="0.15">
      <c r="A89" s="11" t="s">
        <v>5</v>
      </c>
      <c r="B89" s="12"/>
      <c r="C89" s="2">
        <f>SUM(C85:C88)</f>
        <v>0</v>
      </c>
      <c r="D89" s="2">
        <f>SUM(D85:D88)</f>
        <v>0</v>
      </c>
      <c r="E89" s="2">
        <f>SUM(E85:E88)</f>
        <v>0</v>
      </c>
      <c r="F89" s="2">
        <f>SUM(F85:F88)</f>
        <v>0</v>
      </c>
      <c r="G89" s="2">
        <f>SUM(G85:G88)</f>
        <v>0</v>
      </c>
      <c r="H89" s="2">
        <f>SUM(C89:G89)</f>
        <v>0</v>
      </c>
      <c r="I89" s="7"/>
    </row>
    <row r="90" spans="1:26" ht="20.100000000000001" hidden="1" customHeight="1" x14ac:dyDescent="0.15">
      <c r="A90" s="6" t="str">
        <f>IF(H86=0,"",IF(B87&lt;0.3,"要確認：間接経費が30%ではないですが、問題ないか所属機関事務局に必ずご確認下さい。",""))</f>
        <v/>
      </c>
      <c r="B90" s="3"/>
      <c r="C90" s="6"/>
      <c r="D90" s="6"/>
      <c r="E90" s="6"/>
      <c r="F90" s="6"/>
      <c r="G90" s="3"/>
      <c r="H90" s="3"/>
      <c r="I90" s="7"/>
    </row>
    <row r="91" spans="1:26" ht="20.100000000000001" hidden="1" customHeight="1" x14ac:dyDescent="0.15">
      <c r="A91" s="6" t="str">
        <f>IF($E$3&lt;5,IF(H89=0,"","3行目の参画機関数を正しく入力して下さい"),"")</f>
        <v/>
      </c>
      <c r="B91" s="3"/>
      <c r="C91" s="3"/>
      <c r="D91" s="3"/>
      <c r="E91" s="3"/>
      <c r="F91" s="3"/>
      <c r="G91" s="3"/>
      <c r="H91" s="3"/>
    </row>
    <row r="92" spans="1:26" ht="20.100000000000001" customHeight="1" x14ac:dyDescent="0.15">
      <c r="A92" s="3"/>
      <c r="B92" s="3"/>
      <c r="C92" s="3"/>
      <c r="D92" s="3"/>
      <c r="E92" s="3"/>
      <c r="F92" s="3"/>
      <c r="G92" s="3"/>
      <c r="H92" s="3"/>
    </row>
    <row r="93" spans="1:26" ht="20.100000000000001" customHeight="1" x14ac:dyDescent="0.15">
      <c r="A93" s="3"/>
      <c r="B93" s="3"/>
      <c r="C93" s="3"/>
      <c r="D93" s="3"/>
      <c r="E93" s="3"/>
      <c r="F93" s="3"/>
      <c r="G93" s="3"/>
      <c r="H93" s="3"/>
    </row>
    <row r="94" spans="1:26" ht="20.100000000000001" customHeight="1" x14ac:dyDescent="0.15">
      <c r="A94" s="3"/>
      <c r="B94" s="3"/>
      <c r="C94" s="3"/>
      <c r="D94" s="3"/>
      <c r="E94" s="3"/>
      <c r="F94" s="3"/>
      <c r="G94" s="3"/>
      <c r="H94" s="3"/>
    </row>
    <row r="95" spans="1:26" ht="20.100000000000001" customHeight="1" x14ac:dyDescent="0.15">
      <c r="A95" s="3"/>
      <c r="B95" s="3"/>
      <c r="C95" s="3"/>
      <c r="D95" s="3"/>
      <c r="E95" s="3"/>
      <c r="F95" s="3"/>
      <c r="G95" s="3"/>
      <c r="H95" s="3"/>
    </row>
    <row r="96" spans="1:26" ht="20.100000000000001" customHeight="1" x14ac:dyDescent="0.15">
      <c r="A96" s="3"/>
      <c r="B96" s="3"/>
      <c r="C96" s="3"/>
      <c r="D96" s="3"/>
      <c r="E96" s="3"/>
      <c r="F96" s="3"/>
      <c r="G96" s="3"/>
      <c r="H96" s="3"/>
    </row>
    <row r="97" spans="1:8" ht="20.100000000000001" customHeight="1" x14ac:dyDescent="0.15">
      <c r="A97" s="3"/>
      <c r="B97" s="3"/>
      <c r="C97" s="3"/>
      <c r="D97" s="3"/>
      <c r="E97" s="3"/>
      <c r="F97" s="3"/>
      <c r="G97" s="3"/>
      <c r="H97" s="3"/>
    </row>
    <row r="98" spans="1:8" ht="20.100000000000001" customHeight="1" x14ac:dyDescent="0.15">
      <c r="A98" s="3"/>
      <c r="B98" s="3"/>
      <c r="C98" s="3"/>
      <c r="D98" s="3"/>
      <c r="E98" s="3"/>
      <c r="F98" s="3"/>
      <c r="G98" s="3"/>
      <c r="H98" s="3"/>
    </row>
    <row r="99" spans="1:8" ht="20.100000000000001" customHeight="1" x14ac:dyDescent="0.15">
      <c r="A99" s="3"/>
      <c r="B99" s="3"/>
      <c r="C99" s="3"/>
      <c r="D99" s="3"/>
      <c r="E99" s="3"/>
      <c r="F99" s="3"/>
      <c r="G99" s="3"/>
      <c r="H99" s="3"/>
    </row>
    <row r="100" spans="1:8" ht="20.100000000000001" customHeight="1" x14ac:dyDescent="0.15">
      <c r="A100" s="3"/>
      <c r="B100" s="3"/>
      <c r="C100" s="3"/>
      <c r="D100" s="3"/>
      <c r="E100" s="3"/>
      <c r="F100" s="3"/>
      <c r="G100" s="3"/>
      <c r="H100" s="3"/>
    </row>
    <row r="101" spans="1:8" ht="20.100000000000001" customHeight="1" x14ac:dyDescent="0.15">
      <c r="A101" s="3"/>
      <c r="B101" s="3"/>
      <c r="C101" s="3"/>
      <c r="D101" s="3"/>
      <c r="E101" s="3"/>
      <c r="F101" s="3"/>
      <c r="G101" s="3"/>
      <c r="H101" s="3"/>
    </row>
    <row r="102" spans="1:8" ht="20.100000000000001" customHeight="1" x14ac:dyDescent="0.15">
      <c r="A102" s="3"/>
      <c r="B102" s="3"/>
      <c r="C102" s="3"/>
      <c r="D102" s="3"/>
      <c r="E102" s="3"/>
      <c r="F102" s="3"/>
      <c r="G102" s="3"/>
      <c r="H102" s="3"/>
    </row>
    <row r="103" spans="1:8" ht="20.100000000000001" customHeight="1" x14ac:dyDescent="0.15">
      <c r="A103" s="3"/>
      <c r="B103" s="3"/>
      <c r="C103" s="3"/>
      <c r="D103" s="3"/>
      <c r="E103" s="3"/>
      <c r="F103" s="3"/>
      <c r="G103" s="3"/>
      <c r="H103" s="3"/>
    </row>
    <row r="104" spans="1:8" ht="20.100000000000001" customHeight="1" x14ac:dyDescent="0.15">
      <c r="A104" s="3"/>
      <c r="B104" s="3"/>
      <c r="C104" s="3"/>
      <c r="D104" s="3"/>
      <c r="E104" s="3"/>
      <c r="F104" s="3"/>
      <c r="G104" s="3"/>
      <c r="H104" s="3"/>
    </row>
    <row r="105" spans="1:8" ht="20.100000000000001" customHeight="1" x14ac:dyDescent="0.15">
      <c r="A105" s="3"/>
      <c r="B105" s="3"/>
      <c r="C105" s="3"/>
      <c r="D105" s="3"/>
      <c r="E105" s="3"/>
      <c r="F105" s="3"/>
      <c r="G105" s="3"/>
      <c r="H105" s="3"/>
    </row>
    <row r="106" spans="1:8" ht="20.100000000000001" customHeight="1" x14ac:dyDescent="0.15">
      <c r="A106" s="3"/>
      <c r="B106" s="3"/>
      <c r="C106" s="3"/>
      <c r="D106" s="3"/>
      <c r="E106" s="3"/>
      <c r="F106" s="3"/>
      <c r="G106" s="3"/>
      <c r="H106" s="3"/>
    </row>
    <row r="107" spans="1:8" ht="20.100000000000001" customHeight="1" x14ac:dyDescent="0.15">
      <c r="A107" s="3"/>
      <c r="B107" s="3"/>
      <c r="C107" s="3"/>
      <c r="D107" s="3"/>
      <c r="E107" s="3"/>
      <c r="F107" s="3"/>
      <c r="G107" s="3"/>
      <c r="H107" s="3"/>
    </row>
    <row r="108" spans="1:8" ht="20.100000000000001" customHeight="1" x14ac:dyDescent="0.15">
      <c r="A108" s="3"/>
      <c r="B108" s="3"/>
      <c r="C108" s="3"/>
      <c r="D108" s="3"/>
      <c r="E108" s="3"/>
      <c r="F108" s="3"/>
      <c r="G108" s="3"/>
      <c r="H108" s="3"/>
    </row>
    <row r="109" spans="1:8" ht="20.100000000000001" customHeight="1" x14ac:dyDescent="0.15">
      <c r="A109" s="3"/>
      <c r="B109" s="3"/>
      <c r="C109" s="3"/>
      <c r="D109" s="3"/>
      <c r="E109" s="3"/>
      <c r="F109" s="3"/>
      <c r="G109" s="3"/>
      <c r="H109" s="3"/>
    </row>
    <row r="110" spans="1:8" ht="20.100000000000001" customHeight="1" x14ac:dyDescent="0.15">
      <c r="A110" s="3"/>
      <c r="B110" s="3"/>
      <c r="C110" s="3"/>
      <c r="D110" s="3"/>
      <c r="E110" s="3"/>
      <c r="F110" s="3"/>
      <c r="G110" s="3"/>
      <c r="H110" s="3"/>
    </row>
    <row r="111" spans="1:8" ht="20.100000000000001" customHeight="1" x14ac:dyDescent="0.15">
      <c r="A111" s="3"/>
      <c r="B111" s="3"/>
      <c r="C111" s="3"/>
      <c r="D111" s="3"/>
      <c r="E111" s="3"/>
      <c r="F111" s="3"/>
      <c r="G111" s="3"/>
      <c r="H111" s="3"/>
    </row>
    <row r="112" spans="1:8" ht="20.100000000000001" customHeight="1" x14ac:dyDescent="0.15">
      <c r="A112" s="3"/>
      <c r="B112" s="3"/>
      <c r="C112" s="3"/>
      <c r="D112" s="3"/>
      <c r="E112" s="3"/>
      <c r="F112" s="3"/>
      <c r="G112" s="3"/>
      <c r="H112" s="3"/>
    </row>
    <row r="113" spans="1:8" ht="20.100000000000001" customHeight="1" x14ac:dyDescent="0.15">
      <c r="A113" s="3"/>
      <c r="B113" s="3"/>
      <c r="C113" s="3"/>
      <c r="D113" s="3"/>
      <c r="E113" s="3"/>
      <c r="F113" s="3"/>
      <c r="G113" s="3"/>
      <c r="H113" s="3"/>
    </row>
    <row r="114" spans="1:8" ht="20.100000000000001" customHeight="1" x14ac:dyDescent="0.15">
      <c r="A114" s="3"/>
      <c r="B114" s="3"/>
      <c r="C114" s="3"/>
      <c r="D114" s="3"/>
      <c r="E114" s="3"/>
      <c r="F114" s="3"/>
      <c r="G114" s="3"/>
      <c r="H114" s="3"/>
    </row>
    <row r="115" spans="1:8" ht="20.100000000000001" customHeight="1" x14ac:dyDescent="0.15">
      <c r="A115" s="3"/>
      <c r="B115" s="3"/>
      <c r="C115" s="3"/>
      <c r="D115" s="3"/>
      <c r="E115" s="3"/>
      <c r="F115" s="3"/>
      <c r="G115" s="3"/>
      <c r="H115" s="3"/>
    </row>
    <row r="116" spans="1:8" ht="20.100000000000001" customHeight="1" x14ac:dyDescent="0.15">
      <c r="A116" s="3"/>
      <c r="B116" s="3"/>
      <c r="C116" s="3"/>
      <c r="D116" s="3"/>
      <c r="E116" s="3"/>
      <c r="F116" s="3"/>
      <c r="G116" s="3"/>
      <c r="H116" s="3"/>
    </row>
    <row r="117" spans="1:8" ht="20.100000000000001" customHeight="1" x14ac:dyDescent="0.15">
      <c r="A117" s="3"/>
      <c r="B117" s="3"/>
      <c r="C117" s="3"/>
      <c r="D117" s="3"/>
      <c r="E117" s="3"/>
      <c r="F117" s="3"/>
      <c r="G117" s="3"/>
      <c r="H117" s="3"/>
    </row>
    <row r="118" spans="1:8" ht="20.100000000000001" customHeight="1" x14ac:dyDescent="0.15">
      <c r="A118" s="3"/>
      <c r="B118" s="3"/>
      <c r="C118" s="3"/>
      <c r="D118" s="3"/>
      <c r="E118" s="3"/>
      <c r="F118" s="3"/>
      <c r="G118" s="3"/>
      <c r="H118" s="3"/>
    </row>
    <row r="119" spans="1:8" ht="20.100000000000001" customHeight="1" x14ac:dyDescent="0.15">
      <c r="A119" s="3"/>
      <c r="B119" s="3"/>
      <c r="C119" s="3"/>
      <c r="D119" s="3"/>
      <c r="E119" s="3"/>
      <c r="F119" s="3"/>
      <c r="G119" s="3"/>
      <c r="H119" s="3"/>
    </row>
    <row r="120" spans="1:8" ht="20.100000000000001" customHeight="1" x14ac:dyDescent="0.15">
      <c r="A120" s="3"/>
      <c r="B120" s="3"/>
      <c r="C120" s="3"/>
      <c r="D120" s="3"/>
      <c r="E120" s="3"/>
      <c r="F120" s="3"/>
      <c r="G120" s="3"/>
      <c r="H120" s="3"/>
    </row>
    <row r="121" spans="1:8" ht="20.100000000000001" customHeight="1" x14ac:dyDescent="0.15">
      <c r="A121" s="3"/>
      <c r="B121" s="3"/>
      <c r="C121" s="3"/>
      <c r="D121" s="3"/>
      <c r="E121" s="3"/>
      <c r="F121" s="3"/>
      <c r="G121" s="3"/>
      <c r="H121" s="3"/>
    </row>
    <row r="122" spans="1:8" ht="20.100000000000001" customHeight="1" x14ac:dyDescent="0.15">
      <c r="A122" s="3"/>
      <c r="B122" s="3"/>
      <c r="C122" s="3"/>
      <c r="D122" s="3"/>
      <c r="E122" s="3"/>
      <c r="F122" s="3"/>
      <c r="G122" s="3"/>
      <c r="H122" s="3"/>
    </row>
    <row r="123" spans="1:8" ht="20.100000000000001" customHeight="1" x14ac:dyDescent="0.15">
      <c r="A123" s="3"/>
      <c r="B123" s="3"/>
      <c r="C123" s="3"/>
      <c r="D123" s="3"/>
      <c r="E123" s="3"/>
      <c r="F123" s="3"/>
      <c r="G123" s="3"/>
      <c r="H123" s="3"/>
    </row>
    <row r="124" spans="1:8" ht="20.100000000000001" customHeight="1" x14ac:dyDescent="0.15">
      <c r="A124" s="3"/>
      <c r="B124" s="3"/>
      <c r="C124" s="3"/>
      <c r="D124" s="3"/>
      <c r="E124" s="3"/>
      <c r="F124" s="3"/>
      <c r="G124" s="3"/>
      <c r="H124" s="3"/>
    </row>
    <row r="125" spans="1:8" ht="20.100000000000001" customHeight="1" x14ac:dyDescent="0.15">
      <c r="A125" s="3"/>
      <c r="B125" s="3"/>
      <c r="C125" s="3"/>
      <c r="D125" s="3"/>
      <c r="E125" s="3"/>
      <c r="F125" s="3"/>
      <c r="G125" s="3"/>
      <c r="H125" s="3"/>
    </row>
    <row r="126" spans="1:8" ht="20.100000000000001" customHeight="1" x14ac:dyDescent="0.15">
      <c r="A126" s="3"/>
      <c r="B126" s="3"/>
      <c r="C126" s="3"/>
      <c r="D126" s="3"/>
      <c r="E126" s="3"/>
      <c r="F126" s="3"/>
      <c r="G126" s="3"/>
      <c r="H126" s="3"/>
    </row>
    <row r="127" spans="1:8" ht="20.100000000000001" customHeight="1" x14ac:dyDescent="0.15">
      <c r="A127" s="3"/>
      <c r="B127" s="3"/>
      <c r="C127" s="3"/>
      <c r="D127" s="3"/>
      <c r="E127" s="3"/>
      <c r="F127" s="3"/>
      <c r="G127" s="3"/>
      <c r="H127" s="3"/>
    </row>
    <row r="128" spans="1:8" ht="20.100000000000001" customHeight="1" x14ac:dyDescent="0.15">
      <c r="A128" s="3"/>
      <c r="B128" s="3"/>
      <c r="C128" s="3"/>
      <c r="D128" s="3"/>
      <c r="E128" s="3"/>
      <c r="F128" s="3"/>
      <c r="G128" s="3"/>
      <c r="H128" s="3"/>
    </row>
    <row r="129" spans="1:8" ht="20.100000000000001" customHeight="1" x14ac:dyDescent="0.15">
      <c r="A129" s="3"/>
      <c r="B129" s="3"/>
      <c r="C129" s="3"/>
      <c r="D129" s="3"/>
      <c r="E129" s="3"/>
      <c r="F129" s="3"/>
      <c r="G129" s="3"/>
      <c r="H129" s="3"/>
    </row>
    <row r="130" spans="1:8" ht="20.100000000000001" customHeight="1" x14ac:dyDescent="0.15">
      <c r="A130" s="3"/>
      <c r="B130" s="3"/>
      <c r="C130" s="3"/>
      <c r="D130" s="3"/>
      <c r="E130" s="3"/>
      <c r="F130" s="3"/>
      <c r="G130" s="3"/>
      <c r="H130" s="3"/>
    </row>
    <row r="131" spans="1:8" ht="20.100000000000001" customHeight="1" x14ac:dyDescent="0.15">
      <c r="A131" s="3"/>
      <c r="B131" s="3"/>
      <c r="C131" s="3"/>
      <c r="D131" s="3"/>
      <c r="E131" s="3"/>
      <c r="F131" s="3"/>
      <c r="G131" s="3"/>
      <c r="H131" s="3"/>
    </row>
    <row r="132" spans="1:8" ht="20.100000000000001" customHeight="1" x14ac:dyDescent="0.15">
      <c r="A132" s="3"/>
      <c r="B132" s="3"/>
      <c r="C132" s="3"/>
      <c r="D132" s="3"/>
      <c r="E132" s="3"/>
      <c r="F132" s="3"/>
      <c r="G132" s="3"/>
      <c r="H132" s="3"/>
    </row>
    <row r="133" spans="1:8" ht="20.100000000000001" customHeight="1" x14ac:dyDescent="0.15">
      <c r="A133" s="3"/>
      <c r="B133" s="3"/>
      <c r="C133" s="3"/>
      <c r="D133" s="3"/>
      <c r="E133" s="3"/>
      <c r="F133" s="3"/>
      <c r="G133" s="3"/>
      <c r="H133" s="3"/>
    </row>
    <row r="134" spans="1:8" ht="20.100000000000001" customHeight="1" x14ac:dyDescent="0.15">
      <c r="A134" s="3"/>
      <c r="B134" s="3"/>
      <c r="C134" s="3"/>
      <c r="D134" s="3"/>
      <c r="E134" s="3"/>
      <c r="F134" s="3"/>
      <c r="G134" s="3"/>
      <c r="H134" s="3"/>
    </row>
    <row r="135" spans="1:8" ht="20.100000000000001" customHeight="1" x14ac:dyDescent="0.15">
      <c r="A135" s="3"/>
      <c r="B135" s="3"/>
      <c r="C135" s="3"/>
      <c r="D135" s="3"/>
      <c r="E135" s="3"/>
      <c r="F135" s="3"/>
      <c r="G135" s="3"/>
      <c r="H135" s="3"/>
    </row>
    <row r="136" spans="1:8" ht="20.100000000000001" customHeight="1" x14ac:dyDescent="0.15">
      <c r="A136" s="3"/>
      <c r="B136" s="3"/>
      <c r="C136" s="3"/>
      <c r="D136" s="3"/>
      <c r="E136" s="3"/>
      <c r="F136" s="3"/>
      <c r="G136" s="3"/>
      <c r="H136" s="3"/>
    </row>
    <row r="137" spans="1:8" ht="20.100000000000001" customHeight="1" x14ac:dyDescent="0.15">
      <c r="A137" s="3"/>
      <c r="B137" s="3"/>
      <c r="C137" s="3"/>
      <c r="D137" s="3"/>
      <c r="E137" s="3"/>
      <c r="F137" s="3"/>
      <c r="G137" s="3"/>
      <c r="H137" s="3"/>
    </row>
    <row r="138" spans="1:8" ht="20.100000000000001" customHeight="1" x14ac:dyDescent="0.15">
      <c r="A138" s="3"/>
      <c r="B138" s="3"/>
      <c r="C138" s="3"/>
      <c r="D138" s="3"/>
      <c r="E138" s="3"/>
      <c r="F138" s="3"/>
      <c r="G138" s="3"/>
      <c r="H138" s="3"/>
    </row>
    <row r="139" spans="1:8" ht="20.100000000000001" customHeight="1" x14ac:dyDescent="0.15">
      <c r="A139" s="3"/>
      <c r="B139" s="3"/>
      <c r="C139" s="3"/>
      <c r="D139" s="3"/>
      <c r="E139" s="3"/>
      <c r="F139" s="3"/>
      <c r="G139" s="3"/>
      <c r="H139" s="3"/>
    </row>
    <row r="140" spans="1:8" ht="20.100000000000001" customHeight="1" x14ac:dyDescent="0.15">
      <c r="A140" s="3"/>
      <c r="B140" s="3"/>
      <c r="C140" s="3"/>
      <c r="D140" s="3"/>
      <c r="E140" s="3"/>
      <c r="F140" s="3"/>
      <c r="G140" s="3"/>
      <c r="H140" s="3"/>
    </row>
    <row r="141" spans="1:8" ht="20.100000000000001" customHeight="1" x14ac:dyDescent="0.15">
      <c r="A141" s="3"/>
      <c r="B141" s="3"/>
      <c r="C141" s="3"/>
      <c r="D141" s="3"/>
      <c r="E141" s="3"/>
      <c r="F141" s="3"/>
      <c r="G141" s="3"/>
      <c r="H141" s="3"/>
    </row>
    <row r="142" spans="1:8" ht="20.100000000000001" customHeight="1" x14ac:dyDescent="0.15">
      <c r="A142" s="3"/>
      <c r="B142" s="3"/>
      <c r="C142" s="3"/>
      <c r="D142" s="3"/>
      <c r="E142" s="3"/>
      <c r="F142" s="3"/>
      <c r="G142" s="3"/>
      <c r="H142" s="3"/>
    </row>
    <row r="143" spans="1:8" ht="20.100000000000001" customHeight="1" x14ac:dyDescent="0.15">
      <c r="A143" s="3"/>
      <c r="B143" s="3"/>
      <c r="C143" s="3"/>
      <c r="D143" s="3"/>
      <c r="E143" s="3"/>
      <c r="F143" s="3"/>
      <c r="G143" s="3"/>
      <c r="H143" s="3"/>
    </row>
    <row r="144" spans="1:8" ht="20.100000000000001" customHeight="1" x14ac:dyDescent="0.15">
      <c r="A144" s="3"/>
      <c r="B144" s="3"/>
      <c r="C144" s="3"/>
      <c r="D144" s="3"/>
      <c r="E144" s="3"/>
      <c r="F144" s="3"/>
      <c r="G144" s="3"/>
      <c r="H144" s="3"/>
    </row>
    <row r="145" spans="1:8" ht="20.100000000000001" customHeight="1" x14ac:dyDescent="0.15">
      <c r="A145" s="3"/>
      <c r="B145" s="3"/>
      <c r="C145" s="3"/>
      <c r="D145" s="3"/>
      <c r="E145" s="3"/>
      <c r="F145" s="3"/>
      <c r="G145" s="3"/>
      <c r="H145" s="3"/>
    </row>
    <row r="146" spans="1:8" ht="20.100000000000001" customHeight="1" x14ac:dyDescent="0.15">
      <c r="A146" s="3"/>
      <c r="B146" s="3"/>
      <c r="C146" s="3"/>
      <c r="D146" s="3"/>
      <c r="E146" s="3"/>
      <c r="F146" s="3"/>
      <c r="G146" s="3"/>
      <c r="H146" s="3"/>
    </row>
    <row r="147" spans="1:8" ht="20.100000000000001" customHeight="1" x14ac:dyDescent="0.15">
      <c r="A147" s="3"/>
      <c r="B147" s="3"/>
      <c r="C147" s="3"/>
      <c r="D147" s="3"/>
      <c r="E147" s="3"/>
      <c r="F147" s="3"/>
      <c r="G147" s="3"/>
      <c r="H147" s="3"/>
    </row>
    <row r="148" spans="1:8" ht="20.100000000000001" customHeight="1" x14ac:dyDescent="0.15">
      <c r="A148" s="3"/>
      <c r="B148" s="3"/>
      <c r="C148" s="3"/>
      <c r="D148" s="3"/>
      <c r="E148" s="3"/>
      <c r="F148" s="3"/>
      <c r="G148" s="3"/>
      <c r="H148" s="3"/>
    </row>
    <row r="149" spans="1:8" ht="20.100000000000001" customHeight="1" x14ac:dyDescent="0.15">
      <c r="A149" s="3"/>
      <c r="B149" s="3"/>
      <c r="C149" s="3"/>
      <c r="D149" s="3"/>
      <c r="E149" s="3"/>
      <c r="F149" s="3"/>
      <c r="G149" s="3"/>
      <c r="H149" s="3"/>
    </row>
    <row r="150" spans="1:8" ht="20.100000000000001" customHeight="1" x14ac:dyDescent="0.15">
      <c r="A150" s="3"/>
      <c r="B150" s="3"/>
      <c r="C150" s="3"/>
      <c r="D150" s="3"/>
      <c r="E150" s="3"/>
      <c r="F150" s="3"/>
      <c r="G150" s="3"/>
      <c r="H150" s="3"/>
    </row>
    <row r="151" spans="1:8" ht="20.100000000000001" customHeight="1" x14ac:dyDescent="0.15">
      <c r="A151" s="3"/>
      <c r="B151" s="3"/>
      <c r="C151" s="3"/>
      <c r="D151" s="3"/>
      <c r="E151" s="3"/>
      <c r="F151" s="3"/>
      <c r="G151" s="3"/>
      <c r="H151" s="3"/>
    </row>
    <row r="152" spans="1:8" ht="20.100000000000001" customHeight="1" x14ac:dyDescent="0.15">
      <c r="A152" s="3"/>
      <c r="B152" s="3"/>
      <c r="C152" s="3"/>
      <c r="D152" s="3"/>
      <c r="E152" s="3"/>
      <c r="F152" s="3"/>
      <c r="G152" s="3"/>
      <c r="H152" s="3"/>
    </row>
    <row r="153" spans="1:8" ht="20.100000000000001" customHeight="1" x14ac:dyDescent="0.15">
      <c r="A153" s="3"/>
      <c r="B153" s="3"/>
      <c r="C153" s="3"/>
      <c r="D153" s="3"/>
      <c r="E153" s="3"/>
      <c r="F153" s="3"/>
      <c r="G153" s="3"/>
      <c r="H153" s="3"/>
    </row>
    <row r="154" spans="1:8" ht="20.100000000000001" customHeight="1" x14ac:dyDescent="0.15">
      <c r="A154" s="3"/>
      <c r="B154" s="3"/>
      <c r="C154" s="3"/>
      <c r="D154" s="3"/>
      <c r="E154" s="3"/>
      <c r="F154" s="3"/>
      <c r="G154" s="3"/>
      <c r="H154" s="3"/>
    </row>
    <row r="155" spans="1:8" ht="20.100000000000001" customHeight="1" x14ac:dyDescent="0.15">
      <c r="A155" s="3"/>
      <c r="B155" s="3"/>
      <c r="C155" s="3"/>
      <c r="D155" s="3"/>
      <c r="E155" s="3"/>
      <c r="F155" s="3"/>
      <c r="G155" s="3"/>
      <c r="H155" s="3"/>
    </row>
    <row r="156" spans="1:8" ht="20.100000000000001" customHeight="1" x14ac:dyDescent="0.15">
      <c r="A156" s="3"/>
      <c r="B156" s="3"/>
      <c r="C156" s="3"/>
      <c r="D156" s="3"/>
      <c r="E156" s="3"/>
      <c r="F156" s="3"/>
      <c r="G156" s="3"/>
      <c r="H156" s="3"/>
    </row>
    <row r="157" spans="1:8" ht="20.100000000000001" customHeight="1" x14ac:dyDescent="0.15">
      <c r="A157" s="3"/>
      <c r="B157" s="3"/>
      <c r="C157" s="3"/>
      <c r="D157" s="3"/>
      <c r="E157" s="3"/>
      <c r="F157" s="3"/>
      <c r="G157" s="3"/>
      <c r="H157" s="3"/>
    </row>
    <row r="158" spans="1:8" ht="20.100000000000001" customHeight="1" x14ac:dyDescent="0.15">
      <c r="A158" s="3"/>
      <c r="B158" s="3"/>
      <c r="C158" s="3"/>
      <c r="D158" s="3"/>
      <c r="E158" s="3"/>
      <c r="F158" s="3"/>
      <c r="G158" s="3"/>
      <c r="H158" s="3"/>
    </row>
    <row r="159" spans="1:8" ht="20.100000000000001" customHeight="1" x14ac:dyDescent="0.15">
      <c r="A159" s="3"/>
      <c r="B159" s="3"/>
      <c r="C159" s="3"/>
      <c r="D159" s="3"/>
      <c r="E159" s="3"/>
      <c r="F159" s="3"/>
      <c r="G159" s="3"/>
      <c r="H159" s="3"/>
    </row>
    <row r="160" spans="1:8" ht="20.100000000000001" customHeight="1" x14ac:dyDescent="0.15">
      <c r="A160" s="3"/>
      <c r="B160" s="3"/>
      <c r="C160" s="3"/>
      <c r="D160" s="3"/>
      <c r="E160" s="3"/>
      <c r="F160" s="3"/>
      <c r="G160" s="3"/>
      <c r="H160" s="3"/>
    </row>
    <row r="161" spans="1:8" ht="20.100000000000001" customHeight="1" x14ac:dyDescent="0.15">
      <c r="A161" s="3"/>
      <c r="B161" s="3"/>
      <c r="C161" s="3"/>
      <c r="D161" s="3"/>
      <c r="E161" s="3"/>
      <c r="F161" s="3"/>
      <c r="G161" s="3"/>
      <c r="H161" s="3"/>
    </row>
    <row r="162" spans="1:8" ht="20.100000000000001" customHeight="1" x14ac:dyDescent="0.15">
      <c r="A162" s="3"/>
      <c r="B162" s="3"/>
      <c r="C162" s="3"/>
      <c r="D162" s="3"/>
      <c r="E162" s="3"/>
      <c r="F162" s="3"/>
      <c r="G162" s="3"/>
      <c r="H162" s="3"/>
    </row>
    <row r="163" spans="1:8" ht="20.100000000000001" customHeight="1" x14ac:dyDescent="0.15">
      <c r="A163" s="3"/>
      <c r="B163" s="3"/>
      <c r="C163" s="3"/>
      <c r="D163" s="3"/>
      <c r="E163" s="3"/>
      <c r="F163" s="3"/>
      <c r="G163" s="3"/>
      <c r="H163" s="3"/>
    </row>
    <row r="164" spans="1:8" ht="20.100000000000001" customHeight="1" x14ac:dyDescent="0.15">
      <c r="A164" s="3"/>
      <c r="B164" s="3"/>
      <c r="C164" s="3"/>
      <c r="D164" s="3"/>
      <c r="E164" s="3"/>
      <c r="F164" s="3"/>
      <c r="G164" s="3"/>
      <c r="H164" s="3"/>
    </row>
    <row r="165" spans="1:8" ht="20.100000000000001" customHeight="1" x14ac:dyDescent="0.15">
      <c r="A165" s="3"/>
      <c r="B165" s="3"/>
      <c r="C165" s="3"/>
      <c r="D165" s="3"/>
      <c r="E165" s="3"/>
      <c r="F165" s="3"/>
      <c r="G165" s="3"/>
      <c r="H165" s="3"/>
    </row>
  </sheetData>
  <sheetProtection formatCells="0" autoFilter="0" pivotTables="0"/>
  <protectedRanges>
    <protectedRange sqref="B5:C5 K10:K13 C10:G13" name="範囲1"/>
    <protectedRange sqref="B16" name="範囲1_3"/>
  </protectedRanges>
  <mergeCells count="43">
    <mergeCell ref="H68:H69"/>
    <mergeCell ref="I68:Z69"/>
    <mergeCell ref="H86:H87"/>
    <mergeCell ref="I86:Z87"/>
    <mergeCell ref="A76:B78"/>
    <mergeCell ref="C86:C87"/>
    <mergeCell ref="D86:D87"/>
    <mergeCell ref="E86:E87"/>
    <mergeCell ref="F86:F87"/>
    <mergeCell ref="G86:G87"/>
    <mergeCell ref="G68:G69"/>
    <mergeCell ref="A58:B60"/>
    <mergeCell ref="C68:C69"/>
    <mergeCell ref="D68:D69"/>
    <mergeCell ref="E68:E69"/>
    <mergeCell ref="F68:F69"/>
    <mergeCell ref="H50:H51"/>
    <mergeCell ref="I50:Z51"/>
    <mergeCell ref="C50:C51"/>
    <mergeCell ref="D50:D51"/>
    <mergeCell ref="E50:E51"/>
    <mergeCell ref="F50:F51"/>
    <mergeCell ref="G50:G51"/>
    <mergeCell ref="A40:B42"/>
    <mergeCell ref="I15:Z16"/>
    <mergeCell ref="A22:B24"/>
    <mergeCell ref="C32:C33"/>
    <mergeCell ref="D32:D33"/>
    <mergeCell ref="E32:E33"/>
    <mergeCell ref="F32:F33"/>
    <mergeCell ref="G32:G33"/>
    <mergeCell ref="H32:H33"/>
    <mergeCell ref="I32:Z33"/>
    <mergeCell ref="A15:B15"/>
    <mergeCell ref="A2:H2"/>
    <mergeCell ref="A7:B9"/>
    <mergeCell ref="C15:C16"/>
    <mergeCell ref="D15:D16"/>
    <mergeCell ref="E15:E16"/>
    <mergeCell ref="F15:F16"/>
    <mergeCell ref="G15:G16"/>
    <mergeCell ref="H15:H16"/>
    <mergeCell ref="A12:B12"/>
  </mergeCells>
  <phoneticPr fontId="1"/>
  <conditionalFormatting sqref="A20:H37">
    <cfRule type="expression" dxfId="14" priority="1" stopIfTrue="1">
      <formula>$E$3&lt;2</formula>
    </cfRule>
  </conditionalFormatting>
  <conditionalFormatting sqref="A38:H55">
    <cfRule type="expression" dxfId="13" priority="2" stopIfTrue="1">
      <formula>$E$3&lt;3</formula>
    </cfRule>
  </conditionalFormatting>
  <conditionalFormatting sqref="A56:H73">
    <cfRule type="expression" dxfId="12" priority="3" stopIfTrue="1">
      <formula>$E$3&lt;4</formula>
    </cfRule>
  </conditionalFormatting>
  <conditionalFormatting sqref="A74:H91">
    <cfRule type="expression" dxfId="11" priority="4" stopIfTrue="1">
      <formula>$E$3&lt;5</formula>
    </cfRule>
  </conditionalFormatting>
  <dataValidations disablePrompts="1" count="1">
    <dataValidation type="list" allowBlank="1" showInputMessage="1" showErrorMessage="1" prompt="ドロップダウンリストから機関数を選択" sqref="E3" xr:uid="{00000000-0002-0000-0200-000000000000}">
      <formula1>"1,2,3,4,5"</formula1>
    </dataValidation>
  </dataValidations>
  <pageMargins left="0.75" right="0.75" top="1" bottom="1" header="0.51200000000000001" footer="0.51200000000000001"/>
  <pageSetup paperSize="9" scale="92" orientation="portrait" horizontalDpi="300" verticalDpi="300" r:id="rId1"/>
  <headerFooter alignWithMargins="0">
    <oddFooter>&amp;CⅧ（２－１）・&amp;Pページ</oddFooter>
  </headerFooter>
  <rowBreaks count="1" manualBreakCount="1">
    <brk id="1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5"/>
  <sheetViews>
    <sheetView view="pageBreakPreview" zoomScaleNormal="100" zoomScaleSheetLayoutView="100" workbookViewId="0">
      <pane ySplit="3" topLeftCell="A4" activePane="bottomLeft" state="frozen"/>
      <selection sqref="A1:IV65536"/>
      <selection pane="bottomLeft" activeCell="F10" sqref="F10:G13"/>
    </sheetView>
  </sheetViews>
  <sheetFormatPr defaultColWidth="9" defaultRowHeight="13.5" x14ac:dyDescent="0.15"/>
  <cols>
    <col min="1" max="8" width="10.625" style="4" customWidth="1"/>
    <col min="9" max="9" width="13.5" style="4" bestFit="1" customWidth="1"/>
    <col min="10" max="16384" width="9" style="4"/>
  </cols>
  <sheetData>
    <row r="1" spans="1:26" ht="20.100000000000001" customHeight="1" x14ac:dyDescent="0.15">
      <c r="A1" s="3" t="s">
        <v>102</v>
      </c>
      <c r="B1" s="3"/>
      <c r="C1" s="3"/>
      <c r="D1" s="3"/>
      <c r="E1" s="3"/>
      <c r="F1" s="3"/>
      <c r="G1" s="3"/>
      <c r="H1" s="3"/>
    </row>
    <row r="2" spans="1:26" ht="80.099999999999994" customHeight="1" x14ac:dyDescent="0.15">
      <c r="A2" s="79" t="s">
        <v>110</v>
      </c>
      <c r="B2" s="79"/>
      <c r="C2" s="79"/>
      <c r="D2" s="79"/>
      <c r="E2" s="79"/>
      <c r="F2" s="79"/>
      <c r="G2" s="79"/>
      <c r="H2" s="79"/>
    </row>
    <row r="3" spans="1:26" ht="13.5" hidden="1" customHeight="1" thickBot="1" x14ac:dyDescent="0.2">
      <c r="A3" s="28"/>
      <c r="B3" s="28"/>
      <c r="C3" s="28"/>
      <c r="D3" s="41" t="s">
        <v>34</v>
      </c>
      <c r="E3" s="52">
        <v>1</v>
      </c>
      <c r="F3" s="3"/>
      <c r="G3" s="3"/>
      <c r="H3" s="3"/>
    </row>
    <row r="4" spans="1:26" ht="16.5" customHeight="1" thickBot="1" x14ac:dyDescent="0.2">
      <c r="A4" s="68" t="str">
        <f>IF('（1）委託研究費の総予算額'!C2="検証試験（別法人）","起業支援経費は、委託研究費総額のに含まれる",IF('（1）委託研究費の総予算額'!C2="検証試験（同一法人）","起業支援経費は、委託研究費総額の各費目に含まれる",""))</f>
        <v/>
      </c>
      <c r="B4" s="28"/>
      <c r="C4" s="28"/>
      <c r="D4" s="28"/>
      <c r="E4" s="28"/>
      <c r="F4" s="28"/>
      <c r="G4" s="28"/>
      <c r="H4" s="28"/>
    </row>
    <row r="5" spans="1:26" ht="13.5" customHeight="1" thickBot="1" x14ac:dyDescent="0.2">
      <c r="A5" s="53" t="s">
        <v>95</v>
      </c>
      <c r="B5" s="58"/>
      <c r="C5" s="59"/>
      <c r="D5" s="24"/>
      <c r="E5" s="24"/>
      <c r="F5" s="24"/>
      <c r="G5" s="24"/>
    </row>
    <row r="6" spans="1:26" x14ac:dyDescent="0.15">
      <c r="A6" s="3" t="s">
        <v>103</v>
      </c>
      <c r="B6" s="3"/>
      <c r="C6" s="27">
        <f>'（1）委託研究費の総予算額'!$C$4</f>
        <v>2023</v>
      </c>
      <c r="D6" s="27">
        <f>IF('（1）委託研究費の総予算額'!$C$4+1&lt;='（1）委託研究費の総予算額'!$E$4,'（1）委託研究費の総予算額'!$C$4+1,"-")</f>
        <v>2024</v>
      </c>
      <c r="E6" s="27">
        <f>IF('（1）委託研究費の総予算額'!$C$4+2&lt;='（1）委託研究費の総予算額'!$E$4,'（1）委託研究費の総予算額'!$C$4+2,"-")</f>
        <v>2025</v>
      </c>
      <c r="F6" s="27" t="str">
        <f>IF('（1）委託研究費の総予算額'!$C$4+3&lt;='（1）委託研究費の総予算額'!$E$4,'（1）委託研究費の総予算額'!$C$4+3,"-")</f>
        <v>-</v>
      </c>
      <c r="G6" s="27" t="str">
        <f>IF('（1）委託研究費の総予算額'!$C$4+4&lt;='（1）委託研究費の総予算額'!$E$4,'（1）委託研究費の総予算額'!$C$4+4,"-")</f>
        <v>-</v>
      </c>
      <c r="H6" s="5" t="s">
        <v>21</v>
      </c>
    </row>
    <row r="7" spans="1:26" ht="24" customHeight="1" x14ac:dyDescent="0.15">
      <c r="A7" s="102" t="s">
        <v>100</v>
      </c>
      <c r="B7" s="103"/>
      <c r="C7" s="16" t="str">
        <f>IF(C6="-","-",""&amp;C6&amp;"年度")</f>
        <v>2023年度</v>
      </c>
      <c r="D7" s="16" t="str">
        <f>IF(D6="-","-",""&amp;D6&amp;"年度")</f>
        <v>2024年度</v>
      </c>
      <c r="E7" s="16" t="str">
        <f>IF(E6="-","-",""&amp;E6&amp;"年度")</f>
        <v>2025年度</v>
      </c>
      <c r="F7" s="16" t="str">
        <f>IF(F6="-","-",""&amp;F6&amp;"年度")</f>
        <v>-</v>
      </c>
      <c r="G7" s="16" t="str">
        <f>IF(G6="-","-",""&amp;G6&amp;"年度")</f>
        <v>-</v>
      </c>
      <c r="H7" s="13" t="s">
        <v>7</v>
      </c>
      <c r="I7" s="7"/>
    </row>
    <row r="8" spans="1:26" ht="24" customHeight="1" x14ac:dyDescent="0.15">
      <c r="A8" s="104"/>
      <c r="B8" s="105"/>
      <c r="C8" s="14" t="str">
        <f>"自"&amp;(YEAR('（1）委託研究費の総予算額'!$C$3))&amp;"年"&amp;MONTH('（1）委託研究費の総予算額'!$C$3) &amp;"月"</f>
        <v>自2023年12月</v>
      </c>
      <c r="D8" s="14" t="str">
        <f>IF(D6="-","","自"&amp;D6&amp;"年"&amp;"4月")</f>
        <v>自2024年4月</v>
      </c>
      <c r="E8" s="14" t="str">
        <f>IF(E6="-","","自"&amp;E6&amp;"年"&amp;"4月")</f>
        <v>自2025年4月</v>
      </c>
      <c r="F8" s="14" t="str">
        <f>IF(F6="-","","自"&amp;F6&amp;"年"&amp;"4月")</f>
        <v/>
      </c>
      <c r="G8" s="14" t="str">
        <f>IF(G6="-","","自"&amp;G6&amp;"年"&amp;"4月")</f>
        <v/>
      </c>
      <c r="H8" s="14" t="s">
        <v>97</v>
      </c>
      <c r="I8" s="7"/>
    </row>
    <row r="9" spans="1:26" ht="24" customHeight="1" x14ac:dyDescent="0.15">
      <c r="A9" s="106"/>
      <c r="B9" s="107"/>
      <c r="C9" s="15" t="str">
        <f>IF(C6='（1）委託研究費の総予算額'!$E$4,"至"&amp;YEAR('（1）委託研究費の総予算額'!$E$3)&amp;"年"&amp;MONTH('（1）委託研究費の総予算額'!$E$3)&amp;"月","")</f>
        <v/>
      </c>
      <c r="D9" s="15" t="str">
        <f>IF(D6='（1）委託研究費の総予算額'!$E$4,"至"&amp;YEAR('（1）委託研究費の総予算額'!$E$3)&amp;"年"&amp;MONTH('（1）委託研究費の総予算額'!$E$3)&amp;"月","")</f>
        <v/>
      </c>
      <c r="E9" s="15" t="str">
        <f>IF(E6='（1）委託研究費の総予算額'!$E$4,"至"&amp;YEAR('（1）委託研究費の総予算額'!$E$3)&amp;"年"&amp;MONTH('（1）委託研究費の総予算額'!$E$3)&amp;"月","")</f>
        <v>至2026年3月</v>
      </c>
      <c r="F9" s="15" t="str">
        <f>IF(F6='（1）委託研究費の総予算額'!$E$4,"至"&amp;YEAR('（1）委託研究費の総予算額'!$E$3)&amp;"年"&amp;MONTH('（1）委託研究費の総予算額'!$E$3)&amp;"月","")</f>
        <v/>
      </c>
      <c r="G9" s="15" t="str">
        <f>IF(G6='（1）委託研究費の総予算額'!$E$4,"至"&amp;YEAR('（1）委託研究費の総予算額'!$E$3)&amp;"年"&amp;MONTH('（1）委託研究費の総予算額'!$E$3)&amp;"月","")</f>
        <v/>
      </c>
      <c r="H9" s="17" t="str">
        <f>DATEDIF('（1）委託研究費の総予算額'!C3,'（1）委託研究費の総予算額'!E3+1,"Y")&amp;"年"&amp;DATEDIF('（1）委託研究費の総予算額'!C3,'（1）委託研究費の総予算額'!E3+1,"YM")&amp;"月"</f>
        <v>2年3月</v>
      </c>
      <c r="I9" s="7"/>
    </row>
    <row r="10" spans="1:26" ht="24.95" customHeight="1" x14ac:dyDescent="0.15">
      <c r="A10" s="11" t="s">
        <v>11</v>
      </c>
      <c r="B10" s="12"/>
      <c r="C10" s="1"/>
      <c r="D10" s="1"/>
      <c r="E10" s="1"/>
      <c r="F10" s="78"/>
      <c r="G10" s="78"/>
      <c r="H10" s="2">
        <f t="shared" ref="H10:H15" si="0">SUM(C10:G10)</f>
        <v>0</v>
      </c>
      <c r="I10" s="7" t="str">
        <f>IF(MOD(C10/1000,1)+MOD(D10/1000,1)+MOD(E10/1000,1)+MOD(F10/1000,1)+MOD(G10/1000,1)=0,"","要修正：直接経費は千円単位で数値を丸めて積算して下さい")</f>
        <v/>
      </c>
    </row>
    <row r="11" spans="1:26" ht="24.95" customHeight="1" x14ac:dyDescent="0.15">
      <c r="A11" s="11" t="s">
        <v>101</v>
      </c>
      <c r="B11" s="12"/>
      <c r="C11" s="1"/>
      <c r="D11" s="1"/>
      <c r="E11" s="1"/>
      <c r="F11" s="78"/>
      <c r="G11" s="78"/>
      <c r="H11" s="2">
        <f t="shared" si="0"/>
        <v>0</v>
      </c>
      <c r="I11" s="7" t="str">
        <f>IF(MOD(C11/1000,1)+MOD(D11/1000,1)+MOD(E11/1000,1)+MOD(F11/1000,1)+MOD(G11/1000,1)=0,"","要修正：直接経費費は千円単位で数値を丸めて積算して下さい")</f>
        <v/>
      </c>
    </row>
    <row r="12" spans="1:26" ht="24.95" customHeight="1" x14ac:dyDescent="0.15">
      <c r="A12" s="112" t="s">
        <v>1</v>
      </c>
      <c r="B12" s="113"/>
      <c r="C12" s="1"/>
      <c r="D12" s="1"/>
      <c r="E12" s="1"/>
      <c r="F12" s="78"/>
      <c r="G12" s="78"/>
      <c r="H12" s="2">
        <f t="shared" si="0"/>
        <v>0</v>
      </c>
      <c r="I12" s="7" t="str">
        <f>IF(MOD(C12/1000,1)+MOD(D12/1000,1)+MOD(E12/1000,1)+MOD(F12/1000,1)+MOD(G12/1000,1)=0,"","要修正：直接経費は千円単位で数値を丸めて積算して下さい")</f>
        <v/>
      </c>
    </row>
    <row r="13" spans="1:26" ht="24.95" customHeight="1" x14ac:dyDescent="0.15">
      <c r="A13" s="11" t="s">
        <v>14</v>
      </c>
      <c r="B13" s="73"/>
      <c r="C13" s="1"/>
      <c r="D13" s="1"/>
      <c r="E13" s="1"/>
      <c r="F13" s="78"/>
      <c r="G13" s="78"/>
      <c r="H13" s="18">
        <f t="shared" si="0"/>
        <v>0</v>
      </c>
      <c r="I13" s="7" t="str">
        <f>IF(MOD(C13/1000,1)+MOD(D13/1000,1)+MOD(E13/1000,1)+MOD(F13/1000,1)+MOD(G13/1000,1)=0,"","要修正：直接経費は千円単位で数値を丸めて積算して下さい")</f>
        <v/>
      </c>
    </row>
    <row r="14" spans="1:26" ht="24.95" customHeight="1" x14ac:dyDescent="0.15">
      <c r="A14" s="11" t="s">
        <v>19</v>
      </c>
      <c r="B14" s="12" t="s">
        <v>99</v>
      </c>
      <c r="C14" s="2">
        <f>SUM(C10:C13)</f>
        <v>0</v>
      </c>
      <c r="D14" s="2">
        <f>SUM(D10:D13)</f>
        <v>0</v>
      </c>
      <c r="E14" s="2">
        <f>SUM(E10:E13)</f>
        <v>0</v>
      </c>
      <c r="F14" s="2">
        <f>SUM(F10:F13)</f>
        <v>0</v>
      </c>
      <c r="G14" s="2">
        <f>SUM(G10:G13)</f>
        <v>0</v>
      </c>
      <c r="H14" s="2">
        <f t="shared" si="0"/>
        <v>0</v>
      </c>
      <c r="I14" s="7" t="str">
        <f>IF(MOD(C14/1000,1)+MOD(D14/1000,1)+MOD(E14/1000,1)+MOD(F14/1000,1)+MOD(G14/1000,1)=0,"","要修正：直接経費は千円単位で数値を丸めて積算して下さい")</f>
        <v/>
      </c>
    </row>
    <row r="15" spans="1:26" ht="12.6" customHeight="1" thickBot="1" x14ac:dyDescent="0.2">
      <c r="A15" s="123" t="s">
        <v>108</v>
      </c>
      <c r="B15" s="124"/>
      <c r="C15" s="108">
        <f>ROUNDDOWN(C14*$B16,0)</f>
        <v>0</v>
      </c>
      <c r="D15" s="108">
        <f t="shared" ref="D15:G15" si="1">ROUNDDOWN(D14*$B16,0)</f>
        <v>0</v>
      </c>
      <c r="E15" s="108">
        <f t="shared" si="1"/>
        <v>0</v>
      </c>
      <c r="F15" s="108">
        <f t="shared" si="1"/>
        <v>0</v>
      </c>
      <c r="G15" s="108">
        <f t="shared" si="1"/>
        <v>0</v>
      </c>
      <c r="H15" s="108">
        <f t="shared" si="0"/>
        <v>0</v>
      </c>
      <c r="I15" s="122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12.6" customHeight="1" thickBot="1" x14ac:dyDescent="0.2">
      <c r="A16" s="63" t="s">
        <v>22</v>
      </c>
      <c r="B16" s="57">
        <v>0.3</v>
      </c>
      <c r="C16" s="109"/>
      <c r="D16" s="109"/>
      <c r="E16" s="109"/>
      <c r="F16" s="109"/>
      <c r="G16" s="109"/>
      <c r="H16" s="121"/>
      <c r="I16" s="122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ht="24.95" customHeight="1" x14ac:dyDescent="0.15">
      <c r="A17" s="11" t="s">
        <v>5</v>
      </c>
      <c r="B17" s="12"/>
      <c r="C17" s="2">
        <f>SUM(C14:C16)</f>
        <v>0</v>
      </c>
      <c r="D17" s="2">
        <f>SUM(D14:D16)</f>
        <v>0</v>
      </c>
      <c r="E17" s="2">
        <f>SUM(E14:E16)</f>
        <v>0</v>
      </c>
      <c r="F17" s="2">
        <f>SUM(F14:F16)</f>
        <v>0</v>
      </c>
      <c r="G17" s="2">
        <f>SUM(G14:G16)</f>
        <v>0</v>
      </c>
      <c r="H17" s="2">
        <f>SUM(C17:G17)</f>
        <v>0</v>
      </c>
      <c r="I17" s="7"/>
    </row>
    <row r="18" spans="1:26" ht="20.100000000000001" customHeight="1" x14ac:dyDescent="0.15">
      <c r="A18" s="6"/>
      <c r="B18" s="3"/>
      <c r="C18" s="6"/>
      <c r="D18" s="6"/>
      <c r="E18" s="6"/>
      <c r="F18" s="6"/>
      <c r="G18" s="3"/>
      <c r="H18" s="3"/>
      <c r="I18" s="7"/>
    </row>
    <row r="19" spans="1:26" ht="20.100000000000001" customHeight="1" x14ac:dyDescent="0.15">
      <c r="A19" s="20"/>
      <c r="B19" s="3"/>
      <c r="C19" s="3"/>
      <c r="D19" s="3"/>
      <c r="E19" s="3"/>
      <c r="F19" s="3"/>
      <c r="G19" s="3"/>
      <c r="H19" s="3"/>
      <c r="I19" s="9"/>
    </row>
    <row r="20" spans="1:26" ht="13.5" hidden="1" customHeight="1" thickBot="1" x14ac:dyDescent="0.2">
      <c r="A20" s="53" t="s">
        <v>64</v>
      </c>
      <c r="B20" s="58"/>
      <c r="C20" s="59"/>
      <c r="D20" s="24"/>
      <c r="E20" s="24"/>
      <c r="F20" s="24"/>
      <c r="G20" s="24"/>
    </row>
    <row r="21" spans="1:26" hidden="1" x14ac:dyDescent="0.15">
      <c r="A21" s="3"/>
      <c r="B21" s="3"/>
      <c r="C21" s="27">
        <f>'（1）委託研究費の総予算額'!$C$4</f>
        <v>2023</v>
      </c>
      <c r="D21" s="27">
        <f>IF('（1）委託研究費の総予算額'!$C$4+1&lt;='（1）委託研究費の総予算額'!$E$4,'（1）委託研究費の総予算額'!$C$4+1,"-")</f>
        <v>2024</v>
      </c>
      <c r="E21" s="27">
        <f>IF('（1）委託研究費の総予算額'!$C$4+2&lt;='（1）委託研究費の総予算額'!$E$4,'（1）委託研究費の総予算額'!$C$4+2,"-")</f>
        <v>2025</v>
      </c>
      <c r="F21" s="27" t="str">
        <f>IF('（1）委託研究費の総予算額'!$C$4+3&lt;='（1）委託研究費の総予算額'!$E$4,'（1）委託研究費の総予算額'!$C$4+3,"-")</f>
        <v>-</v>
      </c>
      <c r="G21" s="27" t="str">
        <f>IF('（1）委託研究費の総予算額'!$C$4+4&lt;='（1）委託研究費の総予算額'!$E$4,'（1）委託研究費の総予算額'!$C$4+4,"-")</f>
        <v>-</v>
      </c>
      <c r="H21" s="5" t="s">
        <v>24</v>
      </c>
    </row>
    <row r="22" spans="1:26" ht="20.100000000000001" hidden="1" customHeight="1" x14ac:dyDescent="0.15">
      <c r="A22" s="114" t="s">
        <v>25</v>
      </c>
      <c r="B22" s="115"/>
      <c r="C22" s="16" t="str">
        <f>IF(C21="-","-","平成"&amp;C21&amp;"年度")</f>
        <v>平成2023年度</v>
      </c>
      <c r="D22" s="16" t="str">
        <f>IF(D21="-","-","平成"&amp;D21&amp;"年度")</f>
        <v>平成2024年度</v>
      </c>
      <c r="E22" s="16" t="str">
        <f>IF(E21="-","-","平成"&amp;E21&amp;"年度")</f>
        <v>平成2025年度</v>
      </c>
      <c r="F22" s="16" t="str">
        <f>IF(F21="-","-","平成"&amp;F21&amp;"年度")</f>
        <v>-</v>
      </c>
      <c r="G22" s="16" t="str">
        <f>IF(G21="-","-","平成"&amp;G21&amp;"年度")</f>
        <v>-</v>
      </c>
      <c r="H22" s="13" t="s">
        <v>7</v>
      </c>
      <c r="I22" s="7"/>
    </row>
    <row r="23" spans="1:26" ht="20.100000000000001" hidden="1" customHeight="1" x14ac:dyDescent="0.15">
      <c r="A23" s="116"/>
      <c r="B23" s="117"/>
      <c r="C23" s="14" t="str">
        <f>"自"&amp;(YEAR('（1）委託研究費の総予算額'!$C$3)-1988)&amp;"年"&amp;MONTH('（1）委託研究費の総予算額'!$C$3) &amp;"月"</f>
        <v>自35年12月</v>
      </c>
      <c r="D23" s="14" t="str">
        <f>IF(D21="-","","自"&amp;D21&amp;"年"&amp;"4月")</f>
        <v>自2024年4月</v>
      </c>
      <c r="E23" s="14" t="str">
        <f>IF(E21="-","","自"&amp;E21&amp;"年"&amp;"4月")</f>
        <v>自2025年4月</v>
      </c>
      <c r="F23" s="14" t="str">
        <f>IF(F21="-","","自"&amp;F21&amp;"年"&amp;"4月")</f>
        <v/>
      </c>
      <c r="G23" s="14" t="str">
        <f>IF(G21="-","","自"&amp;G21&amp;"年"&amp;"4月")</f>
        <v/>
      </c>
      <c r="H23" s="14" t="s">
        <v>8</v>
      </c>
      <c r="I23" s="7"/>
    </row>
    <row r="24" spans="1:26" ht="20.100000000000001" hidden="1" customHeight="1" x14ac:dyDescent="0.15">
      <c r="A24" s="118"/>
      <c r="B24" s="119"/>
      <c r="C24" s="15" t="str">
        <f>IF(C21='（1）委託研究費の総予算額'!$E$4,"至"&amp;YEAR('（1）委託研究費の総予算額'!$E$3)-1988&amp;"年"&amp;MONTH('（1）委託研究費の総予算額'!$E$3)&amp;"月","")</f>
        <v/>
      </c>
      <c r="D24" s="15" t="str">
        <f>IF(D21='（1）委託研究費の総予算額'!$E$4,"至"&amp;YEAR('（1）委託研究費の総予算額'!$E$3)-1988&amp;"年"&amp;MONTH('（1）委託研究費の総予算額'!$E$3)&amp;"月","")</f>
        <v/>
      </c>
      <c r="E24" s="15" t="str">
        <f>IF(E21='（1）委託研究費の総予算額'!$E$4,"至"&amp;YEAR('（1）委託研究費の総予算額'!$E$3)-1988&amp;"年"&amp;MONTH('（1）委託研究費の総予算額'!$E$3)&amp;"月","")</f>
        <v>至38年3月</v>
      </c>
      <c r="F24" s="15" t="str">
        <f>IF(F21='（1）委託研究費の総予算額'!$E$4,"至"&amp;YEAR('（1）委託研究費の総予算額'!$E$3)-1988&amp;"年"&amp;MONTH('（1）委託研究費の総予算額'!$E$3)&amp;"月","")</f>
        <v/>
      </c>
      <c r="G24" s="15" t="str">
        <f>IF(G21='（1）委託研究費の総予算額'!$E$4,"至"&amp;YEAR('（1）委託研究費の総予算額'!$E$3)-1988&amp;"年"&amp;MONTH('（1）委託研究費の総予算額'!$E$3)&amp;"月","")</f>
        <v/>
      </c>
      <c r="H24" s="17" t="str">
        <f>ROUNDDOWN('（1）委託研究費の総予算額'!$H$3/12,0)&amp;"年"&amp;MOD('（1）委託研究費の総予算額'!$H$3,12)&amp;"ヶ月"</f>
        <v>0年0ヶ月</v>
      </c>
      <c r="I24" s="7"/>
    </row>
    <row r="25" spans="1:26" ht="24.95" hidden="1" customHeight="1" x14ac:dyDescent="0.15">
      <c r="A25" s="11" t="s">
        <v>0</v>
      </c>
      <c r="B25" s="12" t="s">
        <v>26</v>
      </c>
      <c r="C25" s="1">
        <v>0</v>
      </c>
      <c r="D25" s="1">
        <v>0</v>
      </c>
      <c r="E25" s="1">
        <v>0</v>
      </c>
      <c r="F25" s="1">
        <v>0</v>
      </c>
      <c r="G25" s="10">
        <v>0</v>
      </c>
      <c r="H25" s="2">
        <f t="shared" ref="H25:H32" si="2">SUM(C25:G25)</f>
        <v>0</v>
      </c>
      <c r="I25" s="7" t="str">
        <f>IF(MOD(C25/1000,1)+MOD(D25/1000,1)+MOD(E25/1000,1)+MOD(F25/1000,1)+MOD(G25/1000,1)=0,"","要修正：直接経費･再委託費は千円単位で数値を丸めて積算して下さい")</f>
        <v/>
      </c>
    </row>
    <row r="26" spans="1:26" ht="24.95" hidden="1" customHeight="1" x14ac:dyDescent="0.15">
      <c r="A26" s="61" t="s">
        <v>0</v>
      </c>
      <c r="B26" s="12" t="s">
        <v>27</v>
      </c>
      <c r="C26" s="1">
        <v>0</v>
      </c>
      <c r="D26" s="1">
        <v>0</v>
      </c>
      <c r="E26" s="1">
        <v>0</v>
      </c>
      <c r="F26" s="1">
        <v>0</v>
      </c>
      <c r="G26" s="10">
        <v>0</v>
      </c>
      <c r="H26" s="2">
        <f t="shared" si="2"/>
        <v>0</v>
      </c>
      <c r="I26" s="7" t="str">
        <f t="shared" ref="I26:I31" si="3">IF(MOD(C26/1000,1)+MOD(D26/1000,1)+MOD(E26/1000,1)+MOD(F26/1000,1)+MOD(G26/1000,1)=0,"","要修正：直接経費･再委託費は千円単位で数値を丸めて積算して下さい")</f>
        <v/>
      </c>
    </row>
    <row r="27" spans="1:26" ht="24.95" hidden="1" customHeight="1" x14ac:dyDescent="0.15">
      <c r="A27" s="11" t="s">
        <v>28</v>
      </c>
      <c r="B27" s="12"/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2">
        <f t="shared" si="2"/>
        <v>0</v>
      </c>
      <c r="I27" s="7" t="str">
        <f t="shared" si="3"/>
        <v/>
      </c>
    </row>
    <row r="28" spans="1:26" ht="24.95" hidden="1" customHeight="1" x14ac:dyDescent="0.15">
      <c r="A28" s="11" t="s">
        <v>1</v>
      </c>
      <c r="B28" s="12"/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2">
        <f t="shared" si="2"/>
        <v>0</v>
      </c>
      <c r="I28" s="7" t="str">
        <f t="shared" si="3"/>
        <v/>
      </c>
    </row>
    <row r="29" spans="1:26" ht="24.95" hidden="1" customHeight="1" x14ac:dyDescent="0.15">
      <c r="A29" s="11" t="s">
        <v>2</v>
      </c>
      <c r="B29" s="12" t="s">
        <v>29</v>
      </c>
      <c r="C29" s="1">
        <v>0</v>
      </c>
      <c r="D29" s="1">
        <v>0</v>
      </c>
      <c r="E29" s="1">
        <v>0</v>
      </c>
      <c r="F29" s="1">
        <v>0</v>
      </c>
      <c r="G29" s="10">
        <v>0</v>
      </c>
      <c r="H29" s="18">
        <f t="shared" si="2"/>
        <v>0</v>
      </c>
      <c r="I29" s="7" t="str">
        <f t="shared" si="3"/>
        <v/>
      </c>
    </row>
    <row r="30" spans="1:26" ht="24.95" hidden="1" customHeight="1" x14ac:dyDescent="0.15">
      <c r="A30" s="61" t="s">
        <v>2</v>
      </c>
      <c r="B30" s="12" t="s">
        <v>30</v>
      </c>
      <c r="C30" s="1">
        <v>0</v>
      </c>
      <c r="D30" s="1">
        <v>0</v>
      </c>
      <c r="E30" s="1">
        <v>0</v>
      </c>
      <c r="F30" s="1">
        <v>0</v>
      </c>
      <c r="G30" s="10">
        <v>0</v>
      </c>
      <c r="H30" s="18">
        <f t="shared" si="2"/>
        <v>0</v>
      </c>
      <c r="I30" s="7" t="str">
        <f t="shared" si="3"/>
        <v/>
      </c>
    </row>
    <row r="31" spans="1:26" ht="24.95" hidden="1" customHeight="1" x14ac:dyDescent="0.15">
      <c r="A31" s="11" t="s">
        <v>31</v>
      </c>
      <c r="B31" s="12" t="s">
        <v>32</v>
      </c>
      <c r="C31" s="2">
        <f>SUM(C25:C30)</f>
        <v>0</v>
      </c>
      <c r="D31" s="2">
        <f>SUM(D25:D30)</f>
        <v>0</v>
      </c>
      <c r="E31" s="2">
        <f>SUM(E25:E30)</f>
        <v>0</v>
      </c>
      <c r="F31" s="2">
        <f>SUM(F25:F30)</f>
        <v>0</v>
      </c>
      <c r="G31" s="2">
        <f>SUM(G25:G30)</f>
        <v>0</v>
      </c>
      <c r="H31" s="2">
        <f t="shared" si="2"/>
        <v>0</v>
      </c>
      <c r="I31" s="7" t="str">
        <f t="shared" si="3"/>
        <v/>
      </c>
    </row>
    <row r="32" spans="1:26" ht="12.6" hidden="1" customHeight="1" thickBot="1" x14ac:dyDescent="0.2">
      <c r="A32" s="19" t="s">
        <v>3</v>
      </c>
      <c r="B32" s="60">
        <f>ROUNDUP(B33*100,0)-B33*100</f>
        <v>0</v>
      </c>
      <c r="C32" s="108">
        <f>C31*$B33</f>
        <v>0</v>
      </c>
      <c r="D32" s="108">
        <f>D31*$B33</f>
        <v>0</v>
      </c>
      <c r="E32" s="108">
        <f>E31*$B33</f>
        <v>0</v>
      </c>
      <c r="F32" s="108">
        <f>F31*$B33</f>
        <v>0</v>
      </c>
      <c r="G32" s="108">
        <f>G31*$B33</f>
        <v>0</v>
      </c>
      <c r="H32" s="108">
        <f t="shared" si="2"/>
        <v>0</v>
      </c>
      <c r="I32" s="122" t="str">
        <f>IF(B33="","間接経費が直接経費の何％かを入力して下さい（0％の場合も0を入力）",IF(B33&gt;0.3,"間接経費率は30%以下の整数として下さい",IF(B32=0,"","要修正：間接経費率は30%以下の整数として下さい")))</f>
        <v/>
      </c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 ht="12.6" hidden="1" customHeight="1" thickBot="1" x14ac:dyDescent="0.2">
      <c r="A33" s="63" t="s">
        <v>33</v>
      </c>
      <c r="B33" s="57">
        <v>0.1</v>
      </c>
      <c r="C33" s="109"/>
      <c r="D33" s="121"/>
      <c r="E33" s="121"/>
      <c r="F33" s="121"/>
      <c r="G33" s="121"/>
      <c r="H33" s="121"/>
      <c r="I33" s="122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1:26" ht="24.95" hidden="1" customHeight="1" x14ac:dyDescent="0.15">
      <c r="A34" s="11" t="s">
        <v>4</v>
      </c>
      <c r="B34" s="56"/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2">
        <f>SUM(C34:G34)</f>
        <v>0</v>
      </c>
      <c r="I34" s="7" t="str">
        <f>IF(MOD(C34/1000,1)+MOD(D34/1000,1)+MOD(E34/1000,1)+MOD(F34/1000,1)+MOD(G34/1000,1)=0,"","要修正：直接経費･再委託費は千円単位で数値を丸めて積算して下さい")</f>
        <v/>
      </c>
    </row>
    <row r="35" spans="1:26" ht="24.95" hidden="1" customHeight="1" x14ac:dyDescent="0.15">
      <c r="A35" s="11" t="s">
        <v>5</v>
      </c>
      <c r="B35" s="12"/>
      <c r="C35" s="2">
        <f>SUM(C31:C34)</f>
        <v>0</v>
      </c>
      <c r="D35" s="2">
        <f>SUM(D31:D34)</f>
        <v>0</v>
      </c>
      <c r="E35" s="2">
        <f>SUM(E31:E34)</f>
        <v>0</v>
      </c>
      <c r="F35" s="2">
        <f>SUM(F31:F34)</f>
        <v>0</v>
      </c>
      <c r="G35" s="2">
        <f>SUM(G31:G34)</f>
        <v>0</v>
      </c>
      <c r="H35" s="2">
        <f>SUM(C35:G35)</f>
        <v>0</v>
      </c>
      <c r="I35" s="7"/>
    </row>
    <row r="36" spans="1:26" ht="20.100000000000001" hidden="1" customHeight="1" x14ac:dyDescent="0.15">
      <c r="A36" s="6"/>
      <c r="B36" s="3"/>
      <c r="C36" s="6"/>
      <c r="D36" s="6"/>
      <c r="E36" s="6"/>
      <c r="F36" s="6"/>
      <c r="G36" s="3"/>
      <c r="H36" s="3"/>
      <c r="I36" s="7"/>
    </row>
    <row r="37" spans="1:26" ht="20.100000000000001" hidden="1" customHeight="1" thickBot="1" x14ac:dyDescent="0.2">
      <c r="A37" s="6" t="str">
        <f>IF($E$3&lt;2,IF(H35=0,"","3行目の参画機関数を正しく入力して下さい"),"")</f>
        <v/>
      </c>
      <c r="B37" s="3"/>
      <c r="C37" s="3"/>
      <c r="D37" s="3"/>
      <c r="E37" s="3"/>
      <c r="F37" s="3"/>
      <c r="G37" s="3"/>
      <c r="H37" s="3"/>
    </row>
    <row r="38" spans="1:26" ht="13.5" hidden="1" customHeight="1" thickBot="1" x14ac:dyDescent="0.2">
      <c r="A38" s="53" t="s">
        <v>65</v>
      </c>
      <c r="B38" s="58"/>
      <c r="C38" s="59"/>
      <c r="D38" s="24"/>
      <c r="E38" s="24"/>
      <c r="F38" s="24"/>
      <c r="G38" s="24"/>
    </row>
    <row r="39" spans="1:26" hidden="1" x14ac:dyDescent="0.15">
      <c r="A39" s="3"/>
      <c r="B39" s="3"/>
      <c r="C39" s="27">
        <f>'（1）委託研究費の総予算額'!$C$4</f>
        <v>2023</v>
      </c>
      <c r="D39" s="27">
        <f>IF('（1）委託研究費の総予算額'!$C$4+1&lt;='（1）委託研究費の総予算額'!$E$4,'（1）委託研究費の総予算額'!$C$4+1,"-")</f>
        <v>2024</v>
      </c>
      <c r="E39" s="27">
        <f>IF('（1）委託研究費の総予算額'!$C$4+2&lt;='（1）委託研究費の総予算額'!$E$4,'（1）委託研究費の総予算額'!$C$4+2,"-")</f>
        <v>2025</v>
      </c>
      <c r="F39" s="27" t="str">
        <f>IF('（1）委託研究費の総予算額'!$C$4+3&lt;='（1）委託研究費の総予算額'!$E$4,'（1）委託研究費の総予算額'!$C$4+3,"-")</f>
        <v>-</v>
      </c>
      <c r="G39" s="27" t="str">
        <f>IF('（1）委託研究費の総予算額'!$C$4+4&lt;='（1）委託研究費の総予算額'!$E$4,'（1）委託研究費の総予算額'!$C$4+4,"-")</f>
        <v>-</v>
      </c>
      <c r="H39" s="5" t="s">
        <v>24</v>
      </c>
    </row>
    <row r="40" spans="1:26" ht="20.100000000000001" hidden="1" customHeight="1" x14ac:dyDescent="0.15">
      <c r="A40" s="114" t="s">
        <v>25</v>
      </c>
      <c r="B40" s="115"/>
      <c r="C40" s="16" t="str">
        <f>IF(C39="-","-","平成"&amp;C39&amp;"年度")</f>
        <v>平成2023年度</v>
      </c>
      <c r="D40" s="16" t="str">
        <f>IF(D39="-","-","平成"&amp;D39&amp;"年度")</f>
        <v>平成2024年度</v>
      </c>
      <c r="E40" s="16" t="str">
        <f>IF(E39="-","-","平成"&amp;E39&amp;"年度")</f>
        <v>平成2025年度</v>
      </c>
      <c r="F40" s="16" t="str">
        <f>IF(F39="-","-","平成"&amp;F39&amp;"年度")</f>
        <v>-</v>
      </c>
      <c r="G40" s="16" t="str">
        <f>IF(G39="-","-","平成"&amp;G39&amp;"年度")</f>
        <v>-</v>
      </c>
      <c r="H40" s="13" t="s">
        <v>7</v>
      </c>
      <c r="I40" s="7"/>
    </row>
    <row r="41" spans="1:26" ht="20.100000000000001" hidden="1" customHeight="1" x14ac:dyDescent="0.15">
      <c r="A41" s="116"/>
      <c r="B41" s="117"/>
      <c r="C41" s="14" t="str">
        <f>"自"&amp;(YEAR('（1）委託研究費の総予算額'!$C$3)-1988)&amp;"年"&amp;MONTH('（1）委託研究費の総予算額'!$C$3) &amp;"月"</f>
        <v>自35年12月</v>
      </c>
      <c r="D41" s="14" t="str">
        <f>IF(D39="-","","自"&amp;D39&amp;"年"&amp;"4月")</f>
        <v>自2024年4月</v>
      </c>
      <c r="E41" s="14" t="str">
        <f>IF(E39="-","","自"&amp;E39&amp;"年"&amp;"4月")</f>
        <v>自2025年4月</v>
      </c>
      <c r="F41" s="14" t="str">
        <f>IF(F39="-","","自"&amp;F39&amp;"年"&amp;"4月")</f>
        <v/>
      </c>
      <c r="G41" s="14" t="str">
        <f>IF(G39="-","","自"&amp;G39&amp;"年"&amp;"4月")</f>
        <v/>
      </c>
      <c r="H41" s="14" t="s">
        <v>8</v>
      </c>
      <c r="I41" s="7"/>
    </row>
    <row r="42" spans="1:26" ht="20.100000000000001" hidden="1" customHeight="1" x14ac:dyDescent="0.15">
      <c r="A42" s="118"/>
      <c r="B42" s="119"/>
      <c r="C42" s="15" t="str">
        <f>IF(C39='（1）委託研究費の総予算額'!$E$4,"至"&amp;YEAR('（1）委託研究費の総予算額'!$E$3)-1988&amp;"年"&amp;MONTH('（1）委託研究費の総予算額'!$E$3)&amp;"月","")</f>
        <v/>
      </c>
      <c r="D42" s="15" t="str">
        <f>IF(D39='（1）委託研究費の総予算額'!$E$4,"至"&amp;YEAR('（1）委託研究費の総予算額'!$E$3)-1988&amp;"年"&amp;MONTH('（1）委託研究費の総予算額'!$E$3)&amp;"月","")</f>
        <v/>
      </c>
      <c r="E42" s="15" t="str">
        <f>IF(E39='（1）委託研究費の総予算額'!$E$4,"至"&amp;YEAR('（1）委託研究費の総予算額'!$E$3)-1988&amp;"年"&amp;MONTH('（1）委託研究費の総予算額'!$E$3)&amp;"月","")</f>
        <v>至38年3月</v>
      </c>
      <c r="F42" s="15" t="str">
        <f>IF(F39='（1）委託研究費の総予算額'!$E$4,"至"&amp;YEAR('（1）委託研究費の総予算額'!$E$3)-1988&amp;"年"&amp;MONTH('（1）委託研究費の総予算額'!$E$3)&amp;"月","")</f>
        <v/>
      </c>
      <c r="G42" s="15" t="str">
        <f>IF(G39='（1）委託研究費の総予算額'!$E$4,"至"&amp;YEAR('（1）委託研究費の総予算額'!$E$3)-1988&amp;"年"&amp;MONTH('（1）委託研究費の総予算額'!$E$3)&amp;"月","")</f>
        <v/>
      </c>
      <c r="H42" s="17" t="str">
        <f>ROUNDDOWN('（1）委託研究費の総予算額'!$H$3/12,0)&amp;"年"&amp;MOD('（1）委託研究費の総予算額'!$H$3,12)&amp;"ヶ月"</f>
        <v>0年0ヶ月</v>
      </c>
      <c r="I42" s="7"/>
    </row>
    <row r="43" spans="1:26" ht="24.95" hidden="1" customHeight="1" x14ac:dyDescent="0.15">
      <c r="A43" s="11" t="s">
        <v>0</v>
      </c>
      <c r="B43" s="12" t="s">
        <v>26</v>
      </c>
      <c r="C43" s="1">
        <v>0</v>
      </c>
      <c r="D43" s="1">
        <v>0</v>
      </c>
      <c r="E43" s="1">
        <v>0</v>
      </c>
      <c r="F43" s="1">
        <v>0</v>
      </c>
      <c r="G43" s="10">
        <v>0</v>
      </c>
      <c r="H43" s="2">
        <f t="shared" ref="H43:H50" si="4">SUM(C43:G43)</f>
        <v>0</v>
      </c>
      <c r="I43" s="7" t="str">
        <f>IF(MOD(C43/1000,1)+MOD(D43/1000,1)+MOD(E43/1000,1)+MOD(F43/1000,1)+MOD(G43/1000,1)=0,"","要修正：直接経費･再委託費は千円単位で数値を丸めて積算して下さい")</f>
        <v/>
      </c>
    </row>
    <row r="44" spans="1:26" ht="24.95" hidden="1" customHeight="1" x14ac:dyDescent="0.15">
      <c r="A44" s="61" t="s">
        <v>0</v>
      </c>
      <c r="B44" s="12" t="s">
        <v>27</v>
      </c>
      <c r="C44" s="1">
        <v>0</v>
      </c>
      <c r="D44" s="1">
        <v>0</v>
      </c>
      <c r="E44" s="1">
        <v>0</v>
      </c>
      <c r="F44" s="1">
        <v>0</v>
      </c>
      <c r="G44" s="10">
        <v>0</v>
      </c>
      <c r="H44" s="2">
        <f t="shared" si="4"/>
        <v>0</v>
      </c>
      <c r="I44" s="7" t="str">
        <f t="shared" ref="I44:I49" si="5">IF(MOD(C44/1000,1)+MOD(D44/1000,1)+MOD(E44/1000,1)+MOD(F44/1000,1)+MOD(G44/1000,1)=0,"","要修正：直接経費･再委託費は千円単位で数値を丸めて積算して下さい")</f>
        <v/>
      </c>
    </row>
    <row r="45" spans="1:26" ht="24.95" hidden="1" customHeight="1" x14ac:dyDescent="0.15">
      <c r="A45" s="11" t="s">
        <v>28</v>
      </c>
      <c r="B45" s="12"/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2">
        <f t="shared" si="4"/>
        <v>0</v>
      </c>
      <c r="I45" s="7" t="str">
        <f t="shared" si="5"/>
        <v/>
      </c>
    </row>
    <row r="46" spans="1:26" ht="24.95" hidden="1" customHeight="1" x14ac:dyDescent="0.15">
      <c r="A46" s="11" t="s">
        <v>1</v>
      </c>
      <c r="B46" s="12"/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2">
        <f t="shared" si="4"/>
        <v>0</v>
      </c>
      <c r="I46" s="7" t="str">
        <f t="shared" si="5"/>
        <v/>
      </c>
    </row>
    <row r="47" spans="1:26" ht="24.95" hidden="1" customHeight="1" x14ac:dyDescent="0.15">
      <c r="A47" s="11" t="s">
        <v>2</v>
      </c>
      <c r="B47" s="12" t="s">
        <v>29</v>
      </c>
      <c r="C47" s="1">
        <v>0</v>
      </c>
      <c r="D47" s="1">
        <v>0</v>
      </c>
      <c r="E47" s="1">
        <v>0</v>
      </c>
      <c r="F47" s="1">
        <v>0</v>
      </c>
      <c r="G47" s="10">
        <v>0</v>
      </c>
      <c r="H47" s="18">
        <f t="shared" si="4"/>
        <v>0</v>
      </c>
      <c r="I47" s="7" t="str">
        <f t="shared" si="5"/>
        <v/>
      </c>
    </row>
    <row r="48" spans="1:26" ht="24.95" hidden="1" customHeight="1" x14ac:dyDescent="0.15">
      <c r="A48" s="61" t="s">
        <v>2</v>
      </c>
      <c r="B48" s="12" t="s">
        <v>30</v>
      </c>
      <c r="C48" s="1">
        <v>0</v>
      </c>
      <c r="D48" s="1">
        <v>0</v>
      </c>
      <c r="E48" s="1">
        <v>0</v>
      </c>
      <c r="F48" s="1">
        <v>0</v>
      </c>
      <c r="G48" s="10">
        <v>0</v>
      </c>
      <c r="H48" s="18">
        <f t="shared" si="4"/>
        <v>0</v>
      </c>
      <c r="I48" s="7" t="str">
        <f t="shared" si="5"/>
        <v/>
      </c>
    </row>
    <row r="49" spans="1:26" ht="24.95" hidden="1" customHeight="1" x14ac:dyDescent="0.15">
      <c r="A49" s="11" t="s">
        <v>31</v>
      </c>
      <c r="B49" s="12" t="s">
        <v>32</v>
      </c>
      <c r="C49" s="2">
        <f>SUM(C43:C48)</f>
        <v>0</v>
      </c>
      <c r="D49" s="2">
        <f>SUM(D43:D48)</f>
        <v>0</v>
      </c>
      <c r="E49" s="2">
        <f>SUM(E43:E48)</f>
        <v>0</v>
      </c>
      <c r="F49" s="2">
        <f>SUM(F43:F48)</f>
        <v>0</v>
      </c>
      <c r="G49" s="2">
        <f>SUM(G43:G48)</f>
        <v>0</v>
      </c>
      <c r="H49" s="2">
        <f t="shared" si="4"/>
        <v>0</v>
      </c>
      <c r="I49" s="7" t="str">
        <f t="shared" si="5"/>
        <v/>
      </c>
    </row>
    <row r="50" spans="1:26" ht="12.6" hidden="1" customHeight="1" thickBot="1" x14ac:dyDescent="0.2">
      <c r="A50" s="19" t="s">
        <v>3</v>
      </c>
      <c r="B50" s="60">
        <f>ROUNDUP(B51*100,0)-B51*100</f>
        <v>0</v>
      </c>
      <c r="C50" s="108">
        <f>C49*$B51</f>
        <v>0</v>
      </c>
      <c r="D50" s="108">
        <f>D49*$B51</f>
        <v>0</v>
      </c>
      <c r="E50" s="108">
        <f>E49*$B51</f>
        <v>0</v>
      </c>
      <c r="F50" s="108">
        <f>F49*$B51</f>
        <v>0</v>
      </c>
      <c r="G50" s="108">
        <f>G49*$B51</f>
        <v>0</v>
      </c>
      <c r="H50" s="108">
        <f t="shared" si="4"/>
        <v>0</v>
      </c>
      <c r="I50" s="122" t="str">
        <f>IF(B51="","間接経費が直接経費の何％かを入力して下さい（0％の場合も0を入力）",IF(B51&gt;0.3,"間接経費率は30%以下の整数として下さい",IF(B50=0,"","要修正：間接経費率は30%以下の整数として下さい")))</f>
        <v/>
      </c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1:26" ht="12.6" hidden="1" customHeight="1" thickBot="1" x14ac:dyDescent="0.2">
      <c r="A51" s="63" t="s">
        <v>33</v>
      </c>
      <c r="B51" s="57">
        <v>0</v>
      </c>
      <c r="C51" s="109"/>
      <c r="D51" s="121"/>
      <c r="E51" s="121"/>
      <c r="F51" s="121"/>
      <c r="G51" s="121"/>
      <c r="H51" s="121"/>
      <c r="I51" s="122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1:26" ht="24.95" hidden="1" customHeight="1" x14ac:dyDescent="0.15">
      <c r="A52" s="11" t="s">
        <v>4</v>
      </c>
      <c r="B52" s="56"/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2">
        <f>SUM(C52:G52)</f>
        <v>0</v>
      </c>
      <c r="I52" s="7" t="str">
        <f>IF(MOD(C52/1000,1)+MOD(D52/1000,1)+MOD(E52/1000,1)+MOD(F52/1000,1)+MOD(G52/1000,1)=0,"","要修正：直接経費･再委託費は千円単位で数値を丸めて積算して下さい")</f>
        <v/>
      </c>
    </row>
    <row r="53" spans="1:26" ht="24.95" hidden="1" customHeight="1" x14ac:dyDescent="0.15">
      <c r="A53" s="11" t="s">
        <v>5</v>
      </c>
      <c r="B53" s="12"/>
      <c r="C53" s="2">
        <f>SUM(C49:C52)</f>
        <v>0</v>
      </c>
      <c r="D53" s="2">
        <f>SUM(D49:D52)</f>
        <v>0</v>
      </c>
      <c r="E53" s="2">
        <f>SUM(E49:E52)</f>
        <v>0</v>
      </c>
      <c r="F53" s="2">
        <f>SUM(F49:F52)</f>
        <v>0</v>
      </c>
      <c r="G53" s="2">
        <f>SUM(G49:G52)</f>
        <v>0</v>
      </c>
      <c r="H53" s="2">
        <f>SUM(C53:G53)</f>
        <v>0</v>
      </c>
      <c r="I53" s="7"/>
    </row>
    <row r="54" spans="1:26" ht="20.100000000000001" hidden="1" customHeight="1" x14ac:dyDescent="0.15">
      <c r="A54" s="6"/>
      <c r="B54" s="3"/>
      <c r="C54" s="6"/>
      <c r="D54" s="6"/>
      <c r="E54" s="6"/>
      <c r="F54" s="6"/>
      <c r="G54" s="3"/>
      <c r="H54" s="3"/>
      <c r="I54" s="7"/>
    </row>
    <row r="55" spans="1:26" ht="20.100000000000001" hidden="1" customHeight="1" thickBot="1" x14ac:dyDescent="0.2">
      <c r="A55" s="6" t="str">
        <f>IF($E$3&lt;3,IF(H53=0,"","3行目の参画機関数を正しく入力して下さい"),"")</f>
        <v/>
      </c>
      <c r="B55" s="3"/>
      <c r="C55" s="3"/>
      <c r="D55" s="3"/>
      <c r="E55" s="3"/>
      <c r="F55" s="3"/>
      <c r="G55" s="3"/>
      <c r="H55" s="3"/>
    </row>
    <row r="56" spans="1:26" ht="13.5" hidden="1" customHeight="1" thickBot="1" x14ac:dyDescent="0.2">
      <c r="A56" s="53" t="s">
        <v>66</v>
      </c>
      <c r="B56" s="58"/>
      <c r="C56" s="59"/>
      <c r="D56" s="24"/>
      <c r="E56" s="24"/>
      <c r="F56" s="24"/>
      <c r="G56" s="24"/>
    </row>
    <row r="57" spans="1:26" hidden="1" x14ac:dyDescent="0.15">
      <c r="A57" s="3"/>
      <c r="B57" s="3"/>
      <c r="C57" s="27">
        <f>'（1）委託研究費の総予算額'!$C$4</f>
        <v>2023</v>
      </c>
      <c r="D57" s="27">
        <f>IF('（1）委託研究費の総予算額'!$C$4+1&lt;='（1）委託研究費の総予算額'!$E$4,'（1）委託研究費の総予算額'!$C$4+1,"-")</f>
        <v>2024</v>
      </c>
      <c r="E57" s="27">
        <f>IF('（1）委託研究費の総予算額'!$C$4+2&lt;='（1）委託研究費の総予算額'!$E$4,'（1）委託研究費の総予算額'!$C$4+2,"-")</f>
        <v>2025</v>
      </c>
      <c r="F57" s="27" t="str">
        <f>IF('（1）委託研究費の総予算額'!$C$4+3&lt;='（1）委託研究費の総予算額'!$E$4,'（1）委託研究費の総予算額'!$C$4+3,"-")</f>
        <v>-</v>
      </c>
      <c r="G57" s="27" t="str">
        <f>IF('（1）委託研究費の総予算額'!$C$4+4&lt;='（1）委託研究費の総予算額'!$E$4,'（1）委託研究費の総予算額'!$C$4+4,"-")</f>
        <v>-</v>
      </c>
      <c r="H57" s="5" t="s">
        <v>24</v>
      </c>
    </row>
    <row r="58" spans="1:26" ht="20.100000000000001" hidden="1" customHeight="1" x14ac:dyDescent="0.15">
      <c r="A58" s="114" t="s">
        <v>25</v>
      </c>
      <c r="B58" s="115"/>
      <c r="C58" s="16" t="str">
        <f>IF(C57="-","-","平成"&amp;C57&amp;"年度")</f>
        <v>平成2023年度</v>
      </c>
      <c r="D58" s="16" t="str">
        <f>IF(D57="-","-","平成"&amp;D57&amp;"年度")</f>
        <v>平成2024年度</v>
      </c>
      <c r="E58" s="16" t="str">
        <f>IF(E57="-","-","平成"&amp;E57&amp;"年度")</f>
        <v>平成2025年度</v>
      </c>
      <c r="F58" s="16" t="str">
        <f>IF(F57="-","-","平成"&amp;F57&amp;"年度")</f>
        <v>-</v>
      </c>
      <c r="G58" s="16" t="str">
        <f>IF(G57="-","-","平成"&amp;G57&amp;"年度")</f>
        <v>-</v>
      </c>
      <c r="H58" s="13" t="s">
        <v>7</v>
      </c>
      <c r="I58" s="7"/>
    </row>
    <row r="59" spans="1:26" ht="20.100000000000001" hidden="1" customHeight="1" x14ac:dyDescent="0.15">
      <c r="A59" s="116"/>
      <c r="B59" s="117"/>
      <c r="C59" s="14" t="str">
        <f>"自"&amp;(YEAR('（1）委託研究費の総予算額'!$C$3)-1988)&amp;"年"&amp;MONTH('（1）委託研究費の総予算額'!$C$3) &amp;"月"</f>
        <v>自35年12月</v>
      </c>
      <c r="D59" s="14" t="str">
        <f>IF(D57="-","","自"&amp;D57&amp;"年"&amp;"4月")</f>
        <v>自2024年4月</v>
      </c>
      <c r="E59" s="14" t="str">
        <f>IF(E57="-","","自"&amp;E57&amp;"年"&amp;"4月")</f>
        <v>自2025年4月</v>
      </c>
      <c r="F59" s="14" t="str">
        <f>IF(F57="-","","自"&amp;F57&amp;"年"&amp;"4月")</f>
        <v/>
      </c>
      <c r="G59" s="14" t="str">
        <f>IF(G57="-","","自"&amp;G57&amp;"年"&amp;"4月")</f>
        <v/>
      </c>
      <c r="H59" s="14" t="s">
        <v>8</v>
      </c>
      <c r="I59" s="7"/>
    </row>
    <row r="60" spans="1:26" ht="20.100000000000001" hidden="1" customHeight="1" x14ac:dyDescent="0.15">
      <c r="A60" s="118"/>
      <c r="B60" s="119"/>
      <c r="C60" s="15" t="str">
        <f>IF(C57='（1）委託研究費の総予算額'!$E$4,"至"&amp;YEAR('（1）委託研究費の総予算額'!$E$3)-1988&amp;"年"&amp;MONTH('（1）委託研究費の総予算額'!$E$3)&amp;"月","")</f>
        <v/>
      </c>
      <c r="D60" s="15" t="str">
        <f>IF(D57='（1）委託研究費の総予算額'!$E$4,"至"&amp;YEAR('（1）委託研究費の総予算額'!$E$3)-1988&amp;"年"&amp;MONTH('（1）委託研究費の総予算額'!$E$3)&amp;"月","")</f>
        <v/>
      </c>
      <c r="E60" s="15" t="str">
        <f>IF(E57='（1）委託研究費の総予算額'!$E$4,"至"&amp;YEAR('（1）委託研究費の総予算額'!$E$3)-1988&amp;"年"&amp;MONTH('（1）委託研究費の総予算額'!$E$3)&amp;"月","")</f>
        <v>至38年3月</v>
      </c>
      <c r="F60" s="15" t="str">
        <f>IF(F57='（1）委託研究費の総予算額'!$E$4,"至"&amp;YEAR('（1）委託研究費の総予算額'!$E$3)-1988&amp;"年"&amp;MONTH('（1）委託研究費の総予算額'!$E$3)&amp;"月","")</f>
        <v/>
      </c>
      <c r="G60" s="15" t="str">
        <f>IF(G57='（1）委託研究費の総予算額'!$E$4,"至"&amp;YEAR('（1）委託研究費の総予算額'!$E$3)-1988&amp;"年"&amp;MONTH('（1）委託研究費の総予算額'!$E$3)&amp;"月","")</f>
        <v/>
      </c>
      <c r="H60" s="17" t="str">
        <f>ROUNDDOWN('（1）委託研究費の総予算額'!$H$3/12,0)&amp;"年"&amp;MOD('（1）委託研究費の総予算額'!$H$3,12)&amp;"ヶ月"</f>
        <v>0年0ヶ月</v>
      </c>
      <c r="I60" s="7"/>
    </row>
    <row r="61" spans="1:26" ht="24.95" hidden="1" customHeight="1" x14ac:dyDescent="0.15">
      <c r="A61" s="11" t="s">
        <v>0</v>
      </c>
      <c r="B61" s="12" t="s">
        <v>26</v>
      </c>
      <c r="C61" s="1">
        <v>0</v>
      </c>
      <c r="D61" s="1">
        <v>0</v>
      </c>
      <c r="E61" s="1">
        <v>0</v>
      </c>
      <c r="F61" s="1">
        <v>0</v>
      </c>
      <c r="G61" s="10">
        <v>0</v>
      </c>
      <c r="H61" s="2">
        <f t="shared" ref="H61:H68" si="6">SUM(C61:G61)</f>
        <v>0</v>
      </c>
      <c r="I61" s="7" t="str">
        <f>IF(MOD(C61/1000,1)+MOD(D61/1000,1)+MOD(E61/1000,1)+MOD(F61/1000,1)+MOD(G61/1000,1)=0,"","要修正：直接経費･再委託費は千円単位で数値を丸めて積算して下さい")</f>
        <v/>
      </c>
    </row>
    <row r="62" spans="1:26" ht="24.95" hidden="1" customHeight="1" x14ac:dyDescent="0.15">
      <c r="A62" s="61" t="s">
        <v>0</v>
      </c>
      <c r="B62" s="12" t="s">
        <v>27</v>
      </c>
      <c r="C62" s="1">
        <v>0</v>
      </c>
      <c r="D62" s="1">
        <v>0</v>
      </c>
      <c r="E62" s="1">
        <v>0</v>
      </c>
      <c r="F62" s="1">
        <v>0</v>
      </c>
      <c r="G62" s="10">
        <v>0</v>
      </c>
      <c r="H62" s="2">
        <f t="shared" si="6"/>
        <v>0</v>
      </c>
      <c r="I62" s="7" t="str">
        <f t="shared" ref="I62:I67" si="7">IF(MOD(C62/1000,1)+MOD(D62/1000,1)+MOD(E62/1000,1)+MOD(F62/1000,1)+MOD(G62/1000,1)=0,"","要修正：直接経費･再委託費は千円単位で数値を丸めて積算して下さい")</f>
        <v/>
      </c>
    </row>
    <row r="63" spans="1:26" ht="24.95" hidden="1" customHeight="1" x14ac:dyDescent="0.15">
      <c r="A63" s="11" t="s">
        <v>28</v>
      </c>
      <c r="B63" s="12"/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2">
        <f t="shared" si="6"/>
        <v>0</v>
      </c>
      <c r="I63" s="7" t="str">
        <f t="shared" si="7"/>
        <v/>
      </c>
    </row>
    <row r="64" spans="1:26" ht="24.95" hidden="1" customHeight="1" x14ac:dyDescent="0.15">
      <c r="A64" s="11" t="s">
        <v>1</v>
      </c>
      <c r="B64" s="12"/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2">
        <f t="shared" si="6"/>
        <v>0</v>
      </c>
      <c r="I64" s="7" t="str">
        <f t="shared" si="7"/>
        <v/>
      </c>
    </row>
    <row r="65" spans="1:26" ht="24.95" hidden="1" customHeight="1" x14ac:dyDescent="0.15">
      <c r="A65" s="11" t="s">
        <v>2</v>
      </c>
      <c r="B65" s="12" t="s">
        <v>29</v>
      </c>
      <c r="C65" s="1">
        <v>0</v>
      </c>
      <c r="D65" s="1">
        <v>0</v>
      </c>
      <c r="E65" s="1">
        <v>0</v>
      </c>
      <c r="F65" s="1">
        <v>0</v>
      </c>
      <c r="G65" s="10">
        <v>0</v>
      </c>
      <c r="H65" s="18">
        <f t="shared" si="6"/>
        <v>0</v>
      </c>
      <c r="I65" s="7" t="str">
        <f t="shared" si="7"/>
        <v/>
      </c>
    </row>
    <row r="66" spans="1:26" ht="24.95" hidden="1" customHeight="1" x14ac:dyDescent="0.15">
      <c r="A66" s="61" t="s">
        <v>2</v>
      </c>
      <c r="B66" s="12" t="s">
        <v>30</v>
      </c>
      <c r="C66" s="1">
        <v>0</v>
      </c>
      <c r="D66" s="1">
        <v>0</v>
      </c>
      <c r="E66" s="1">
        <v>0</v>
      </c>
      <c r="F66" s="1">
        <v>0</v>
      </c>
      <c r="G66" s="10">
        <v>0</v>
      </c>
      <c r="H66" s="18">
        <f t="shared" si="6"/>
        <v>0</v>
      </c>
      <c r="I66" s="7" t="str">
        <f t="shared" si="7"/>
        <v/>
      </c>
    </row>
    <row r="67" spans="1:26" ht="24.95" hidden="1" customHeight="1" x14ac:dyDescent="0.15">
      <c r="A67" s="11" t="s">
        <v>31</v>
      </c>
      <c r="B67" s="12" t="s">
        <v>32</v>
      </c>
      <c r="C67" s="2">
        <f>SUM(C61:C66)</f>
        <v>0</v>
      </c>
      <c r="D67" s="2">
        <f>SUM(D61:D66)</f>
        <v>0</v>
      </c>
      <c r="E67" s="2">
        <f>SUM(E61:E66)</f>
        <v>0</v>
      </c>
      <c r="F67" s="2">
        <f>SUM(F61:F66)</f>
        <v>0</v>
      </c>
      <c r="G67" s="2">
        <f>SUM(G61:G66)</f>
        <v>0</v>
      </c>
      <c r="H67" s="2">
        <f t="shared" si="6"/>
        <v>0</v>
      </c>
      <c r="I67" s="7" t="str">
        <f t="shared" si="7"/>
        <v/>
      </c>
    </row>
    <row r="68" spans="1:26" ht="12.6" hidden="1" customHeight="1" thickBot="1" x14ac:dyDescent="0.2">
      <c r="A68" s="19" t="s">
        <v>3</v>
      </c>
      <c r="B68" s="60">
        <f>ROUNDUP(B69*100,0)-B69*100</f>
        <v>0</v>
      </c>
      <c r="C68" s="108">
        <f>C67*$B69</f>
        <v>0</v>
      </c>
      <c r="D68" s="108">
        <f>D67*$B69</f>
        <v>0</v>
      </c>
      <c r="E68" s="108">
        <f>E67*$B69</f>
        <v>0</v>
      </c>
      <c r="F68" s="108">
        <f>F67*$B69</f>
        <v>0</v>
      </c>
      <c r="G68" s="108">
        <f>G67*$B69</f>
        <v>0</v>
      </c>
      <c r="H68" s="108">
        <f t="shared" si="6"/>
        <v>0</v>
      </c>
      <c r="I68" s="122" t="str">
        <f>IF(B69="","間接経費が直接経費の何％かを入力して下さい（0％の場合も0を入力）",IF(B69&gt;0.3,"間接経費率は30%以下の整数として下さい",IF(B68=0,"","要修正：間接経費率は30%以下の整数として下さい")))</f>
        <v/>
      </c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1:26" ht="12.6" hidden="1" customHeight="1" thickBot="1" x14ac:dyDescent="0.2">
      <c r="A69" s="63" t="s">
        <v>33</v>
      </c>
      <c r="B69" s="57">
        <v>0.1</v>
      </c>
      <c r="C69" s="109"/>
      <c r="D69" s="121"/>
      <c r="E69" s="121"/>
      <c r="F69" s="121"/>
      <c r="G69" s="121"/>
      <c r="H69" s="121"/>
      <c r="I69" s="122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26" ht="24.95" hidden="1" customHeight="1" x14ac:dyDescent="0.15">
      <c r="A70" s="11" t="s">
        <v>4</v>
      </c>
      <c r="B70" s="56"/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2">
        <f>SUM(C70:G70)</f>
        <v>0</v>
      </c>
      <c r="I70" s="7" t="str">
        <f>IF(MOD(C70/1000,1)+MOD(D70/1000,1)+MOD(E70/1000,1)+MOD(F70/1000,1)+MOD(G70/1000,1)=0,"","要修正：直接経費･再委託費は千円単位で数値を丸めて積算して下さい")</f>
        <v/>
      </c>
    </row>
    <row r="71" spans="1:26" ht="24.95" hidden="1" customHeight="1" x14ac:dyDescent="0.15">
      <c r="A71" s="11" t="s">
        <v>5</v>
      </c>
      <c r="B71" s="12"/>
      <c r="C71" s="2">
        <f>SUM(C67:C70)</f>
        <v>0</v>
      </c>
      <c r="D71" s="2">
        <f>SUM(D67:D70)</f>
        <v>0</v>
      </c>
      <c r="E71" s="2">
        <f>SUM(E67:E70)</f>
        <v>0</v>
      </c>
      <c r="F71" s="2">
        <f>SUM(F67:F70)</f>
        <v>0</v>
      </c>
      <c r="G71" s="2">
        <f>SUM(G67:G70)</f>
        <v>0</v>
      </c>
      <c r="H71" s="2">
        <f>SUM(C71:G71)</f>
        <v>0</v>
      </c>
      <c r="I71" s="7"/>
    </row>
    <row r="72" spans="1:26" ht="20.100000000000001" hidden="1" customHeight="1" x14ac:dyDescent="0.15">
      <c r="A72" s="6"/>
      <c r="B72" s="3"/>
      <c r="C72" s="6"/>
      <c r="D72" s="6"/>
      <c r="E72" s="6"/>
      <c r="F72" s="6"/>
      <c r="G72" s="3"/>
      <c r="H72" s="3"/>
      <c r="I72" s="7"/>
    </row>
    <row r="73" spans="1:26" ht="20.100000000000001" hidden="1" customHeight="1" thickBot="1" x14ac:dyDescent="0.2">
      <c r="A73" s="6" t="str">
        <f>IF($E$3&lt;4,IF(H71=0,"","3行目の参画機関数を正しく入力して下さい"),"")</f>
        <v/>
      </c>
      <c r="B73" s="3"/>
      <c r="C73" s="3"/>
      <c r="D73" s="3"/>
      <c r="E73" s="3"/>
      <c r="F73" s="3"/>
      <c r="G73" s="3"/>
      <c r="H73" s="3"/>
    </row>
    <row r="74" spans="1:26" ht="13.5" hidden="1" customHeight="1" thickBot="1" x14ac:dyDescent="0.2">
      <c r="A74" s="53" t="s">
        <v>67</v>
      </c>
      <c r="B74" s="58"/>
      <c r="C74" s="59"/>
      <c r="D74" s="24"/>
      <c r="E74" s="24"/>
      <c r="F74" s="24"/>
      <c r="G74" s="24"/>
    </row>
    <row r="75" spans="1:26" hidden="1" x14ac:dyDescent="0.15">
      <c r="A75" s="3"/>
      <c r="B75" s="3"/>
      <c r="C75" s="27">
        <f>'（1）委託研究費の総予算額'!$C$4</f>
        <v>2023</v>
      </c>
      <c r="D75" s="27">
        <f>IF('（1）委託研究費の総予算額'!$C$4+1&lt;='（1）委託研究費の総予算額'!$E$4,'（1）委託研究費の総予算額'!$C$4+1,"-")</f>
        <v>2024</v>
      </c>
      <c r="E75" s="27">
        <f>IF('（1）委託研究費の総予算額'!$C$4+2&lt;='（1）委託研究費の総予算額'!$E$4,'（1）委託研究費の総予算額'!$C$4+2,"-")</f>
        <v>2025</v>
      </c>
      <c r="F75" s="27" t="str">
        <f>IF('（1）委託研究費の総予算額'!$C$4+3&lt;='（1）委託研究費の総予算額'!$E$4,'（1）委託研究費の総予算額'!$C$4+3,"-")</f>
        <v>-</v>
      </c>
      <c r="G75" s="27" t="str">
        <f>IF('（1）委託研究費の総予算額'!$C$4+4&lt;='（1）委託研究費の総予算額'!$E$4,'（1）委託研究費の総予算額'!$C$4+4,"-")</f>
        <v>-</v>
      </c>
      <c r="H75" s="5" t="s">
        <v>24</v>
      </c>
    </row>
    <row r="76" spans="1:26" ht="20.100000000000001" hidden="1" customHeight="1" x14ac:dyDescent="0.15">
      <c r="A76" s="114" t="s">
        <v>25</v>
      </c>
      <c r="B76" s="115"/>
      <c r="C76" s="16" t="str">
        <f>IF(C75="-","-","平成"&amp;C75&amp;"年度")</f>
        <v>平成2023年度</v>
      </c>
      <c r="D76" s="16" t="str">
        <f>IF(D75="-","-","平成"&amp;D75&amp;"年度")</f>
        <v>平成2024年度</v>
      </c>
      <c r="E76" s="16" t="str">
        <f>IF(E75="-","-","平成"&amp;E75&amp;"年度")</f>
        <v>平成2025年度</v>
      </c>
      <c r="F76" s="16" t="str">
        <f>IF(F75="-","-","平成"&amp;F75&amp;"年度")</f>
        <v>-</v>
      </c>
      <c r="G76" s="16" t="str">
        <f>IF(G75="-","-","平成"&amp;G75&amp;"年度")</f>
        <v>-</v>
      </c>
      <c r="H76" s="13" t="s">
        <v>7</v>
      </c>
      <c r="I76" s="7"/>
    </row>
    <row r="77" spans="1:26" ht="20.100000000000001" hidden="1" customHeight="1" x14ac:dyDescent="0.15">
      <c r="A77" s="116"/>
      <c r="B77" s="117"/>
      <c r="C77" s="14" t="str">
        <f>"自"&amp;(YEAR('（1）委託研究費の総予算額'!$C$3)-1988)&amp;"年"&amp;MONTH('（1）委託研究費の総予算額'!$C$3) &amp;"月"</f>
        <v>自35年12月</v>
      </c>
      <c r="D77" s="14" t="str">
        <f>IF(D75="-","","自"&amp;D75&amp;"年"&amp;"4月")</f>
        <v>自2024年4月</v>
      </c>
      <c r="E77" s="14" t="str">
        <f>IF(E75="-","","自"&amp;E75&amp;"年"&amp;"4月")</f>
        <v>自2025年4月</v>
      </c>
      <c r="F77" s="14" t="str">
        <f>IF(F75="-","","自"&amp;F75&amp;"年"&amp;"4月")</f>
        <v/>
      </c>
      <c r="G77" s="14" t="str">
        <f>IF(G75="-","","自"&amp;G75&amp;"年"&amp;"4月")</f>
        <v/>
      </c>
      <c r="H77" s="14" t="s">
        <v>8</v>
      </c>
      <c r="I77" s="7"/>
    </row>
    <row r="78" spans="1:26" ht="20.100000000000001" hidden="1" customHeight="1" x14ac:dyDescent="0.15">
      <c r="A78" s="118"/>
      <c r="B78" s="119"/>
      <c r="C78" s="15" t="str">
        <f>IF(C75='（1）委託研究費の総予算額'!$E$4,"至"&amp;YEAR('（1）委託研究費の総予算額'!$E$3)-1988&amp;"年"&amp;MONTH('（1）委託研究費の総予算額'!$E$3)&amp;"月","")</f>
        <v/>
      </c>
      <c r="D78" s="15" t="str">
        <f>IF(D75='（1）委託研究費の総予算額'!$E$4,"至"&amp;YEAR('（1）委託研究費の総予算額'!$E$3)-1988&amp;"年"&amp;MONTH('（1）委託研究費の総予算額'!$E$3)&amp;"月","")</f>
        <v/>
      </c>
      <c r="E78" s="15" t="str">
        <f>IF(E75='（1）委託研究費の総予算額'!$E$4,"至"&amp;YEAR('（1）委託研究費の総予算額'!$E$3)-1988&amp;"年"&amp;MONTH('（1）委託研究費の総予算額'!$E$3)&amp;"月","")</f>
        <v>至38年3月</v>
      </c>
      <c r="F78" s="15" t="str">
        <f>IF(F75='（1）委託研究費の総予算額'!$E$4,"至"&amp;YEAR('（1）委託研究費の総予算額'!$E$3)-1988&amp;"年"&amp;MONTH('（1）委託研究費の総予算額'!$E$3)&amp;"月","")</f>
        <v/>
      </c>
      <c r="G78" s="15" t="str">
        <f>IF(G75='（1）委託研究費の総予算額'!$E$4,"至"&amp;YEAR('（1）委託研究費の総予算額'!$E$3)-1988&amp;"年"&amp;MONTH('（1）委託研究費の総予算額'!$E$3)&amp;"月","")</f>
        <v/>
      </c>
      <c r="H78" s="17" t="str">
        <f>ROUNDDOWN('（1）委託研究費の総予算額'!$H$3/12,0)&amp;"年"&amp;MOD('（1）委託研究費の総予算額'!$H$3,12)&amp;"ヶ月"</f>
        <v>0年0ヶ月</v>
      </c>
      <c r="I78" s="7"/>
    </row>
    <row r="79" spans="1:26" ht="24.95" hidden="1" customHeight="1" x14ac:dyDescent="0.15">
      <c r="A79" s="11" t="s">
        <v>0</v>
      </c>
      <c r="B79" s="12" t="s">
        <v>26</v>
      </c>
      <c r="C79" s="1">
        <v>0</v>
      </c>
      <c r="D79" s="1">
        <v>0</v>
      </c>
      <c r="E79" s="1">
        <v>0</v>
      </c>
      <c r="F79" s="1">
        <v>0</v>
      </c>
      <c r="G79" s="10">
        <v>0</v>
      </c>
      <c r="H79" s="2">
        <f t="shared" ref="H79:H86" si="8">SUM(C79:G79)</f>
        <v>0</v>
      </c>
      <c r="I79" s="7" t="str">
        <f>IF(MOD(C79/1000,1)+MOD(D79/1000,1)+MOD(E79/1000,1)+MOD(F79/1000,1)+MOD(G79/1000,1)=0,"","要修正：直接経費･再委託費は千円単位で数値を丸めて積算して下さい")</f>
        <v/>
      </c>
    </row>
    <row r="80" spans="1:26" ht="24.95" hidden="1" customHeight="1" x14ac:dyDescent="0.15">
      <c r="A80" s="61" t="s">
        <v>0</v>
      </c>
      <c r="B80" s="12" t="s">
        <v>27</v>
      </c>
      <c r="C80" s="1">
        <v>0</v>
      </c>
      <c r="D80" s="1">
        <v>0</v>
      </c>
      <c r="E80" s="1">
        <v>0</v>
      </c>
      <c r="F80" s="1">
        <v>0</v>
      </c>
      <c r="G80" s="10">
        <v>0</v>
      </c>
      <c r="H80" s="2">
        <f t="shared" si="8"/>
        <v>0</v>
      </c>
      <c r="I80" s="7" t="str">
        <f t="shared" ref="I80:I85" si="9">IF(MOD(C80/1000,1)+MOD(D80/1000,1)+MOD(E80/1000,1)+MOD(F80/1000,1)+MOD(G80/1000,1)=0,"","要修正：直接経費･再委託費は千円単位で数値を丸めて積算して下さい")</f>
        <v/>
      </c>
    </row>
    <row r="81" spans="1:26" ht="24.95" hidden="1" customHeight="1" x14ac:dyDescent="0.15">
      <c r="A81" s="11" t="s">
        <v>28</v>
      </c>
      <c r="B81" s="12"/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2">
        <f t="shared" si="8"/>
        <v>0</v>
      </c>
      <c r="I81" s="7" t="str">
        <f t="shared" si="9"/>
        <v/>
      </c>
    </row>
    <row r="82" spans="1:26" ht="24.95" hidden="1" customHeight="1" x14ac:dyDescent="0.15">
      <c r="A82" s="11" t="s">
        <v>1</v>
      </c>
      <c r="B82" s="12"/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2">
        <f t="shared" si="8"/>
        <v>0</v>
      </c>
      <c r="I82" s="7" t="str">
        <f t="shared" si="9"/>
        <v/>
      </c>
    </row>
    <row r="83" spans="1:26" ht="24.95" hidden="1" customHeight="1" x14ac:dyDescent="0.15">
      <c r="A83" s="11" t="s">
        <v>2</v>
      </c>
      <c r="B83" s="12" t="s">
        <v>29</v>
      </c>
      <c r="C83" s="1">
        <v>0</v>
      </c>
      <c r="D83" s="1">
        <v>0</v>
      </c>
      <c r="E83" s="1">
        <v>0</v>
      </c>
      <c r="F83" s="1">
        <v>0</v>
      </c>
      <c r="G83" s="10">
        <v>0</v>
      </c>
      <c r="H83" s="18">
        <f t="shared" si="8"/>
        <v>0</v>
      </c>
      <c r="I83" s="7" t="str">
        <f t="shared" si="9"/>
        <v/>
      </c>
    </row>
    <row r="84" spans="1:26" ht="24.95" hidden="1" customHeight="1" x14ac:dyDescent="0.15">
      <c r="A84" s="61" t="s">
        <v>2</v>
      </c>
      <c r="B84" s="12" t="s">
        <v>30</v>
      </c>
      <c r="C84" s="1">
        <v>0</v>
      </c>
      <c r="D84" s="1">
        <v>0</v>
      </c>
      <c r="E84" s="1">
        <v>0</v>
      </c>
      <c r="F84" s="1">
        <v>0</v>
      </c>
      <c r="G84" s="10">
        <v>0</v>
      </c>
      <c r="H84" s="18">
        <f t="shared" si="8"/>
        <v>0</v>
      </c>
      <c r="I84" s="7" t="str">
        <f t="shared" si="9"/>
        <v/>
      </c>
    </row>
    <row r="85" spans="1:26" ht="24.95" hidden="1" customHeight="1" x14ac:dyDescent="0.15">
      <c r="A85" s="11" t="s">
        <v>31</v>
      </c>
      <c r="B85" s="12" t="s">
        <v>32</v>
      </c>
      <c r="C85" s="2">
        <f>SUM(C79:C84)</f>
        <v>0</v>
      </c>
      <c r="D85" s="2">
        <f>SUM(D79:D84)</f>
        <v>0</v>
      </c>
      <c r="E85" s="2">
        <f>SUM(E79:E84)</f>
        <v>0</v>
      </c>
      <c r="F85" s="2">
        <f>SUM(F79:F84)</f>
        <v>0</v>
      </c>
      <c r="G85" s="2">
        <f>SUM(G79:G84)</f>
        <v>0</v>
      </c>
      <c r="H85" s="2">
        <f t="shared" si="8"/>
        <v>0</v>
      </c>
      <c r="I85" s="7" t="str">
        <f t="shared" si="9"/>
        <v/>
      </c>
    </row>
    <row r="86" spans="1:26" ht="12.6" hidden="1" customHeight="1" thickBot="1" x14ac:dyDescent="0.2">
      <c r="A86" s="19" t="s">
        <v>3</v>
      </c>
      <c r="B86" s="60">
        <f>ROUNDUP(B87*100,0)-B87*100</f>
        <v>0</v>
      </c>
      <c r="C86" s="108">
        <f>C85*$B87</f>
        <v>0</v>
      </c>
      <c r="D86" s="108">
        <f>D85*$B87</f>
        <v>0</v>
      </c>
      <c r="E86" s="108">
        <f>E85*$B87</f>
        <v>0</v>
      </c>
      <c r="F86" s="108">
        <f>F85*$B87</f>
        <v>0</v>
      </c>
      <c r="G86" s="108">
        <f>G85*$B87</f>
        <v>0</v>
      </c>
      <c r="H86" s="108">
        <f t="shared" si="8"/>
        <v>0</v>
      </c>
      <c r="I86" s="122" t="str">
        <f>IF(B87="","間接経費が直接経費の何％かを入力して下さい（0％の場合も0を入力）",IF(B87&gt;0.3,"間接経費率は30%以下の整数として下さい",IF(B86=0,"","要修正：間接経費率は30%以下の整数として下さい")))</f>
        <v/>
      </c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12.6" hidden="1" customHeight="1" thickBot="1" x14ac:dyDescent="0.2">
      <c r="A87" s="63" t="s">
        <v>33</v>
      </c>
      <c r="B87" s="57">
        <v>0.1</v>
      </c>
      <c r="C87" s="109"/>
      <c r="D87" s="121"/>
      <c r="E87" s="121"/>
      <c r="F87" s="121"/>
      <c r="G87" s="121"/>
      <c r="H87" s="121"/>
      <c r="I87" s="122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spans="1:26" ht="24.95" hidden="1" customHeight="1" x14ac:dyDescent="0.15">
      <c r="A88" s="11" t="s">
        <v>4</v>
      </c>
      <c r="B88" s="56"/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2">
        <f>SUM(C88:G88)</f>
        <v>0</v>
      </c>
      <c r="I88" s="7" t="str">
        <f>IF(MOD(C88/1000,1)+MOD(D88/1000,1)+MOD(E88/1000,1)+MOD(F88/1000,1)+MOD(G88/1000,1)=0,"","要修正：直接経費･再委託費は千円単位で数値を丸めて積算して下さい")</f>
        <v/>
      </c>
    </row>
    <row r="89" spans="1:26" ht="24.95" hidden="1" customHeight="1" x14ac:dyDescent="0.15">
      <c r="A89" s="11" t="s">
        <v>5</v>
      </c>
      <c r="B89" s="12"/>
      <c r="C89" s="2">
        <f>SUM(C85:C88)</f>
        <v>0</v>
      </c>
      <c r="D89" s="2">
        <f>SUM(D85:D88)</f>
        <v>0</v>
      </c>
      <c r="E89" s="2">
        <f>SUM(E85:E88)</f>
        <v>0</v>
      </c>
      <c r="F89" s="2">
        <f>SUM(F85:F88)</f>
        <v>0</v>
      </c>
      <c r="G89" s="2">
        <f>SUM(G85:G88)</f>
        <v>0</v>
      </c>
      <c r="H89" s="2">
        <f>SUM(C89:G89)</f>
        <v>0</v>
      </c>
      <c r="I89" s="7"/>
    </row>
    <row r="90" spans="1:26" ht="20.100000000000001" hidden="1" customHeight="1" x14ac:dyDescent="0.15">
      <c r="A90" s="6"/>
      <c r="B90" s="3"/>
      <c r="C90" s="6"/>
      <c r="D90" s="6"/>
      <c r="E90" s="6"/>
      <c r="F90" s="6"/>
      <c r="G90" s="3"/>
      <c r="H90" s="3"/>
      <c r="I90" s="7"/>
    </row>
    <row r="91" spans="1:26" ht="20.100000000000001" hidden="1" customHeight="1" x14ac:dyDescent="0.15">
      <c r="A91" s="6" t="str">
        <f>IF($E$3&lt;5,IF(H89=0,"","3行目の参画機関数を正しく入力して下さい"),"")</f>
        <v/>
      </c>
      <c r="B91" s="3"/>
      <c r="C91" s="3"/>
      <c r="D91" s="3"/>
      <c r="E91" s="3"/>
      <c r="F91" s="3"/>
      <c r="G91" s="3"/>
      <c r="H91" s="3"/>
    </row>
    <row r="92" spans="1:26" ht="20.100000000000001" customHeight="1" x14ac:dyDescent="0.15">
      <c r="A92" s="3"/>
      <c r="B92" s="3"/>
      <c r="C92" s="3"/>
      <c r="D92" s="3"/>
      <c r="E92" s="3"/>
      <c r="F92" s="3"/>
      <c r="G92" s="3"/>
      <c r="H92" s="3"/>
    </row>
    <row r="93" spans="1:26" ht="20.100000000000001" customHeight="1" x14ac:dyDescent="0.15">
      <c r="A93" s="3"/>
      <c r="B93" s="3"/>
      <c r="C93" s="3"/>
      <c r="D93" s="3"/>
      <c r="E93" s="3"/>
      <c r="F93" s="3"/>
      <c r="G93" s="3"/>
      <c r="H93" s="3"/>
    </row>
    <row r="94" spans="1:26" ht="20.100000000000001" customHeight="1" x14ac:dyDescent="0.15">
      <c r="A94" s="3"/>
      <c r="B94" s="3"/>
      <c r="C94" s="3"/>
      <c r="D94" s="3"/>
      <c r="E94" s="3"/>
      <c r="F94" s="3"/>
      <c r="G94" s="3"/>
      <c r="H94" s="3"/>
    </row>
    <row r="95" spans="1:26" ht="20.100000000000001" customHeight="1" x14ac:dyDescent="0.15">
      <c r="A95" s="3"/>
      <c r="B95" s="3"/>
      <c r="C95" s="3"/>
      <c r="D95" s="3"/>
      <c r="E95" s="3"/>
      <c r="F95" s="3"/>
      <c r="G95" s="3"/>
      <c r="H95" s="3"/>
    </row>
    <row r="96" spans="1:26" ht="20.100000000000001" customHeight="1" x14ac:dyDescent="0.15">
      <c r="A96" s="3"/>
      <c r="B96" s="3"/>
      <c r="C96" s="3"/>
      <c r="D96" s="3"/>
      <c r="E96" s="3"/>
      <c r="F96" s="3"/>
      <c r="G96" s="3"/>
      <c r="H96" s="3"/>
    </row>
    <row r="97" spans="1:8" ht="20.100000000000001" customHeight="1" x14ac:dyDescent="0.15">
      <c r="A97" s="3"/>
      <c r="B97" s="3"/>
      <c r="C97" s="3"/>
      <c r="D97" s="3"/>
      <c r="E97" s="3"/>
      <c r="F97" s="3"/>
      <c r="G97" s="3"/>
      <c r="H97" s="3"/>
    </row>
    <row r="98" spans="1:8" ht="20.100000000000001" customHeight="1" x14ac:dyDescent="0.15">
      <c r="A98" s="3"/>
      <c r="B98" s="3"/>
      <c r="C98" s="3"/>
      <c r="D98" s="3"/>
      <c r="E98" s="3"/>
      <c r="F98" s="3"/>
      <c r="G98" s="3"/>
      <c r="H98" s="3"/>
    </row>
    <row r="99" spans="1:8" ht="20.100000000000001" customHeight="1" x14ac:dyDescent="0.15">
      <c r="A99" s="3"/>
      <c r="B99" s="3"/>
      <c r="C99" s="3"/>
      <c r="D99" s="3"/>
      <c r="E99" s="3"/>
      <c r="F99" s="3"/>
      <c r="G99" s="3"/>
      <c r="H99" s="3"/>
    </row>
    <row r="100" spans="1:8" ht="20.100000000000001" customHeight="1" x14ac:dyDescent="0.15">
      <c r="A100" s="3"/>
      <c r="B100" s="3"/>
      <c r="C100" s="3"/>
      <c r="D100" s="3"/>
      <c r="E100" s="3"/>
      <c r="F100" s="3"/>
      <c r="G100" s="3"/>
      <c r="H100" s="3"/>
    </row>
    <row r="101" spans="1:8" ht="20.100000000000001" customHeight="1" x14ac:dyDescent="0.15">
      <c r="A101" s="3"/>
      <c r="B101" s="3"/>
      <c r="C101" s="3"/>
      <c r="D101" s="3"/>
      <c r="E101" s="3"/>
      <c r="F101" s="3"/>
      <c r="G101" s="3"/>
      <c r="H101" s="3"/>
    </row>
    <row r="102" spans="1:8" ht="20.100000000000001" customHeight="1" x14ac:dyDescent="0.15">
      <c r="A102" s="3"/>
      <c r="B102" s="3"/>
      <c r="C102" s="3"/>
      <c r="D102" s="3"/>
      <c r="E102" s="3"/>
      <c r="F102" s="3"/>
      <c r="G102" s="3"/>
      <c r="H102" s="3"/>
    </row>
    <row r="103" spans="1:8" ht="20.100000000000001" customHeight="1" x14ac:dyDescent="0.15">
      <c r="A103" s="3"/>
      <c r="B103" s="3"/>
      <c r="C103" s="3"/>
      <c r="D103" s="3"/>
      <c r="E103" s="3"/>
      <c r="F103" s="3"/>
      <c r="G103" s="3"/>
      <c r="H103" s="3"/>
    </row>
    <row r="104" spans="1:8" ht="20.100000000000001" customHeight="1" x14ac:dyDescent="0.15">
      <c r="A104" s="3"/>
      <c r="B104" s="3"/>
      <c r="C104" s="3"/>
      <c r="D104" s="3"/>
      <c r="E104" s="3"/>
      <c r="F104" s="3"/>
      <c r="G104" s="3"/>
      <c r="H104" s="3"/>
    </row>
    <row r="105" spans="1:8" ht="20.100000000000001" customHeight="1" x14ac:dyDescent="0.15">
      <c r="A105" s="3"/>
      <c r="B105" s="3"/>
      <c r="C105" s="3"/>
      <c r="D105" s="3"/>
      <c r="E105" s="3"/>
      <c r="F105" s="3"/>
      <c r="G105" s="3"/>
      <c r="H105" s="3"/>
    </row>
    <row r="106" spans="1:8" ht="20.100000000000001" customHeight="1" x14ac:dyDescent="0.15">
      <c r="A106" s="3"/>
      <c r="B106" s="3"/>
      <c r="C106" s="3"/>
      <c r="D106" s="3"/>
      <c r="E106" s="3"/>
      <c r="F106" s="3"/>
      <c r="G106" s="3"/>
      <c r="H106" s="3"/>
    </row>
    <row r="107" spans="1:8" ht="20.100000000000001" customHeight="1" x14ac:dyDescent="0.15">
      <c r="A107" s="3"/>
      <c r="B107" s="3"/>
      <c r="C107" s="3"/>
      <c r="D107" s="3"/>
      <c r="E107" s="3"/>
      <c r="F107" s="3"/>
      <c r="G107" s="3"/>
      <c r="H107" s="3"/>
    </row>
    <row r="108" spans="1:8" ht="20.100000000000001" customHeight="1" x14ac:dyDescent="0.15">
      <c r="A108" s="3"/>
      <c r="B108" s="3"/>
      <c r="C108" s="3"/>
      <c r="D108" s="3"/>
      <c r="E108" s="3"/>
      <c r="F108" s="3"/>
      <c r="G108" s="3"/>
      <c r="H108" s="3"/>
    </row>
    <row r="109" spans="1:8" ht="20.100000000000001" customHeight="1" x14ac:dyDescent="0.15">
      <c r="A109" s="3"/>
      <c r="B109" s="3"/>
      <c r="C109" s="3"/>
      <c r="D109" s="3"/>
      <c r="E109" s="3"/>
      <c r="F109" s="3"/>
      <c r="G109" s="3"/>
      <c r="H109" s="3"/>
    </row>
    <row r="110" spans="1:8" ht="20.100000000000001" customHeight="1" x14ac:dyDescent="0.15">
      <c r="A110" s="3"/>
      <c r="B110" s="3"/>
      <c r="C110" s="3"/>
      <c r="D110" s="3"/>
      <c r="E110" s="3"/>
      <c r="F110" s="3"/>
      <c r="G110" s="3"/>
      <c r="H110" s="3"/>
    </row>
    <row r="111" spans="1:8" ht="20.100000000000001" customHeight="1" x14ac:dyDescent="0.15">
      <c r="A111" s="3"/>
      <c r="B111" s="3"/>
      <c r="C111" s="3"/>
      <c r="D111" s="3"/>
      <c r="E111" s="3"/>
      <c r="F111" s="3"/>
      <c r="G111" s="3"/>
      <c r="H111" s="3"/>
    </row>
    <row r="112" spans="1:8" ht="20.100000000000001" customHeight="1" x14ac:dyDescent="0.15">
      <c r="A112" s="3"/>
      <c r="B112" s="3"/>
      <c r="C112" s="3"/>
      <c r="D112" s="3"/>
      <c r="E112" s="3"/>
      <c r="F112" s="3"/>
      <c r="G112" s="3"/>
      <c r="H112" s="3"/>
    </row>
    <row r="113" spans="1:8" ht="20.100000000000001" customHeight="1" x14ac:dyDescent="0.15">
      <c r="A113" s="3"/>
      <c r="B113" s="3"/>
      <c r="C113" s="3"/>
      <c r="D113" s="3"/>
      <c r="E113" s="3"/>
      <c r="F113" s="3"/>
      <c r="G113" s="3"/>
      <c r="H113" s="3"/>
    </row>
    <row r="114" spans="1:8" ht="20.100000000000001" customHeight="1" x14ac:dyDescent="0.15">
      <c r="A114" s="3"/>
      <c r="B114" s="3"/>
      <c r="C114" s="3"/>
      <c r="D114" s="3"/>
      <c r="E114" s="3"/>
      <c r="F114" s="3"/>
      <c r="G114" s="3"/>
      <c r="H114" s="3"/>
    </row>
    <row r="115" spans="1:8" ht="20.100000000000001" customHeight="1" x14ac:dyDescent="0.15">
      <c r="A115" s="3"/>
      <c r="B115" s="3"/>
      <c r="C115" s="3"/>
      <c r="D115" s="3"/>
      <c r="E115" s="3"/>
      <c r="F115" s="3"/>
      <c r="G115" s="3"/>
      <c r="H115" s="3"/>
    </row>
    <row r="116" spans="1:8" ht="20.100000000000001" customHeight="1" x14ac:dyDescent="0.15">
      <c r="A116" s="3"/>
      <c r="B116" s="3"/>
      <c r="C116" s="3"/>
      <c r="D116" s="3"/>
      <c r="E116" s="3"/>
      <c r="F116" s="3"/>
      <c r="G116" s="3"/>
      <c r="H116" s="3"/>
    </row>
    <row r="117" spans="1:8" ht="20.100000000000001" customHeight="1" x14ac:dyDescent="0.15">
      <c r="A117" s="3"/>
      <c r="B117" s="3"/>
      <c r="C117" s="3"/>
      <c r="D117" s="3"/>
      <c r="E117" s="3"/>
      <c r="F117" s="3"/>
      <c r="G117" s="3"/>
      <c r="H117" s="3"/>
    </row>
    <row r="118" spans="1:8" ht="20.100000000000001" customHeight="1" x14ac:dyDescent="0.15">
      <c r="A118" s="3"/>
      <c r="B118" s="3"/>
      <c r="C118" s="3"/>
      <c r="D118" s="3"/>
      <c r="E118" s="3"/>
      <c r="F118" s="3"/>
      <c r="G118" s="3"/>
      <c r="H118" s="3"/>
    </row>
    <row r="119" spans="1:8" ht="20.100000000000001" customHeight="1" x14ac:dyDescent="0.15">
      <c r="A119" s="3"/>
      <c r="B119" s="3"/>
      <c r="C119" s="3"/>
      <c r="D119" s="3"/>
      <c r="E119" s="3"/>
      <c r="F119" s="3"/>
      <c r="G119" s="3"/>
      <c r="H119" s="3"/>
    </row>
    <row r="120" spans="1:8" ht="20.100000000000001" customHeight="1" x14ac:dyDescent="0.15">
      <c r="A120" s="3"/>
      <c r="B120" s="3"/>
      <c r="C120" s="3"/>
      <c r="D120" s="3"/>
      <c r="E120" s="3"/>
      <c r="F120" s="3"/>
      <c r="G120" s="3"/>
      <c r="H120" s="3"/>
    </row>
    <row r="121" spans="1:8" ht="20.100000000000001" customHeight="1" x14ac:dyDescent="0.15">
      <c r="A121" s="3"/>
      <c r="B121" s="3"/>
      <c r="C121" s="3"/>
      <c r="D121" s="3"/>
      <c r="E121" s="3"/>
      <c r="F121" s="3"/>
      <c r="G121" s="3"/>
      <c r="H121" s="3"/>
    </row>
    <row r="122" spans="1:8" ht="20.100000000000001" customHeight="1" x14ac:dyDescent="0.15">
      <c r="A122" s="3"/>
      <c r="B122" s="3"/>
      <c r="C122" s="3"/>
      <c r="D122" s="3"/>
      <c r="E122" s="3"/>
      <c r="F122" s="3"/>
      <c r="G122" s="3"/>
      <c r="H122" s="3"/>
    </row>
    <row r="123" spans="1:8" ht="20.100000000000001" customHeight="1" x14ac:dyDescent="0.15">
      <c r="A123" s="3"/>
      <c r="B123" s="3"/>
      <c r="C123" s="3"/>
      <c r="D123" s="3"/>
      <c r="E123" s="3"/>
      <c r="F123" s="3"/>
      <c r="G123" s="3"/>
      <c r="H123" s="3"/>
    </row>
    <row r="124" spans="1:8" ht="20.100000000000001" customHeight="1" x14ac:dyDescent="0.15">
      <c r="A124" s="3"/>
      <c r="B124" s="3"/>
      <c r="C124" s="3"/>
      <c r="D124" s="3"/>
      <c r="E124" s="3"/>
      <c r="F124" s="3"/>
      <c r="G124" s="3"/>
      <c r="H124" s="3"/>
    </row>
    <row r="125" spans="1:8" ht="20.100000000000001" customHeight="1" x14ac:dyDescent="0.15">
      <c r="A125" s="3"/>
      <c r="B125" s="3"/>
      <c r="C125" s="3"/>
      <c r="D125" s="3"/>
      <c r="E125" s="3"/>
      <c r="F125" s="3"/>
      <c r="G125" s="3"/>
      <c r="H125" s="3"/>
    </row>
    <row r="126" spans="1:8" ht="20.100000000000001" customHeight="1" x14ac:dyDescent="0.15">
      <c r="A126" s="3"/>
      <c r="B126" s="3"/>
      <c r="C126" s="3"/>
      <c r="D126" s="3"/>
      <c r="E126" s="3"/>
      <c r="F126" s="3"/>
      <c r="G126" s="3"/>
      <c r="H126" s="3"/>
    </row>
    <row r="127" spans="1:8" ht="20.100000000000001" customHeight="1" x14ac:dyDescent="0.15">
      <c r="A127" s="3"/>
      <c r="B127" s="3"/>
      <c r="C127" s="3"/>
      <c r="D127" s="3"/>
      <c r="E127" s="3"/>
      <c r="F127" s="3"/>
      <c r="G127" s="3"/>
      <c r="H127" s="3"/>
    </row>
    <row r="128" spans="1:8" ht="20.100000000000001" customHeight="1" x14ac:dyDescent="0.15">
      <c r="A128" s="3"/>
      <c r="B128" s="3"/>
      <c r="C128" s="3"/>
      <c r="D128" s="3"/>
      <c r="E128" s="3"/>
      <c r="F128" s="3"/>
      <c r="G128" s="3"/>
      <c r="H128" s="3"/>
    </row>
    <row r="129" spans="1:8" ht="20.100000000000001" customHeight="1" x14ac:dyDescent="0.15">
      <c r="A129" s="3"/>
      <c r="B129" s="3"/>
      <c r="C129" s="3"/>
      <c r="D129" s="3"/>
      <c r="E129" s="3"/>
      <c r="F129" s="3"/>
      <c r="G129" s="3"/>
      <c r="H129" s="3"/>
    </row>
    <row r="130" spans="1:8" ht="20.100000000000001" customHeight="1" x14ac:dyDescent="0.15">
      <c r="A130" s="3"/>
      <c r="B130" s="3"/>
      <c r="C130" s="3"/>
      <c r="D130" s="3"/>
      <c r="E130" s="3"/>
      <c r="F130" s="3"/>
      <c r="G130" s="3"/>
      <c r="H130" s="3"/>
    </row>
    <row r="131" spans="1:8" ht="20.100000000000001" customHeight="1" x14ac:dyDescent="0.15">
      <c r="A131" s="3"/>
      <c r="B131" s="3"/>
      <c r="C131" s="3"/>
      <c r="D131" s="3"/>
      <c r="E131" s="3"/>
      <c r="F131" s="3"/>
      <c r="G131" s="3"/>
      <c r="H131" s="3"/>
    </row>
    <row r="132" spans="1:8" ht="20.100000000000001" customHeight="1" x14ac:dyDescent="0.15">
      <c r="A132" s="3"/>
      <c r="B132" s="3"/>
      <c r="C132" s="3"/>
      <c r="D132" s="3"/>
      <c r="E132" s="3"/>
      <c r="F132" s="3"/>
      <c r="G132" s="3"/>
      <c r="H132" s="3"/>
    </row>
    <row r="133" spans="1:8" ht="20.100000000000001" customHeight="1" x14ac:dyDescent="0.15">
      <c r="A133" s="3"/>
      <c r="B133" s="3"/>
      <c r="C133" s="3"/>
      <c r="D133" s="3"/>
      <c r="E133" s="3"/>
      <c r="F133" s="3"/>
      <c r="G133" s="3"/>
      <c r="H133" s="3"/>
    </row>
    <row r="134" spans="1:8" ht="20.100000000000001" customHeight="1" x14ac:dyDescent="0.15">
      <c r="A134" s="3"/>
      <c r="B134" s="3"/>
      <c r="C134" s="3"/>
      <c r="D134" s="3"/>
      <c r="E134" s="3"/>
      <c r="F134" s="3"/>
      <c r="G134" s="3"/>
      <c r="H134" s="3"/>
    </row>
    <row r="135" spans="1:8" ht="20.100000000000001" customHeight="1" x14ac:dyDescent="0.15">
      <c r="A135" s="3"/>
      <c r="B135" s="3"/>
      <c r="C135" s="3"/>
      <c r="D135" s="3"/>
      <c r="E135" s="3"/>
      <c r="F135" s="3"/>
      <c r="G135" s="3"/>
      <c r="H135" s="3"/>
    </row>
    <row r="136" spans="1:8" ht="20.100000000000001" customHeight="1" x14ac:dyDescent="0.15">
      <c r="A136" s="3"/>
      <c r="B136" s="3"/>
      <c r="C136" s="3"/>
      <c r="D136" s="3"/>
      <c r="E136" s="3"/>
      <c r="F136" s="3"/>
      <c r="G136" s="3"/>
      <c r="H136" s="3"/>
    </row>
    <row r="137" spans="1:8" ht="20.100000000000001" customHeight="1" x14ac:dyDescent="0.15">
      <c r="A137" s="3"/>
      <c r="B137" s="3"/>
      <c r="C137" s="3"/>
      <c r="D137" s="3"/>
      <c r="E137" s="3"/>
      <c r="F137" s="3"/>
      <c r="G137" s="3"/>
      <c r="H137" s="3"/>
    </row>
    <row r="138" spans="1:8" ht="20.100000000000001" customHeight="1" x14ac:dyDescent="0.15">
      <c r="A138" s="3"/>
      <c r="B138" s="3"/>
      <c r="C138" s="3"/>
      <c r="D138" s="3"/>
      <c r="E138" s="3"/>
      <c r="F138" s="3"/>
      <c r="G138" s="3"/>
      <c r="H138" s="3"/>
    </row>
    <row r="139" spans="1:8" ht="20.100000000000001" customHeight="1" x14ac:dyDescent="0.15">
      <c r="A139" s="3"/>
      <c r="B139" s="3"/>
      <c r="C139" s="3"/>
      <c r="D139" s="3"/>
      <c r="E139" s="3"/>
      <c r="F139" s="3"/>
      <c r="G139" s="3"/>
      <c r="H139" s="3"/>
    </row>
    <row r="140" spans="1:8" ht="20.100000000000001" customHeight="1" x14ac:dyDescent="0.15">
      <c r="A140" s="3"/>
      <c r="B140" s="3"/>
      <c r="C140" s="3"/>
      <c r="D140" s="3"/>
      <c r="E140" s="3"/>
      <c r="F140" s="3"/>
      <c r="G140" s="3"/>
      <c r="H140" s="3"/>
    </row>
    <row r="141" spans="1:8" ht="20.100000000000001" customHeight="1" x14ac:dyDescent="0.15">
      <c r="A141" s="3"/>
      <c r="B141" s="3"/>
      <c r="C141" s="3"/>
      <c r="D141" s="3"/>
      <c r="E141" s="3"/>
      <c r="F141" s="3"/>
      <c r="G141" s="3"/>
      <c r="H141" s="3"/>
    </row>
    <row r="142" spans="1:8" ht="20.100000000000001" customHeight="1" x14ac:dyDescent="0.15">
      <c r="A142" s="3"/>
      <c r="B142" s="3"/>
      <c r="C142" s="3"/>
      <c r="D142" s="3"/>
      <c r="E142" s="3"/>
      <c r="F142" s="3"/>
      <c r="G142" s="3"/>
      <c r="H142" s="3"/>
    </row>
    <row r="143" spans="1:8" ht="20.100000000000001" customHeight="1" x14ac:dyDescent="0.15">
      <c r="A143" s="3"/>
      <c r="B143" s="3"/>
      <c r="C143" s="3"/>
      <c r="D143" s="3"/>
      <c r="E143" s="3"/>
      <c r="F143" s="3"/>
      <c r="G143" s="3"/>
      <c r="H143" s="3"/>
    </row>
    <row r="144" spans="1:8" ht="20.100000000000001" customHeight="1" x14ac:dyDescent="0.15">
      <c r="A144" s="3"/>
      <c r="B144" s="3"/>
      <c r="C144" s="3"/>
      <c r="D144" s="3"/>
      <c r="E144" s="3"/>
      <c r="F144" s="3"/>
      <c r="G144" s="3"/>
      <c r="H144" s="3"/>
    </row>
    <row r="145" spans="1:8" ht="20.100000000000001" customHeight="1" x14ac:dyDescent="0.15">
      <c r="A145" s="3"/>
      <c r="B145" s="3"/>
      <c r="C145" s="3"/>
      <c r="D145" s="3"/>
      <c r="E145" s="3"/>
      <c r="F145" s="3"/>
      <c r="G145" s="3"/>
      <c r="H145" s="3"/>
    </row>
    <row r="146" spans="1:8" ht="20.100000000000001" customHeight="1" x14ac:dyDescent="0.15">
      <c r="A146" s="3"/>
      <c r="B146" s="3"/>
      <c r="C146" s="3"/>
      <c r="D146" s="3"/>
      <c r="E146" s="3"/>
      <c r="F146" s="3"/>
      <c r="G146" s="3"/>
      <c r="H146" s="3"/>
    </row>
    <row r="147" spans="1:8" ht="20.100000000000001" customHeight="1" x14ac:dyDescent="0.15">
      <c r="A147" s="3"/>
      <c r="B147" s="3"/>
      <c r="C147" s="3"/>
      <c r="D147" s="3"/>
      <c r="E147" s="3"/>
      <c r="F147" s="3"/>
      <c r="G147" s="3"/>
      <c r="H147" s="3"/>
    </row>
    <row r="148" spans="1:8" ht="20.100000000000001" customHeight="1" x14ac:dyDescent="0.15">
      <c r="A148" s="3"/>
      <c r="B148" s="3"/>
      <c r="C148" s="3"/>
      <c r="D148" s="3"/>
      <c r="E148" s="3"/>
      <c r="F148" s="3"/>
      <c r="G148" s="3"/>
      <c r="H148" s="3"/>
    </row>
    <row r="149" spans="1:8" ht="20.100000000000001" customHeight="1" x14ac:dyDescent="0.15">
      <c r="A149" s="3"/>
      <c r="B149" s="3"/>
      <c r="C149" s="3"/>
      <c r="D149" s="3"/>
      <c r="E149" s="3"/>
      <c r="F149" s="3"/>
      <c r="G149" s="3"/>
      <c r="H149" s="3"/>
    </row>
    <row r="150" spans="1:8" ht="20.100000000000001" customHeight="1" x14ac:dyDescent="0.15">
      <c r="A150" s="3"/>
      <c r="B150" s="3"/>
      <c r="C150" s="3"/>
      <c r="D150" s="3"/>
      <c r="E150" s="3"/>
      <c r="F150" s="3"/>
      <c r="G150" s="3"/>
      <c r="H150" s="3"/>
    </row>
    <row r="151" spans="1:8" ht="20.100000000000001" customHeight="1" x14ac:dyDescent="0.15">
      <c r="A151" s="3"/>
      <c r="B151" s="3"/>
      <c r="C151" s="3"/>
      <c r="D151" s="3"/>
      <c r="E151" s="3"/>
      <c r="F151" s="3"/>
      <c r="G151" s="3"/>
      <c r="H151" s="3"/>
    </row>
    <row r="152" spans="1:8" ht="20.100000000000001" customHeight="1" x14ac:dyDescent="0.15">
      <c r="A152" s="3"/>
      <c r="B152" s="3"/>
      <c r="C152" s="3"/>
      <c r="D152" s="3"/>
      <c r="E152" s="3"/>
      <c r="F152" s="3"/>
      <c r="G152" s="3"/>
      <c r="H152" s="3"/>
    </row>
    <row r="153" spans="1:8" ht="20.100000000000001" customHeight="1" x14ac:dyDescent="0.15">
      <c r="A153" s="3"/>
      <c r="B153" s="3"/>
      <c r="C153" s="3"/>
      <c r="D153" s="3"/>
      <c r="E153" s="3"/>
      <c r="F153" s="3"/>
      <c r="G153" s="3"/>
      <c r="H153" s="3"/>
    </row>
    <row r="154" spans="1:8" ht="20.100000000000001" customHeight="1" x14ac:dyDescent="0.15">
      <c r="A154" s="3"/>
      <c r="B154" s="3"/>
      <c r="C154" s="3"/>
      <c r="D154" s="3"/>
      <c r="E154" s="3"/>
      <c r="F154" s="3"/>
      <c r="G154" s="3"/>
      <c r="H154" s="3"/>
    </row>
    <row r="155" spans="1:8" ht="20.100000000000001" customHeight="1" x14ac:dyDescent="0.15">
      <c r="A155" s="3"/>
      <c r="B155" s="3"/>
      <c r="C155" s="3"/>
      <c r="D155" s="3"/>
      <c r="E155" s="3"/>
      <c r="F155" s="3"/>
      <c r="G155" s="3"/>
      <c r="H155" s="3"/>
    </row>
    <row r="156" spans="1:8" ht="20.100000000000001" customHeight="1" x14ac:dyDescent="0.15">
      <c r="A156" s="3"/>
      <c r="B156" s="3"/>
      <c r="C156" s="3"/>
      <c r="D156" s="3"/>
      <c r="E156" s="3"/>
      <c r="F156" s="3"/>
      <c r="G156" s="3"/>
      <c r="H156" s="3"/>
    </row>
    <row r="157" spans="1:8" ht="20.100000000000001" customHeight="1" x14ac:dyDescent="0.15">
      <c r="A157" s="3"/>
      <c r="B157" s="3"/>
      <c r="C157" s="3"/>
      <c r="D157" s="3"/>
      <c r="E157" s="3"/>
      <c r="F157" s="3"/>
      <c r="G157" s="3"/>
      <c r="H157" s="3"/>
    </row>
    <row r="158" spans="1:8" ht="20.100000000000001" customHeight="1" x14ac:dyDescent="0.15">
      <c r="A158" s="3"/>
      <c r="B158" s="3"/>
      <c r="C158" s="3"/>
      <c r="D158" s="3"/>
      <c r="E158" s="3"/>
      <c r="F158" s="3"/>
      <c r="G158" s="3"/>
      <c r="H158" s="3"/>
    </row>
    <row r="159" spans="1:8" ht="20.100000000000001" customHeight="1" x14ac:dyDescent="0.15">
      <c r="A159" s="3"/>
      <c r="B159" s="3"/>
      <c r="C159" s="3"/>
      <c r="D159" s="3"/>
      <c r="E159" s="3"/>
      <c r="F159" s="3"/>
      <c r="G159" s="3"/>
      <c r="H159" s="3"/>
    </row>
    <row r="160" spans="1:8" ht="20.100000000000001" customHeight="1" x14ac:dyDescent="0.15">
      <c r="A160" s="3"/>
      <c r="B160" s="3"/>
      <c r="C160" s="3"/>
      <c r="D160" s="3"/>
      <c r="E160" s="3"/>
      <c r="F160" s="3"/>
      <c r="G160" s="3"/>
      <c r="H160" s="3"/>
    </row>
    <row r="161" spans="1:8" ht="20.100000000000001" customHeight="1" x14ac:dyDescent="0.15">
      <c r="A161" s="3"/>
      <c r="B161" s="3"/>
      <c r="C161" s="3"/>
      <c r="D161" s="3"/>
      <c r="E161" s="3"/>
      <c r="F161" s="3"/>
      <c r="G161" s="3"/>
      <c r="H161" s="3"/>
    </row>
    <row r="162" spans="1:8" ht="20.100000000000001" customHeight="1" x14ac:dyDescent="0.15">
      <c r="A162" s="3"/>
      <c r="B162" s="3"/>
      <c r="C162" s="3"/>
      <c r="D162" s="3"/>
      <c r="E162" s="3"/>
      <c r="F162" s="3"/>
      <c r="G162" s="3"/>
      <c r="H162" s="3"/>
    </row>
    <row r="163" spans="1:8" ht="20.100000000000001" customHeight="1" x14ac:dyDescent="0.15">
      <c r="A163" s="3"/>
      <c r="B163" s="3"/>
      <c r="C163" s="3"/>
      <c r="D163" s="3"/>
      <c r="E163" s="3"/>
      <c r="F163" s="3"/>
      <c r="G163" s="3"/>
      <c r="H163" s="3"/>
    </row>
    <row r="164" spans="1:8" ht="20.100000000000001" customHeight="1" x14ac:dyDescent="0.15">
      <c r="A164" s="3"/>
      <c r="B164" s="3"/>
      <c r="C164" s="3"/>
      <c r="D164" s="3"/>
      <c r="E164" s="3"/>
      <c r="F164" s="3"/>
      <c r="G164" s="3"/>
      <c r="H164" s="3"/>
    </row>
    <row r="165" spans="1:8" ht="20.100000000000001" customHeight="1" x14ac:dyDescent="0.15">
      <c r="A165" s="3"/>
      <c r="B165" s="3"/>
      <c r="C165" s="3"/>
      <c r="D165" s="3"/>
      <c r="E165" s="3"/>
      <c r="F165" s="3"/>
      <c r="G165" s="3"/>
      <c r="H165" s="3"/>
    </row>
  </sheetData>
  <sheetProtection formatCells="0" autoFilter="0" pivotTables="0"/>
  <protectedRanges>
    <protectedRange sqref="C5 B16" name="範囲1"/>
    <protectedRange sqref="C10:G13" name="範囲1_1"/>
  </protectedRanges>
  <mergeCells count="43">
    <mergeCell ref="A2:H2"/>
    <mergeCell ref="A7:B9"/>
    <mergeCell ref="C15:C16"/>
    <mergeCell ref="D15:D16"/>
    <mergeCell ref="E15:E16"/>
    <mergeCell ref="F15:F16"/>
    <mergeCell ref="G15:G16"/>
    <mergeCell ref="H15:H16"/>
    <mergeCell ref="A12:B12"/>
    <mergeCell ref="A15:B15"/>
    <mergeCell ref="I15:Z16"/>
    <mergeCell ref="A22:B24"/>
    <mergeCell ref="C32:C33"/>
    <mergeCell ref="D32:D33"/>
    <mergeCell ref="E32:E33"/>
    <mergeCell ref="F32:F33"/>
    <mergeCell ref="G32:G33"/>
    <mergeCell ref="H32:H33"/>
    <mergeCell ref="I32:Z33"/>
    <mergeCell ref="A40:B42"/>
    <mergeCell ref="C50:C51"/>
    <mergeCell ref="D50:D51"/>
    <mergeCell ref="E50:E51"/>
    <mergeCell ref="F50:F51"/>
    <mergeCell ref="G50:G51"/>
    <mergeCell ref="H50:H51"/>
    <mergeCell ref="I50:Z51"/>
    <mergeCell ref="A58:B60"/>
    <mergeCell ref="C68:C69"/>
    <mergeCell ref="D68:D69"/>
    <mergeCell ref="E68:E69"/>
    <mergeCell ref="F68:F69"/>
    <mergeCell ref="G68:G69"/>
    <mergeCell ref="H68:H69"/>
    <mergeCell ref="I68:Z69"/>
    <mergeCell ref="H86:H87"/>
    <mergeCell ref="I86:Z87"/>
    <mergeCell ref="A76:B78"/>
    <mergeCell ref="C86:C87"/>
    <mergeCell ref="D86:D87"/>
    <mergeCell ref="E86:E87"/>
    <mergeCell ref="F86:F87"/>
    <mergeCell ref="G86:G87"/>
  </mergeCells>
  <phoneticPr fontId="1"/>
  <conditionalFormatting sqref="A20:H37">
    <cfRule type="expression" dxfId="10" priority="1" stopIfTrue="1">
      <formula>$E$3&lt;2</formula>
    </cfRule>
  </conditionalFormatting>
  <conditionalFormatting sqref="A38:H55">
    <cfRule type="expression" dxfId="9" priority="2" stopIfTrue="1">
      <formula>$E$3&lt;3</formula>
    </cfRule>
  </conditionalFormatting>
  <conditionalFormatting sqref="A56:H73">
    <cfRule type="expression" dxfId="8" priority="4" stopIfTrue="1">
      <formula>$E$3&lt;4</formula>
    </cfRule>
  </conditionalFormatting>
  <conditionalFormatting sqref="A74:H91">
    <cfRule type="expression" dxfId="7" priority="3" stopIfTrue="1">
      <formula>$E$3&lt;5</formula>
    </cfRule>
  </conditionalFormatting>
  <dataValidations disablePrompts="1" count="1">
    <dataValidation type="list" allowBlank="1" showInputMessage="1" showErrorMessage="1" prompt="ドロップダウンリストから機関数を選択" sqref="E3" xr:uid="{00000000-0002-0000-0300-000000000000}">
      <formula1>"1,2,3,4,5"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&amp;CⅧ（２－２）・&amp;Pページ</oddFooter>
  </headerFooter>
  <rowBreaks count="2" manualBreakCount="2">
    <brk id="19" max="7" man="1"/>
    <brk id="5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69"/>
  <sheetViews>
    <sheetView view="pageBreakPreview" zoomScale="85" zoomScaleNormal="100" zoomScaleSheetLayoutView="115" workbookViewId="0">
      <pane ySplit="4" topLeftCell="A5" activePane="bottomLeft" state="frozen"/>
      <selection sqref="A1:IV65536"/>
      <selection pane="bottomLeft" activeCell="G4" sqref="G4"/>
    </sheetView>
  </sheetViews>
  <sheetFormatPr defaultColWidth="9" defaultRowHeight="13.5" x14ac:dyDescent="0.15"/>
  <cols>
    <col min="1" max="8" width="10.625" style="4" customWidth="1"/>
    <col min="9" max="9" width="13.5" style="4" bestFit="1" customWidth="1"/>
    <col min="10" max="16384" width="9" style="4"/>
  </cols>
  <sheetData>
    <row r="1" spans="1:9" ht="20.100000000000001" customHeight="1" x14ac:dyDescent="0.15">
      <c r="A1" s="3" t="s">
        <v>6</v>
      </c>
      <c r="B1" s="3"/>
      <c r="C1" s="3" t="str">
        <f>'（1）委託研究費の総予算額'!C2</f>
        <v>プロジェクト推進型　事業プロモーター支援</v>
      </c>
      <c r="D1" s="3"/>
      <c r="E1" s="3"/>
      <c r="F1" s="3"/>
      <c r="G1" s="3"/>
      <c r="H1" s="3"/>
    </row>
    <row r="2" spans="1:9" ht="24.95" customHeight="1" x14ac:dyDescent="0.15">
      <c r="A2" s="22" t="str">
        <f>IF(C1="シーズ顕在化タイプ","シーズ顕在化タイプの場合本シートへの記入は不要です","")</f>
        <v/>
      </c>
      <c r="B2" s="3"/>
      <c r="C2" s="3"/>
      <c r="D2" s="3"/>
      <c r="E2" s="3"/>
      <c r="F2" s="3"/>
      <c r="G2" s="3"/>
      <c r="H2" s="3"/>
    </row>
    <row r="3" spans="1:9" ht="80.099999999999994" customHeight="1" thickBot="1" x14ac:dyDescent="0.2">
      <c r="A3" s="79" t="s">
        <v>76</v>
      </c>
      <c r="B3" s="79"/>
      <c r="C3" s="79"/>
      <c r="D3" s="79"/>
      <c r="E3" s="79"/>
      <c r="F3" s="79"/>
      <c r="G3" s="79"/>
      <c r="H3" s="79"/>
    </row>
    <row r="4" spans="1:9" ht="13.5" customHeight="1" thickBot="1" x14ac:dyDescent="0.2">
      <c r="A4" s="3"/>
      <c r="B4" s="3"/>
      <c r="C4" s="28"/>
      <c r="D4" s="28"/>
      <c r="E4" s="28"/>
      <c r="F4" s="41" t="s">
        <v>35</v>
      </c>
      <c r="G4" s="52">
        <v>1</v>
      </c>
      <c r="H4" s="3"/>
    </row>
    <row r="5" spans="1:9" ht="16.5" customHeight="1" thickBot="1" x14ac:dyDescent="0.2">
      <c r="A5" s="28"/>
      <c r="B5" s="28"/>
      <c r="C5" s="28"/>
      <c r="D5" s="28"/>
      <c r="E5" s="28"/>
      <c r="F5" s="28"/>
      <c r="G5" s="28"/>
      <c r="H5" s="28"/>
    </row>
    <row r="6" spans="1:9" ht="13.5" customHeight="1" thickBot="1" x14ac:dyDescent="0.2">
      <c r="A6" s="43">
        <v>1</v>
      </c>
      <c r="B6" s="3" t="s">
        <v>54</v>
      </c>
      <c r="C6" s="53" t="s">
        <v>59</v>
      </c>
      <c r="D6" s="59"/>
      <c r="E6" s="24"/>
      <c r="F6" s="24"/>
      <c r="G6" s="24"/>
    </row>
    <row r="7" spans="1:9" x14ac:dyDescent="0.15">
      <c r="A7" s="3"/>
      <c r="B7" s="3"/>
      <c r="C7" s="27">
        <f>'（1）委託研究費の総予算額'!$C$4</f>
        <v>2023</v>
      </c>
      <c r="D7" s="27">
        <f>IF('（1）委託研究費の総予算額'!$C$4+1&lt;='（1）委託研究費の総予算額'!$E$4,'（1）委託研究費の総予算額'!$C$4+1,"-")</f>
        <v>2024</v>
      </c>
      <c r="E7" s="27">
        <f>IF('（1）委託研究費の総予算額'!$C$4+2&lt;='（1）委託研究費の総予算額'!$E$4,'（1）委託研究費の総予算額'!$C$4+2,"-")</f>
        <v>2025</v>
      </c>
      <c r="F7" s="27" t="str">
        <f>IF('（1）委託研究費の総予算額'!$C$4+3&lt;='（1）委託研究費の総予算額'!$E$4,'（1）委託研究費の総予算額'!$C$4+3,"-")</f>
        <v>-</v>
      </c>
      <c r="G7" s="27" t="str">
        <f>IF('（1）委託研究費の総予算額'!$C$4+4&lt;='（1）委託研究費の総予算額'!$E$4,'（1）委託研究費の総予算額'!$C$4+4,"-")</f>
        <v>-</v>
      </c>
      <c r="H7" s="5" t="s">
        <v>21</v>
      </c>
    </row>
    <row r="8" spans="1:9" ht="20.100000000000001" customHeight="1" x14ac:dyDescent="0.15">
      <c r="A8" s="114" t="s">
        <v>10</v>
      </c>
      <c r="B8" s="115"/>
      <c r="C8" s="16" t="str">
        <f>IF(C7="-","-","平成"&amp;C7&amp;"年度")</f>
        <v>平成2023年度</v>
      </c>
      <c r="D8" s="16" t="str">
        <f>IF(D7="-","-","平成"&amp;D7&amp;"年度")</f>
        <v>平成2024年度</v>
      </c>
      <c r="E8" s="16" t="str">
        <f>IF(E7="-","-","平成"&amp;E7&amp;"年度")</f>
        <v>平成2025年度</v>
      </c>
      <c r="F8" s="16" t="str">
        <f>IF(F7="-","-","平成"&amp;F7&amp;"年度")</f>
        <v>-</v>
      </c>
      <c r="G8" s="16" t="str">
        <f>IF(G7="-","-","平成"&amp;G7&amp;"年度")</f>
        <v>-</v>
      </c>
      <c r="H8" s="13" t="s">
        <v>7</v>
      </c>
      <c r="I8" s="7"/>
    </row>
    <row r="9" spans="1:9" ht="20.100000000000001" customHeight="1" x14ac:dyDescent="0.15">
      <c r="A9" s="116"/>
      <c r="B9" s="117"/>
      <c r="C9" s="14" t="str">
        <f>"自"&amp;(YEAR('（1）委託研究費の総予算額'!$C$3)-1988)&amp;"年"&amp;MONTH('（1）委託研究費の総予算額'!$C$3) &amp;"月"</f>
        <v>自35年12月</v>
      </c>
      <c r="D9" s="14" t="str">
        <f>IF(D7="-","","自"&amp;D7&amp;"年"&amp;"4月")</f>
        <v>自2024年4月</v>
      </c>
      <c r="E9" s="14" t="str">
        <f>IF(E7="-","","自"&amp;E7&amp;"年"&amp;"4月")</f>
        <v>自2025年4月</v>
      </c>
      <c r="F9" s="14" t="str">
        <f>IF(F7="-","","自"&amp;F7&amp;"年"&amp;"4月")</f>
        <v/>
      </c>
      <c r="G9" s="14" t="str">
        <f>IF(G7="-","","自"&amp;G7&amp;"年"&amp;"4月")</f>
        <v/>
      </c>
      <c r="H9" s="14" t="s">
        <v>8</v>
      </c>
      <c r="I9" s="7"/>
    </row>
    <row r="10" spans="1:9" ht="20.100000000000001" customHeight="1" x14ac:dyDescent="0.15">
      <c r="A10" s="118"/>
      <c r="B10" s="119"/>
      <c r="C10" s="15" t="str">
        <f>IF(C7='（1）委託研究費の総予算額'!$E$4,"至"&amp;YEAR('（1）委託研究費の総予算額'!$E$3)-1988&amp;"年"&amp;MONTH('（1）委託研究費の総予算額'!$E$3)&amp;"月","")</f>
        <v/>
      </c>
      <c r="D10" s="15" t="str">
        <f>IF(D7='（1）委託研究費の総予算額'!$E$4,"至"&amp;YEAR('（1）委託研究費の総予算額'!$E$3)-1988&amp;"年"&amp;MONTH('（1）委託研究費の総予算額'!$E$3)&amp;"月","")</f>
        <v/>
      </c>
      <c r="E10" s="15" t="str">
        <f>IF(E7='（1）委託研究費の総予算額'!$E$4,"至"&amp;YEAR('（1）委託研究費の総予算額'!$E$3)-1988&amp;"年"&amp;MONTH('（1）委託研究費の総予算額'!$E$3)&amp;"月","")</f>
        <v>至38年3月</v>
      </c>
      <c r="F10" s="15" t="str">
        <f>IF(F7='（1）委託研究費の総予算額'!$E$4,"至"&amp;YEAR('（1）委託研究費の総予算額'!$E$3)-1988&amp;"年"&amp;MONTH('（1）委託研究費の総予算額'!$E$3)&amp;"月","")</f>
        <v/>
      </c>
      <c r="G10" s="15" t="str">
        <f>IF(G7='（1）委託研究費の総予算額'!$E$4,"至"&amp;YEAR('（1）委託研究費の総予算額'!$E$3)-1988&amp;"年"&amp;MONTH('（1）委託研究費の総予算額'!$E$3)&amp;"月","")</f>
        <v/>
      </c>
      <c r="H10" s="17" t="str">
        <f>ROUNDDOWN('（1）委託研究費の総予算額'!$H$3/12,0)&amp;"年"&amp;MOD('（1）委託研究費の総予算額'!$H$3,12)&amp;"ヶ月"</f>
        <v>0年0ヶ月</v>
      </c>
      <c r="I10" s="7"/>
    </row>
    <row r="11" spans="1:9" ht="24.95" customHeight="1" x14ac:dyDescent="0.15">
      <c r="A11" s="11" t="s">
        <v>11</v>
      </c>
      <c r="B11" s="12" t="s">
        <v>12</v>
      </c>
      <c r="C11" s="1">
        <v>0</v>
      </c>
      <c r="D11" s="1">
        <v>0</v>
      </c>
      <c r="E11" s="1">
        <v>0</v>
      </c>
      <c r="F11" s="1">
        <v>0</v>
      </c>
      <c r="G11" s="10">
        <v>0</v>
      </c>
      <c r="H11" s="2">
        <f t="shared" ref="H11:H18" si="0">SUM(C11:G11)</f>
        <v>0</v>
      </c>
      <c r="I11" s="7" t="str">
        <f>IF(MOD(C11/1000,1)+MOD(D11/1000,1)+MOD(E11/1000,1)+MOD(F11/1000,1)+MOD(G11/1000,1)=0,"","要修正：直接経費･再委託費は千円単位で数値を丸めて積算して下さい")</f>
        <v/>
      </c>
    </row>
    <row r="12" spans="1:9" ht="24.95" customHeight="1" x14ac:dyDescent="0.15">
      <c r="A12" s="61" t="s">
        <v>84</v>
      </c>
      <c r="B12" s="12" t="s">
        <v>13</v>
      </c>
      <c r="C12" s="1">
        <v>0</v>
      </c>
      <c r="D12" s="1">
        <v>0</v>
      </c>
      <c r="E12" s="1">
        <v>0</v>
      </c>
      <c r="F12" s="1">
        <v>0</v>
      </c>
      <c r="G12" s="10">
        <v>0</v>
      </c>
      <c r="H12" s="2">
        <f t="shared" si="0"/>
        <v>0</v>
      </c>
      <c r="I12" s="7" t="str">
        <f t="shared" ref="I12:I17" si="1">IF(MOD(C12/1000,1)+MOD(D12/1000,1)+MOD(E12/1000,1)+MOD(F12/1000,1)+MOD(G12/1000,1)=0,"","要修正：直接経費･再委託費は千円単位で数値を丸めて積算して下さい")</f>
        <v/>
      </c>
    </row>
    <row r="13" spans="1:9" ht="24.95" customHeight="1" x14ac:dyDescent="0.15">
      <c r="A13" s="11" t="s">
        <v>18</v>
      </c>
      <c r="B13" s="12"/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 t="shared" si="0"/>
        <v>0</v>
      </c>
      <c r="I13" s="7" t="str">
        <f t="shared" si="1"/>
        <v/>
      </c>
    </row>
    <row r="14" spans="1:9" ht="24.95" customHeight="1" x14ac:dyDescent="0.15">
      <c r="A14" s="11" t="s">
        <v>1</v>
      </c>
      <c r="B14" s="12"/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si="0"/>
        <v>0</v>
      </c>
      <c r="I14" s="7" t="str">
        <f t="shared" si="1"/>
        <v/>
      </c>
    </row>
    <row r="15" spans="1:9" ht="24.95" customHeight="1" x14ac:dyDescent="0.15">
      <c r="A15" s="11" t="s">
        <v>14</v>
      </c>
      <c r="B15" s="12" t="s">
        <v>15</v>
      </c>
      <c r="C15" s="1">
        <v>0</v>
      </c>
      <c r="D15" s="1">
        <v>0</v>
      </c>
      <c r="E15" s="1">
        <v>0</v>
      </c>
      <c r="F15" s="1">
        <v>0</v>
      </c>
      <c r="G15" s="10">
        <v>0</v>
      </c>
      <c r="H15" s="18">
        <f t="shared" si="0"/>
        <v>0</v>
      </c>
      <c r="I15" s="7" t="str">
        <f t="shared" si="1"/>
        <v/>
      </c>
    </row>
    <row r="16" spans="1:9" ht="24.95" customHeight="1" x14ac:dyDescent="0.15">
      <c r="A16" s="61" t="s">
        <v>85</v>
      </c>
      <c r="B16" s="12" t="s">
        <v>16</v>
      </c>
      <c r="C16" s="1">
        <v>0</v>
      </c>
      <c r="D16" s="1">
        <v>0</v>
      </c>
      <c r="E16" s="1">
        <v>0</v>
      </c>
      <c r="F16" s="1">
        <v>0</v>
      </c>
      <c r="G16" s="10">
        <v>0</v>
      </c>
      <c r="H16" s="18">
        <f t="shared" si="0"/>
        <v>0</v>
      </c>
      <c r="I16" s="7" t="str">
        <f t="shared" si="1"/>
        <v/>
      </c>
    </row>
    <row r="17" spans="1:26" ht="24.95" customHeight="1" x14ac:dyDescent="0.15">
      <c r="A17" s="11" t="s">
        <v>19</v>
      </c>
      <c r="B17" s="12" t="s">
        <v>20</v>
      </c>
      <c r="C17" s="2">
        <f>SUM(C11:C16)</f>
        <v>0</v>
      </c>
      <c r="D17" s="2">
        <f>SUM(D11:D16)</f>
        <v>0</v>
      </c>
      <c r="E17" s="2">
        <f>SUM(E11:E16)</f>
        <v>0</v>
      </c>
      <c r="F17" s="2">
        <f>SUM(F11:F16)</f>
        <v>0</v>
      </c>
      <c r="G17" s="2">
        <f>SUM(G11:G16)</f>
        <v>0</v>
      </c>
      <c r="H17" s="2">
        <f t="shared" si="0"/>
        <v>0</v>
      </c>
      <c r="I17" s="7" t="str">
        <f t="shared" si="1"/>
        <v/>
      </c>
    </row>
    <row r="18" spans="1:26" ht="12.6" customHeight="1" thickBot="1" x14ac:dyDescent="0.2">
      <c r="A18" s="19" t="s">
        <v>9</v>
      </c>
      <c r="B18" s="60">
        <f>ROUNDUP(B19*100,0)-B19*100</f>
        <v>0</v>
      </c>
      <c r="C18" s="108">
        <f>C17*$B19</f>
        <v>0</v>
      </c>
      <c r="D18" s="108">
        <f>D17*$B19</f>
        <v>0</v>
      </c>
      <c r="E18" s="108">
        <f>E17*$B19</f>
        <v>0</v>
      </c>
      <c r="F18" s="108">
        <f>F17*$B19</f>
        <v>0</v>
      </c>
      <c r="G18" s="108">
        <f>G17*$B19</f>
        <v>0</v>
      </c>
      <c r="H18" s="108">
        <f t="shared" si="0"/>
        <v>0</v>
      </c>
      <c r="I18" s="122" t="str">
        <f>IF(B19="","間接経費が直接経費の何％かを入力して下さい（0％の場合も0を入力）",IF(B19&gt;0.3,"間接経費率は30%以下の整数として下さい",IF(B18=0,"","要修正：間接経費率は30%以下の整数として下さい")))</f>
        <v/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12.6" customHeight="1" thickBot="1" x14ac:dyDescent="0.2">
      <c r="A19" s="63" t="s">
        <v>22</v>
      </c>
      <c r="B19" s="57">
        <v>0</v>
      </c>
      <c r="C19" s="109"/>
      <c r="D19" s="121"/>
      <c r="E19" s="121"/>
      <c r="F19" s="121"/>
      <c r="G19" s="121"/>
      <c r="H19" s="121"/>
      <c r="I19" s="122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ht="24.95" customHeight="1" x14ac:dyDescent="0.15">
      <c r="A20" s="11" t="s">
        <v>4</v>
      </c>
      <c r="B20" s="56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>SUM(C20:G20)</f>
        <v>0</v>
      </c>
      <c r="I20" s="7" t="str">
        <f>IF(MOD(C20/1000,1)+MOD(D20/1000,1)+MOD(E20/1000,1)+MOD(F20/1000,1)+MOD(G20/1000,1)=0,"","要修正：直接経費･再委託費は千円単位で数値を丸めて積算して下さい")</f>
        <v/>
      </c>
    </row>
    <row r="21" spans="1:26" ht="24.95" customHeight="1" x14ac:dyDescent="0.15">
      <c r="A21" s="11" t="s">
        <v>5</v>
      </c>
      <c r="B21" s="12"/>
      <c r="C21" s="2">
        <f>SUM(C17:C20)</f>
        <v>0</v>
      </c>
      <c r="D21" s="2">
        <f>SUM(D17:D20)</f>
        <v>0</v>
      </c>
      <c r="E21" s="2">
        <f>SUM(E17:E20)</f>
        <v>0</v>
      </c>
      <c r="F21" s="2">
        <f>SUM(F17:F20)</f>
        <v>0</v>
      </c>
      <c r="G21" s="2">
        <f>SUM(G17:G20)</f>
        <v>0</v>
      </c>
      <c r="H21" s="2">
        <f>SUM(C21:G21)</f>
        <v>0</v>
      </c>
      <c r="I21" s="7"/>
    </row>
    <row r="22" spans="1:26" ht="20.100000000000001" customHeight="1" x14ac:dyDescent="0.15">
      <c r="A22" s="27">
        <f>10+A6</f>
        <v>11</v>
      </c>
      <c r="B22" s="27"/>
      <c r="C22" s="44">
        <f t="shared" ref="C22:H22" si="2">C17+C20</f>
        <v>0</v>
      </c>
      <c r="D22" s="44">
        <f t="shared" si="2"/>
        <v>0</v>
      </c>
      <c r="E22" s="44">
        <f t="shared" si="2"/>
        <v>0</v>
      </c>
      <c r="F22" s="44">
        <f t="shared" si="2"/>
        <v>0</v>
      </c>
      <c r="G22" s="44">
        <f t="shared" si="2"/>
        <v>0</v>
      </c>
      <c r="H22" s="44">
        <f t="shared" si="2"/>
        <v>0</v>
      </c>
      <c r="I22" s="7"/>
    </row>
    <row r="23" spans="1:26" ht="20.100000000000001" customHeight="1" thickBot="1" x14ac:dyDescent="0.2">
      <c r="A23" s="20"/>
      <c r="B23" s="3"/>
      <c r="C23" s="3"/>
      <c r="D23" s="3"/>
      <c r="E23" s="3"/>
      <c r="F23" s="3"/>
      <c r="G23" s="3"/>
      <c r="H23" s="3"/>
      <c r="I23" s="9"/>
    </row>
    <row r="24" spans="1:26" ht="13.5" customHeight="1" thickBot="1" x14ac:dyDescent="0.2">
      <c r="A24" s="43">
        <v>2</v>
      </c>
      <c r="B24" s="3" t="s">
        <v>55</v>
      </c>
      <c r="C24" s="53" t="s">
        <v>60</v>
      </c>
      <c r="D24" s="59"/>
      <c r="E24" s="24"/>
      <c r="F24" s="24"/>
      <c r="G24" s="24"/>
    </row>
    <row r="25" spans="1:26" x14ac:dyDescent="0.15">
      <c r="A25" s="3"/>
      <c r="B25" s="3"/>
      <c r="C25" s="27">
        <f>'（1）委託研究費の総予算額'!$C$4</f>
        <v>2023</v>
      </c>
      <c r="D25" s="27">
        <f>IF('（1）委託研究費の総予算額'!$C$4+1&lt;='（1）委託研究費の総予算額'!$E$4,'（1）委託研究費の総予算額'!$C$4+1,"-")</f>
        <v>2024</v>
      </c>
      <c r="E25" s="27">
        <f>IF('（1）委託研究費の総予算額'!$C$4+2&lt;='（1）委託研究費の総予算額'!$E$4,'（1）委託研究費の総予算額'!$C$4+2,"-")</f>
        <v>2025</v>
      </c>
      <c r="F25" s="27" t="str">
        <f>IF('（1）委託研究費の総予算額'!$C$4+3&lt;='（1）委託研究費の総予算額'!$E$4,'（1）委託研究費の総予算額'!$C$4+3,"-")</f>
        <v>-</v>
      </c>
      <c r="G25" s="27" t="str">
        <f>IF('（1）委託研究費の総予算額'!$C$4+4&lt;='（1）委託研究費の総予算額'!$E$4,'（1）委託研究費の総予算額'!$C$4+4,"-")</f>
        <v>-</v>
      </c>
      <c r="H25" s="5" t="s">
        <v>24</v>
      </c>
    </row>
    <row r="26" spans="1:26" ht="20.100000000000001" customHeight="1" x14ac:dyDescent="0.15">
      <c r="A26" s="114" t="s">
        <v>25</v>
      </c>
      <c r="B26" s="115"/>
      <c r="C26" s="16" t="str">
        <f>IF(C25="-","-","平成"&amp;C25&amp;"年度")</f>
        <v>平成2023年度</v>
      </c>
      <c r="D26" s="16" t="str">
        <f>IF(D25="-","-","平成"&amp;D25&amp;"年度")</f>
        <v>平成2024年度</v>
      </c>
      <c r="E26" s="16" t="str">
        <f>IF(E25="-","-","平成"&amp;E25&amp;"年度")</f>
        <v>平成2025年度</v>
      </c>
      <c r="F26" s="16" t="str">
        <f>IF(F25="-","-","平成"&amp;F25&amp;"年度")</f>
        <v>-</v>
      </c>
      <c r="G26" s="16" t="str">
        <f>IF(G25="-","-","平成"&amp;G25&amp;"年度")</f>
        <v>-</v>
      </c>
      <c r="H26" s="13" t="s">
        <v>7</v>
      </c>
      <c r="I26" s="7"/>
    </row>
    <row r="27" spans="1:26" ht="20.100000000000001" customHeight="1" x14ac:dyDescent="0.15">
      <c r="A27" s="116"/>
      <c r="B27" s="117"/>
      <c r="C27" s="14" t="str">
        <f>"自"&amp;(YEAR('（1）委託研究費の総予算額'!$C$3)-1988)&amp;"年"&amp;MONTH('（1）委託研究費の総予算額'!$C$3) &amp;"月"</f>
        <v>自35年12月</v>
      </c>
      <c r="D27" s="14" t="str">
        <f>IF(D25="-","","自"&amp;D25&amp;"年"&amp;"4月")</f>
        <v>自2024年4月</v>
      </c>
      <c r="E27" s="14" t="str">
        <f>IF(E25="-","","自"&amp;E25&amp;"年"&amp;"4月")</f>
        <v>自2025年4月</v>
      </c>
      <c r="F27" s="14" t="str">
        <f>IF(F25="-","","自"&amp;F25&amp;"年"&amp;"4月")</f>
        <v/>
      </c>
      <c r="G27" s="14" t="str">
        <f>IF(G25="-","","自"&amp;G25&amp;"年"&amp;"4月")</f>
        <v/>
      </c>
      <c r="H27" s="14" t="s">
        <v>8</v>
      </c>
      <c r="I27" s="7"/>
    </row>
    <row r="28" spans="1:26" ht="20.100000000000001" customHeight="1" x14ac:dyDescent="0.15">
      <c r="A28" s="118"/>
      <c r="B28" s="119"/>
      <c r="C28" s="15" t="str">
        <f>IF(C25='（1）委託研究費の総予算額'!$E$4,"至"&amp;YEAR('（1）委託研究費の総予算額'!$E$3)-1988&amp;"年"&amp;MONTH('（1）委託研究費の総予算額'!$E$3)&amp;"月","")</f>
        <v/>
      </c>
      <c r="D28" s="15" t="str">
        <f>IF(D25='（1）委託研究費の総予算額'!$E$4,"至"&amp;YEAR('（1）委託研究費の総予算額'!$E$3)-1988&amp;"年"&amp;MONTH('（1）委託研究費の総予算額'!$E$3)&amp;"月","")</f>
        <v/>
      </c>
      <c r="E28" s="15" t="str">
        <f>IF(E25='（1）委託研究費の総予算額'!$E$4,"至"&amp;YEAR('（1）委託研究費の総予算額'!$E$3)-1988&amp;"年"&amp;MONTH('（1）委託研究費の総予算額'!$E$3)&amp;"月","")</f>
        <v>至38年3月</v>
      </c>
      <c r="F28" s="15" t="str">
        <f>IF(F25='（1）委託研究費の総予算額'!$E$4,"至"&amp;YEAR('（1）委託研究費の総予算額'!$E$3)-1988&amp;"年"&amp;MONTH('（1）委託研究費の総予算額'!$E$3)&amp;"月","")</f>
        <v/>
      </c>
      <c r="G28" s="15" t="str">
        <f>IF(G25='（1）委託研究費の総予算額'!$E$4,"至"&amp;YEAR('（1）委託研究費の総予算額'!$E$3)-1988&amp;"年"&amp;MONTH('（1）委託研究費の総予算額'!$E$3)&amp;"月","")</f>
        <v/>
      </c>
      <c r="H28" s="17" t="str">
        <f>ROUNDDOWN('（1）委託研究費の総予算額'!$H$3/12,0)&amp;"年"&amp;MOD('（1）委託研究費の総予算額'!$H$3,12)&amp;"ヶ月"</f>
        <v>0年0ヶ月</v>
      </c>
      <c r="I28" s="7"/>
    </row>
    <row r="29" spans="1:26" ht="24.95" customHeight="1" x14ac:dyDescent="0.15">
      <c r="A29" s="11" t="s">
        <v>0</v>
      </c>
      <c r="B29" s="12" t="s">
        <v>26</v>
      </c>
      <c r="C29" s="1">
        <v>0</v>
      </c>
      <c r="D29" s="1">
        <v>0</v>
      </c>
      <c r="E29" s="1">
        <v>0</v>
      </c>
      <c r="F29" s="1">
        <v>0</v>
      </c>
      <c r="G29" s="10">
        <v>0</v>
      </c>
      <c r="H29" s="2">
        <f t="shared" ref="H29:H36" si="3">SUM(C29:G29)</f>
        <v>0</v>
      </c>
      <c r="I29" s="7" t="str">
        <f>IF(MOD(C29/1000,1)+MOD(D29/1000,1)+MOD(E29/1000,1)+MOD(F29/1000,1)+MOD(G29/1000,1)=0,"","要修正：直接経費･再委託費は千円単位で数値を丸めて積算して下さい")</f>
        <v/>
      </c>
    </row>
    <row r="30" spans="1:26" ht="24.95" customHeight="1" x14ac:dyDescent="0.15">
      <c r="A30" s="61" t="s">
        <v>0</v>
      </c>
      <c r="B30" s="12" t="s">
        <v>27</v>
      </c>
      <c r="C30" s="1">
        <v>0</v>
      </c>
      <c r="D30" s="1">
        <v>0</v>
      </c>
      <c r="E30" s="1">
        <v>0</v>
      </c>
      <c r="F30" s="1">
        <v>0</v>
      </c>
      <c r="G30" s="10">
        <v>0</v>
      </c>
      <c r="H30" s="2">
        <f t="shared" si="3"/>
        <v>0</v>
      </c>
      <c r="I30" s="7" t="str">
        <f t="shared" ref="I30:I35" si="4">IF(MOD(C30/1000,1)+MOD(D30/1000,1)+MOD(E30/1000,1)+MOD(F30/1000,1)+MOD(G30/1000,1)=0,"","要修正：直接経費･再委託費は千円単位で数値を丸めて積算して下さい")</f>
        <v/>
      </c>
    </row>
    <row r="31" spans="1:26" ht="24.95" customHeight="1" x14ac:dyDescent="0.15">
      <c r="A31" s="11" t="s">
        <v>28</v>
      </c>
      <c r="B31" s="12"/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2">
        <f t="shared" si="3"/>
        <v>0</v>
      </c>
      <c r="I31" s="7" t="str">
        <f t="shared" si="4"/>
        <v/>
      </c>
    </row>
    <row r="32" spans="1:26" ht="24.95" customHeight="1" x14ac:dyDescent="0.15">
      <c r="A32" s="11" t="s">
        <v>1</v>
      </c>
      <c r="B32" s="12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2">
        <f t="shared" si="3"/>
        <v>0</v>
      </c>
      <c r="I32" s="7" t="str">
        <f t="shared" si="4"/>
        <v/>
      </c>
    </row>
    <row r="33" spans="1:26" ht="24.95" customHeight="1" x14ac:dyDescent="0.15">
      <c r="A33" s="11" t="s">
        <v>2</v>
      </c>
      <c r="B33" s="12" t="s">
        <v>29</v>
      </c>
      <c r="C33" s="1">
        <v>0</v>
      </c>
      <c r="D33" s="1">
        <v>0</v>
      </c>
      <c r="E33" s="1">
        <v>0</v>
      </c>
      <c r="F33" s="1">
        <v>0</v>
      </c>
      <c r="G33" s="10">
        <v>0</v>
      </c>
      <c r="H33" s="18">
        <f t="shared" si="3"/>
        <v>0</v>
      </c>
      <c r="I33" s="7" t="str">
        <f t="shared" si="4"/>
        <v/>
      </c>
    </row>
    <row r="34" spans="1:26" ht="24.95" customHeight="1" x14ac:dyDescent="0.15">
      <c r="A34" s="61" t="s">
        <v>2</v>
      </c>
      <c r="B34" s="12" t="s">
        <v>30</v>
      </c>
      <c r="C34" s="1">
        <v>0</v>
      </c>
      <c r="D34" s="1">
        <v>0</v>
      </c>
      <c r="E34" s="1">
        <v>0</v>
      </c>
      <c r="F34" s="1">
        <v>0</v>
      </c>
      <c r="G34" s="10">
        <v>0</v>
      </c>
      <c r="H34" s="18">
        <f t="shared" si="3"/>
        <v>0</v>
      </c>
      <c r="I34" s="7" t="str">
        <f t="shared" si="4"/>
        <v/>
      </c>
    </row>
    <row r="35" spans="1:26" ht="24.95" customHeight="1" x14ac:dyDescent="0.15">
      <c r="A35" s="11" t="s">
        <v>31</v>
      </c>
      <c r="B35" s="12" t="s">
        <v>32</v>
      </c>
      <c r="C35" s="2">
        <f>SUM(C29:C34)</f>
        <v>0</v>
      </c>
      <c r="D35" s="2">
        <f>SUM(D29:D34)</f>
        <v>0</v>
      </c>
      <c r="E35" s="2">
        <f>SUM(E29:E34)</f>
        <v>0</v>
      </c>
      <c r="F35" s="2">
        <f>SUM(F29:F34)</f>
        <v>0</v>
      </c>
      <c r="G35" s="2">
        <f>SUM(G29:G34)</f>
        <v>0</v>
      </c>
      <c r="H35" s="2">
        <f t="shared" si="3"/>
        <v>0</v>
      </c>
      <c r="I35" s="7" t="str">
        <f t="shared" si="4"/>
        <v/>
      </c>
    </row>
    <row r="36" spans="1:26" ht="12.6" customHeight="1" thickBot="1" x14ac:dyDescent="0.2">
      <c r="A36" s="19" t="s">
        <v>3</v>
      </c>
      <c r="B36" s="60">
        <f>ROUNDUP(B37*100,0)-B37*100</f>
        <v>0</v>
      </c>
      <c r="C36" s="108">
        <f>C35*$B37</f>
        <v>0</v>
      </c>
      <c r="D36" s="108">
        <f>D35*$B37</f>
        <v>0</v>
      </c>
      <c r="E36" s="108">
        <f>E35*$B37</f>
        <v>0</v>
      </c>
      <c r="F36" s="108">
        <f>F35*$B37</f>
        <v>0</v>
      </c>
      <c r="G36" s="108">
        <f>G35*$B37</f>
        <v>0</v>
      </c>
      <c r="H36" s="108">
        <f t="shared" si="3"/>
        <v>0</v>
      </c>
      <c r="I36" s="122" t="str">
        <f>IF(B37="","間接経費が直接経費の何％かを入力して下さい（0％の場合も0を入力）",IF(B37&gt;0.3,"間接経費率は30%以下の整数として下さい",IF(B36=0,"","要修正：間接経費率は30%以下の整数として下さい")))</f>
        <v/>
      </c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1:26" ht="12.6" customHeight="1" thickBot="1" x14ac:dyDescent="0.2">
      <c r="A37" s="63" t="s">
        <v>33</v>
      </c>
      <c r="B37" s="57">
        <v>0</v>
      </c>
      <c r="C37" s="109"/>
      <c r="D37" s="121"/>
      <c r="E37" s="121"/>
      <c r="F37" s="121"/>
      <c r="G37" s="121"/>
      <c r="H37" s="121"/>
      <c r="I37" s="122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1:26" ht="24.95" customHeight="1" x14ac:dyDescent="0.15">
      <c r="A38" s="11" t="s">
        <v>4</v>
      </c>
      <c r="B38" s="56"/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2">
        <f>SUM(C38:G38)</f>
        <v>0</v>
      </c>
      <c r="I38" s="7" t="str">
        <f>IF(MOD(C38/1000,1)+MOD(D38/1000,1)+MOD(E38/1000,1)+MOD(F38/1000,1)+MOD(G38/1000,1)=0,"","要修正：直接経費･再委託費は千円単位で数値を丸めて積算して下さい")</f>
        <v/>
      </c>
    </row>
    <row r="39" spans="1:26" ht="24.95" customHeight="1" x14ac:dyDescent="0.15">
      <c r="A39" s="11" t="s">
        <v>5</v>
      </c>
      <c r="B39" s="12"/>
      <c r="C39" s="2">
        <f>SUM(C35:C38)</f>
        <v>0</v>
      </c>
      <c r="D39" s="2">
        <f>SUM(D35:D38)</f>
        <v>0</v>
      </c>
      <c r="E39" s="2">
        <f>SUM(E35:E38)</f>
        <v>0</v>
      </c>
      <c r="F39" s="2">
        <f>SUM(F35:F38)</f>
        <v>0</v>
      </c>
      <c r="G39" s="2">
        <f>SUM(G35:G38)</f>
        <v>0</v>
      </c>
      <c r="H39" s="2">
        <f>SUM(C39:G39)</f>
        <v>0</v>
      </c>
      <c r="I39" s="7"/>
    </row>
    <row r="40" spans="1:26" ht="20.100000000000001" customHeight="1" x14ac:dyDescent="0.15">
      <c r="A40" s="27">
        <f>10+A24</f>
        <v>12</v>
      </c>
      <c r="B40" s="27"/>
      <c r="C40" s="44">
        <f t="shared" ref="C40:H40" si="5">C35+C38</f>
        <v>0</v>
      </c>
      <c r="D40" s="44">
        <f t="shared" si="5"/>
        <v>0</v>
      </c>
      <c r="E40" s="44">
        <f t="shared" si="5"/>
        <v>0</v>
      </c>
      <c r="F40" s="44">
        <f t="shared" si="5"/>
        <v>0</v>
      </c>
      <c r="G40" s="44">
        <f t="shared" si="5"/>
        <v>0</v>
      </c>
      <c r="H40" s="44">
        <f t="shared" si="5"/>
        <v>0</v>
      </c>
      <c r="I40" s="7"/>
    </row>
    <row r="41" spans="1:26" ht="20.100000000000001" customHeight="1" thickBot="1" x14ac:dyDescent="0.2">
      <c r="A41" s="6" t="str">
        <f>IF($G$4&lt;2,IF(H39=0,"","3行目の参画機関数を正しく入力して下さい"),"")</f>
        <v/>
      </c>
      <c r="B41" s="3"/>
      <c r="C41" s="3"/>
      <c r="D41" s="3"/>
      <c r="E41" s="3"/>
      <c r="F41" s="3"/>
      <c r="G41" s="3"/>
      <c r="H41" s="3"/>
    </row>
    <row r="42" spans="1:26" ht="13.5" customHeight="1" thickBot="1" x14ac:dyDescent="0.2">
      <c r="A42" s="43">
        <v>3</v>
      </c>
      <c r="B42" s="3" t="s">
        <v>56</v>
      </c>
      <c r="C42" s="53" t="s">
        <v>61</v>
      </c>
      <c r="D42" s="59"/>
      <c r="E42" s="24"/>
      <c r="F42" s="24"/>
      <c r="G42" s="24"/>
    </row>
    <row r="43" spans="1:26" x14ac:dyDescent="0.15">
      <c r="A43" s="3"/>
      <c r="B43" s="3"/>
      <c r="C43" s="27">
        <f>'（1）委託研究費の総予算額'!$C$4</f>
        <v>2023</v>
      </c>
      <c r="D43" s="27">
        <f>IF('（1）委託研究費の総予算額'!$C$4+1&lt;='（1）委託研究費の総予算額'!$E$4,'（1）委託研究費の総予算額'!$C$4+1,"-")</f>
        <v>2024</v>
      </c>
      <c r="E43" s="27">
        <f>IF('（1）委託研究費の総予算額'!$C$4+2&lt;='（1）委託研究費の総予算額'!$E$4,'（1）委託研究費の総予算額'!$C$4+2,"-")</f>
        <v>2025</v>
      </c>
      <c r="F43" s="27" t="str">
        <f>IF('（1）委託研究費の総予算額'!$C$4+3&lt;='（1）委託研究費の総予算額'!$E$4,'（1）委託研究費の総予算額'!$C$4+3,"-")</f>
        <v>-</v>
      </c>
      <c r="G43" s="27" t="str">
        <f>IF('（1）委託研究費の総予算額'!$C$4+4&lt;='（1）委託研究費の総予算額'!$E$4,'（1）委託研究費の総予算額'!$C$4+4,"-")</f>
        <v>-</v>
      </c>
      <c r="H43" s="5" t="s">
        <v>24</v>
      </c>
    </row>
    <row r="44" spans="1:26" ht="20.100000000000001" customHeight="1" x14ac:dyDescent="0.15">
      <c r="A44" s="114" t="s">
        <v>25</v>
      </c>
      <c r="B44" s="115"/>
      <c r="C44" s="16" t="str">
        <f>IF(C43="-","-","平成"&amp;C43&amp;"年度")</f>
        <v>平成2023年度</v>
      </c>
      <c r="D44" s="16" t="str">
        <f>IF(D43="-","-","平成"&amp;D43&amp;"年度")</f>
        <v>平成2024年度</v>
      </c>
      <c r="E44" s="16" t="str">
        <f>IF(E43="-","-","平成"&amp;E43&amp;"年度")</f>
        <v>平成2025年度</v>
      </c>
      <c r="F44" s="16" t="str">
        <f>IF(F43="-","-","平成"&amp;F43&amp;"年度")</f>
        <v>-</v>
      </c>
      <c r="G44" s="16" t="str">
        <f>IF(G43="-","-","平成"&amp;G43&amp;"年度")</f>
        <v>-</v>
      </c>
      <c r="H44" s="13" t="s">
        <v>7</v>
      </c>
      <c r="I44" s="7"/>
    </row>
    <row r="45" spans="1:26" ht="20.100000000000001" customHeight="1" x14ac:dyDescent="0.15">
      <c r="A45" s="116"/>
      <c r="B45" s="117"/>
      <c r="C45" s="14" t="str">
        <f>"自"&amp;(YEAR('（1）委託研究費の総予算額'!$C$3)-1988)&amp;"年"&amp;MONTH('（1）委託研究費の総予算額'!$C$3) &amp;"月"</f>
        <v>自35年12月</v>
      </c>
      <c r="D45" s="14" t="str">
        <f>IF(D43="-","","自"&amp;D43&amp;"年"&amp;"4月")</f>
        <v>自2024年4月</v>
      </c>
      <c r="E45" s="14" t="str">
        <f>IF(E43="-","","自"&amp;E43&amp;"年"&amp;"4月")</f>
        <v>自2025年4月</v>
      </c>
      <c r="F45" s="14" t="str">
        <f>IF(F43="-","","自"&amp;F43&amp;"年"&amp;"4月")</f>
        <v/>
      </c>
      <c r="G45" s="14" t="str">
        <f>IF(G43="-","","自"&amp;G43&amp;"年"&amp;"4月")</f>
        <v/>
      </c>
      <c r="H45" s="14" t="s">
        <v>8</v>
      </c>
      <c r="I45" s="7"/>
    </row>
    <row r="46" spans="1:26" ht="20.100000000000001" customHeight="1" x14ac:dyDescent="0.15">
      <c r="A46" s="118"/>
      <c r="B46" s="119"/>
      <c r="C46" s="15" t="str">
        <f>IF(C43='（1）委託研究費の総予算額'!$E$4,"至"&amp;YEAR('（1）委託研究費の総予算額'!$E$3)-1988&amp;"年"&amp;MONTH('（1）委託研究費の総予算額'!$E$3)&amp;"月","")</f>
        <v/>
      </c>
      <c r="D46" s="15" t="str">
        <f>IF(D43='（1）委託研究費の総予算額'!$E$4,"至"&amp;YEAR('（1）委託研究費の総予算額'!$E$3)-1988&amp;"年"&amp;MONTH('（1）委託研究費の総予算額'!$E$3)&amp;"月","")</f>
        <v/>
      </c>
      <c r="E46" s="15" t="str">
        <f>IF(E43='（1）委託研究費の総予算額'!$E$4,"至"&amp;YEAR('（1）委託研究費の総予算額'!$E$3)-1988&amp;"年"&amp;MONTH('（1）委託研究費の総予算額'!$E$3)&amp;"月","")</f>
        <v>至38年3月</v>
      </c>
      <c r="F46" s="15" t="str">
        <f>IF(F43='（1）委託研究費の総予算額'!$E$4,"至"&amp;YEAR('（1）委託研究費の総予算額'!$E$3)-1988&amp;"年"&amp;MONTH('（1）委託研究費の総予算額'!$E$3)&amp;"月","")</f>
        <v/>
      </c>
      <c r="G46" s="15" t="str">
        <f>IF(G43='（1）委託研究費の総予算額'!$E$4,"至"&amp;YEAR('（1）委託研究費の総予算額'!$E$3)-1988&amp;"年"&amp;MONTH('（1）委託研究費の総予算額'!$E$3)&amp;"月","")</f>
        <v/>
      </c>
      <c r="H46" s="17" t="str">
        <f>ROUNDDOWN('（1）委託研究費の総予算額'!$H$3/12,0)&amp;"年"&amp;MOD('（1）委託研究費の総予算額'!$H$3,12)&amp;"ヶ月"</f>
        <v>0年0ヶ月</v>
      </c>
      <c r="I46" s="7"/>
    </row>
    <row r="47" spans="1:26" ht="24.95" customHeight="1" x14ac:dyDescent="0.15">
      <c r="A47" s="11" t="s">
        <v>0</v>
      </c>
      <c r="B47" s="12" t="s">
        <v>26</v>
      </c>
      <c r="C47" s="1">
        <v>0</v>
      </c>
      <c r="D47" s="1">
        <v>0</v>
      </c>
      <c r="E47" s="1">
        <v>0</v>
      </c>
      <c r="F47" s="1">
        <v>0</v>
      </c>
      <c r="G47" s="10">
        <v>0</v>
      </c>
      <c r="H47" s="2">
        <f t="shared" ref="H47:H54" si="6">SUM(C47:G47)</f>
        <v>0</v>
      </c>
      <c r="I47" s="7" t="str">
        <f>IF(MOD(C47/1000,1)+MOD(D47/1000,1)+MOD(E47/1000,1)+MOD(F47/1000,1)+MOD(G47/1000,1)=0,"","要修正：直接経費･再委託費は千円単位で数値を丸めて積算して下さい")</f>
        <v/>
      </c>
    </row>
    <row r="48" spans="1:26" ht="24.95" customHeight="1" x14ac:dyDescent="0.15">
      <c r="A48" s="61" t="s">
        <v>0</v>
      </c>
      <c r="B48" s="12" t="s">
        <v>27</v>
      </c>
      <c r="C48" s="1">
        <v>0</v>
      </c>
      <c r="D48" s="1">
        <v>0</v>
      </c>
      <c r="E48" s="1">
        <v>0</v>
      </c>
      <c r="F48" s="1">
        <v>0</v>
      </c>
      <c r="G48" s="10">
        <v>0</v>
      </c>
      <c r="H48" s="2">
        <f t="shared" si="6"/>
        <v>0</v>
      </c>
      <c r="I48" s="7" t="str">
        <f t="shared" ref="I48:I53" si="7">IF(MOD(C48/1000,1)+MOD(D48/1000,1)+MOD(E48/1000,1)+MOD(F48/1000,1)+MOD(G48/1000,1)=0,"","要修正：直接経費･再委託費は千円単位で数値を丸めて積算して下さい")</f>
        <v/>
      </c>
    </row>
    <row r="49" spans="1:26" ht="24.95" customHeight="1" x14ac:dyDescent="0.15">
      <c r="A49" s="11" t="s">
        <v>28</v>
      </c>
      <c r="B49" s="12"/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2">
        <f t="shared" si="6"/>
        <v>0</v>
      </c>
      <c r="I49" s="7" t="str">
        <f t="shared" si="7"/>
        <v/>
      </c>
    </row>
    <row r="50" spans="1:26" ht="24.95" customHeight="1" x14ac:dyDescent="0.15">
      <c r="A50" s="11" t="s">
        <v>1</v>
      </c>
      <c r="B50" s="12"/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2">
        <f t="shared" si="6"/>
        <v>0</v>
      </c>
      <c r="I50" s="7" t="str">
        <f t="shared" si="7"/>
        <v/>
      </c>
    </row>
    <row r="51" spans="1:26" ht="24.95" customHeight="1" x14ac:dyDescent="0.15">
      <c r="A51" s="11" t="s">
        <v>2</v>
      </c>
      <c r="B51" s="12" t="s">
        <v>29</v>
      </c>
      <c r="C51" s="1">
        <v>0</v>
      </c>
      <c r="D51" s="1">
        <v>0</v>
      </c>
      <c r="E51" s="1">
        <v>0</v>
      </c>
      <c r="F51" s="1">
        <v>0</v>
      </c>
      <c r="G51" s="10">
        <v>0</v>
      </c>
      <c r="H51" s="18">
        <f t="shared" si="6"/>
        <v>0</v>
      </c>
      <c r="I51" s="7" t="str">
        <f t="shared" si="7"/>
        <v/>
      </c>
    </row>
    <row r="52" spans="1:26" ht="24.95" customHeight="1" x14ac:dyDescent="0.15">
      <c r="A52" s="61" t="s">
        <v>2</v>
      </c>
      <c r="B52" s="12" t="s">
        <v>30</v>
      </c>
      <c r="C52" s="1">
        <v>0</v>
      </c>
      <c r="D52" s="1">
        <v>0</v>
      </c>
      <c r="E52" s="1">
        <v>0</v>
      </c>
      <c r="F52" s="1">
        <v>0</v>
      </c>
      <c r="G52" s="10">
        <v>0</v>
      </c>
      <c r="H52" s="18">
        <f t="shared" si="6"/>
        <v>0</v>
      </c>
      <c r="I52" s="7" t="str">
        <f t="shared" si="7"/>
        <v/>
      </c>
    </row>
    <row r="53" spans="1:26" ht="24.95" customHeight="1" x14ac:dyDescent="0.15">
      <c r="A53" s="11" t="s">
        <v>31</v>
      </c>
      <c r="B53" s="12" t="s">
        <v>32</v>
      </c>
      <c r="C53" s="2">
        <f>SUM(C47:C52)</f>
        <v>0</v>
      </c>
      <c r="D53" s="2">
        <f>SUM(D47:D52)</f>
        <v>0</v>
      </c>
      <c r="E53" s="2">
        <f>SUM(E47:E52)</f>
        <v>0</v>
      </c>
      <c r="F53" s="2">
        <f>SUM(F47:F52)</f>
        <v>0</v>
      </c>
      <c r="G53" s="2">
        <f>SUM(G47:G52)</f>
        <v>0</v>
      </c>
      <c r="H53" s="2">
        <f t="shared" si="6"/>
        <v>0</v>
      </c>
      <c r="I53" s="7" t="str">
        <f t="shared" si="7"/>
        <v/>
      </c>
    </row>
    <row r="54" spans="1:26" ht="12.6" customHeight="1" thickBot="1" x14ac:dyDescent="0.2">
      <c r="A54" s="19" t="s">
        <v>3</v>
      </c>
      <c r="B54" s="60">
        <f>ROUNDUP(B55*100,0)-B55*100</f>
        <v>0</v>
      </c>
      <c r="C54" s="108">
        <f>C53*$B55</f>
        <v>0</v>
      </c>
      <c r="D54" s="108">
        <f>D53*$B55</f>
        <v>0</v>
      </c>
      <c r="E54" s="108">
        <f>E53*$B55</f>
        <v>0</v>
      </c>
      <c r="F54" s="108">
        <f>F53*$B55</f>
        <v>0</v>
      </c>
      <c r="G54" s="108">
        <f>G53*$B55</f>
        <v>0</v>
      </c>
      <c r="H54" s="108">
        <f t="shared" si="6"/>
        <v>0</v>
      </c>
      <c r="I54" s="122" t="str">
        <f>IF(B55="","間接経費が直接経費の何％かを入力して下さい（0％の場合も0を入力）",IF(B55&gt;0.3,"間接経費率は30%以下の整数として下さい",IF(B54=0,"","要修正：間接経費率は30%以下の整数として下さい")))</f>
        <v/>
      </c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1:26" ht="12.6" customHeight="1" thickBot="1" x14ac:dyDescent="0.2">
      <c r="A55" s="63" t="s">
        <v>33</v>
      </c>
      <c r="B55" s="57">
        <v>0</v>
      </c>
      <c r="C55" s="109"/>
      <c r="D55" s="121"/>
      <c r="E55" s="121"/>
      <c r="F55" s="121"/>
      <c r="G55" s="121"/>
      <c r="H55" s="121"/>
      <c r="I55" s="122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1:26" ht="24.95" customHeight="1" x14ac:dyDescent="0.15">
      <c r="A56" s="11" t="s">
        <v>4</v>
      </c>
      <c r="B56" s="56"/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2">
        <f>SUM(C56:G56)</f>
        <v>0</v>
      </c>
      <c r="I56" s="7" t="str">
        <f>IF(MOD(C56/1000,1)+MOD(D56/1000,1)+MOD(E56/1000,1)+MOD(F56/1000,1)+MOD(G56/1000,1)=0,"","要修正：直接経費･再委託費は千円単位で数値を丸めて積算して下さい")</f>
        <v/>
      </c>
    </row>
    <row r="57" spans="1:26" ht="24.95" customHeight="1" x14ac:dyDescent="0.15">
      <c r="A57" s="11" t="s">
        <v>5</v>
      </c>
      <c r="B57" s="12"/>
      <c r="C57" s="2">
        <f>SUM(C53:C56)</f>
        <v>0</v>
      </c>
      <c r="D57" s="2">
        <f>SUM(D53:D56)</f>
        <v>0</v>
      </c>
      <c r="E57" s="2">
        <f>SUM(E53:E56)</f>
        <v>0</v>
      </c>
      <c r="F57" s="2">
        <f>SUM(F53:F56)</f>
        <v>0</v>
      </c>
      <c r="G57" s="2">
        <f>SUM(G53:G56)</f>
        <v>0</v>
      </c>
      <c r="H57" s="2">
        <f>SUM(C57:G57)</f>
        <v>0</v>
      </c>
      <c r="I57" s="7"/>
    </row>
    <row r="58" spans="1:26" ht="20.100000000000001" customHeight="1" x14ac:dyDescent="0.15">
      <c r="A58" s="27">
        <f>10+A42</f>
        <v>13</v>
      </c>
      <c r="B58" s="27"/>
      <c r="C58" s="44">
        <f t="shared" ref="C58:H58" si="8">C53+C56</f>
        <v>0</v>
      </c>
      <c r="D58" s="44">
        <f t="shared" si="8"/>
        <v>0</v>
      </c>
      <c r="E58" s="44">
        <f t="shared" si="8"/>
        <v>0</v>
      </c>
      <c r="F58" s="44">
        <f t="shared" si="8"/>
        <v>0</v>
      </c>
      <c r="G58" s="44">
        <f t="shared" si="8"/>
        <v>0</v>
      </c>
      <c r="H58" s="44">
        <f t="shared" si="8"/>
        <v>0</v>
      </c>
      <c r="I58" s="7"/>
    </row>
    <row r="59" spans="1:26" ht="20.100000000000001" customHeight="1" thickBot="1" x14ac:dyDescent="0.2">
      <c r="A59" s="6" t="str">
        <f>IF($G$4&lt;3,IF(H57=0,"","3行目の参画機関数を正しく入力して下さい"),"")</f>
        <v/>
      </c>
      <c r="B59" s="3"/>
      <c r="C59" s="3"/>
      <c r="D59" s="3"/>
      <c r="E59" s="3"/>
      <c r="F59" s="3"/>
      <c r="G59" s="3"/>
      <c r="H59" s="3"/>
    </row>
    <row r="60" spans="1:26" ht="13.5" customHeight="1" thickBot="1" x14ac:dyDescent="0.2">
      <c r="A60" s="43">
        <v>4</v>
      </c>
      <c r="B60" s="3" t="s">
        <v>57</v>
      </c>
      <c r="C60" s="53" t="s">
        <v>62</v>
      </c>
      <c r="D60" s="59"/>
      <c r="E60" s="24"/>
      <c r="F60" s="24"/>
      <c r="G60" s="24"/>
    </row>
    <row r="61" spans="1:26" x14ac:dyDescent="0.15">
      <c r="A61" s="3"/>
      <c r="B61" s="3"/>
      <c r="C61" s="27">
        <f>'（1）委託研究費の総予算額'!$C$4</f>
        <v>2023</v>
      </c>
      <c r="D61" s="27">
        <f>IF('（1）委託研究費の総予算額'!$C$4+1&lt;='（1）委託研究費の総予算額'!$E$4,'（1）委託研究費の総予算額'!$C$4+1,"-")</f>
        <v>2024</v>
      </c>
      <c r="E61" s="27">
        <f>IF('（1）委託研究費の総予算額'!$C$4+2&lt;='（1）委託研究費の総予算額'!$E$4,'（1）委託研究費の総予算額'!$C$4+2,"-")</f>
        <v>2025</v>
      </c>
      <c r="F61" s="27" t="str">
        <f>IF('（1）委託研究費の総予算額'!$C$4+3&lt;='（1）委託研究費の総予算額'!$E$4,'（1）委託研究費の総予算額'!$C$4+3,"-")</f>
        <v>-</v>
      </c>
      <c r="G61" s="27" t="str">
        <f>IF('（1）委託研究費の総予算額'!$C$4+4&lt;='（1）委託研究費の総予算額'!$E$4,'（1）委託研究費の総予算額'!$C$4+4,"-")</f>
        <v>-</v>
      </c>
      <c r="H61" s="5" t="s">
        <v>24</v>
      </c>
    </row>
    <row r="62" spans="1:26" ht="20.100000000000001" customHeight="1" x14ac:dyDescent="0.15">
      <c r="A62" s="114" t="s">
        <v>25</v>
      </c>
      <c r="B62" s="115"/>
      <c r="C62" s="16" t="str">
        <f>IF(C61="-","-","平成"&amp;C61&amp;"年度")</f>
        <v>平成2023年度</v>
      </c>
      <c r="D62" s="16" t="str">
        <f>IF(D61="-","-","平成"&amp;D61&amp;"年度")</f>
        <v>平成2024年度</v>
      </c>
      <c r="E62" s="16" t="str">
        <f>IF(E61="-","-","平成"&amp;E61&amp;"年度")</f>
        <v>平成2025年度</v>
      </c>
      <c r="F62" s="16" t="str">
        <f>IF(F61="-","-","平成"&amp;F61&amp;"年度")</f>
        <v>-</v>
      </c>
      <c r="G62" s="16" t="str">
        <f>IF(G61="-","-","平成"&amp;G61&amp;"年度")</f>
        <v>-</v>
      </c>
      <c r="H62" s="13" t="s">
        <v>7</v>
      </c>
      <c r="I62" s="7"/>
    </row>
    <row r="63" spans="1:26" ht="20.100000000000001" customHeight="1" x14ac:dyDescent="0.15">
      <c r="A63" s="116"/>
      <c r="B63" s="117"/>
      <c r="C63" s="14" t="str">
        <f>"自"&amp;(YEAR('（1）委託研究費の総予算額'!$C$3)-1988)&amp;"年"&amp;MONTH('（1）委託研究費の総予算額'!$C$3) &amp;"月"</f>
        <v>自35年12月</v>
      </c>
      <c r="D63" s="14" t="str">
        <f>IF(D61="-","","自"&amp;D61&amp;"年"&amp;"4月")</f>
        <v>自2024年4月</v>
      </c>
      <c r="E63" s="14" t="str">
        <f>IF(E61="-","","自"&amp;E61&amp;"年"&amp;"4月")</f>
        <v>自2025年4月</v>
      </c>
      <c r="F63" s="14" t="str">
        <f>IF(F61="-","","自"&amp;F61&amp;"年"&amp;"4月")</f>
        <v/>
      </c>
      <c r="G63" s="14" t="str">
        <f>IF(G61="-","","自"&amp;G61&amp;"年"&amp;"4月")</f>
        <v/>
      </c>
      <c r="H63" s="14" t="s">
        <v>8</v>
      </c>
      <c r="I63" s="7"/>
    </row>
    <row r="64" spans="1:26" ht="20.100000000000001" customHeight="1" x14ac:dyDescent="0.15">
      <c r="A64" s="118"/>
      <c r="B64" s="119"/>
      <c r="C64" s="15" t="str">
        <f>IF(C61='（1）委託研究費の総予算額'!$E$4,"至"&amp;YEAR('（1）委託研究費の総予算額'!$E$3)-1988&amp;"年"&amp;MONTH('（1）委託研究費の総予算額'!$E$3)&amp;"月","")</f>
        <v/>
      </c>
      <c r="D64" s="15" t="str">
        <f>IF(D61='（1）委託研究費の総予算額'!$E$4,"至"&amp;YEAR('（1）委託研究費の総予算額'!$E$3)-1988&amp;"年"&amp;MONTH('（1）委託研究費の総予算額'!$E$3)&amp;"月","")</f>
        <v/>
      </c>
      <c r="E64" s="15" t="str">
        <f>IF(E61='（1）委託研究費の総予算額'!$E$4,"至"&amp;YEAR('（1）委託研究費の総予算額'!$E$3)-1988&amp;"年"&amp;MONTH('（1）委託研究費の総予算額'!$E$3)&amp;"月","")</f>
        <v>至38年3月</v>
      </c>
      <c r="F64" s="15" t="str">
        <f>IF(F61='（1）委託研究費の総予算額'!$E$4,"至"&amp;YEAR('（1）委託研究費の総予算額'!$E$3)-1988&amp;"年"&amp;MONTH('（1）委託研究費の総予算額'!$E$3)&amp;"月","")</f>
        <v/>
      </c>
      <c r="G64" s="15" t="str">
        <f>IF(G61='（1）委託研究費の総予算額'!$E$4,"至"&amp;YEAR('（1）委託研究費の総予算額'!$E$3)-1988&amp;"年"&amp;MONTH('（1）委託研究費の総予算額'!$E$3)&amp;"月","")</f>
        <v/>
      </c>
      <c r="H64" s="17" t="str">
        <f>ROUNDDOWN('（1）委託研究費の総予算額'!$H$3/12,0)&amp;"年"&amp;MOD('（1）委託研究費の総予算額'!$H$3,12)&amp;"ヶ月"</f>
        <v>0年0ヶ月</v>
      </c>
      <c r="I64" s="7"/>
    </row>
    <row r="65" spans="1:26" ht="24.95" customHeight="1" x14ac:dyDescent="0.15">
      <c r="A65" s="11" t="s">
        <v>0</v>
      </c>
      <c r="B65" s="12" t="s">
        <v>26</v>
      </c>
      <c r="C65" s="1">
        <v>0</v>
      </c>
      <c r="D65" s="1">
        <v>0</v>
      </c>
      <c r="E65" s="1">
        <v>0</v>
      </c>
      <c r="F65" s="1">
        <v>0</v>
      </c>
      <c r="G65" s="10">
        <v>0</v>
      </c>
      <c r="H65" s="2">
        <f t="shared" ref="H65:H72" si="9">SUM(C65:G65)</f>
        <v>0</v>
      </c>
      <c r="I65" s="7" t="str">
        <f>IF(MOD(C65/1000,1)+MOD(D65/1000,1)+MOD(E65/1000,1)+MOD(F65/1000,1)+MOD(G65/1000,1)=0,"","要修正：直接経費･再委託費は千円単位で数値を丸めて積算して下さい")</f>
        <v/>
      </c>
    </row>
    <row r="66" spans="1:26" ht="24.95" customHeight="1" x14ac:dyDescent="0.15">
      <c r="A66" s="61" t="s">
        <v>0</v>
      </c>
      <c r="B66" s="12" t="s">
        <v>27</v>
      </c>
      <c r="C66" s="1">
        <v>0</v>
      </c>
      <c r="D66" s="1">
        <v>0</v>
      </c>
      <c r="E66" s="1">
        <v>0</v>
      </c>
      <c r="F66" s="1">
        <v>0</v>
      </c>
      <c r="G66" s="10">
        <v>0</v>
      </c>
      <c r="H66" s="2">
        <f t="shared" si="9"/>
        <v>0</v>
      </c>
      <c r="I66" s="7" t="str">
        <f t="shared" ref="I66:I71" si="10">IF(MOD(C66/1000,1)+MOD(D66/1000,1)+MOD(E66/1000,1)+MOD(F66/1000,1)+MOD(G66/1000,1)=0,"","要修正：直接経費･再委託費は千円単位で数値を丸めて積算して下さい")</f>
        <v/>
      </c>
    </row>
    <row r="67" spans="1:26" ht="24.95" customHeight="1" x14ac:dyDescent="0.15">
      <c r="A67" s="11" t="s">
        <v>28</v>
      </c>
      <c r="B67" s="12"/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2">
        <f t="shared" si="9"/>
        <v>0</v>
      </c>
      <c r="I67" s="7" t="str">
        <f t="shared" si="10"/>
        <v/>
      </c>
    </row>
    <row r="68" spans="1:26" ht="24.95" customHeight="1" x14ac:dyDescent="0.15">
      <c r="A68" s="11" t="s">
        <v>1</v>
      </c>
      <c r="B68" s="12"/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2">
        <f t="shared" si="9"/>
        <v>0</v>
      </c>
      <c r="I68" s="7" t="str">
        <f t="shared" si="10"/>
        <v/>
      </c>
    </row>
    <row r="69" spans="1:26" ht="24.95" customHeight="1" x14ac:dyDescent="0.15">
      <c r="A69" s="11" t="s">
        <v>2</v>
      </c>
      <c r="B69" s="12" t="s">
        <v>29</v>
      </c>
      <c r="C69" s="1">
        <v>0</v>
      </c>
      <c r="D69" s="1">
        <v>0</v>
      </c>
      <c r="E69" s="1">
        <v>0</v>
      </c>
      <c r="F69" s="1">
        <v>0</v>
      </c>
      <c r="G69" s="10">
        <v>0</v>
      </c>
      <c r="H69" s="18">
        <f t="shared" si="9"/>
        <v>0</v>
      </c>
      <c r="I69" s="7" t="str">
        <f t="shared" si="10"/>
        <v/>
      </c>
    </row>
    <row r="70" spans="1:26" ht="24.95" customHeight="1" x14ac:dyDescent="0.15">
      <c r="A70" s="61" t="s">
        <v>2</v>
      </c>
      <c r="B70" s="12" t="s">
        <v>30</v>
      </c>
      <c r="C70" s="1">
        <v>0</v>
      </c>
      <c r="D70" s="1">
        <v>0</v>
      </c>
      <c r="E70" s="1">
        <v>0</v>
      </c>
      <c r="F70" s="1">
        <v>0</v>
      </c>
      <c r="G70" s="10">
        <v>0</v>
      </c>
      <c r="H70" s="18">
        <f t="shared" si="9"/>
        <v>0</v>
      </c>
      <c r="I70" s="7" t="str">
        <f t="shared" si="10"/>
        <v/>
      </c>
    </row>
    <row r="71" spans="1:26" ht="24.95" customHeight="1" x14ac:dyDescent="0.15">
      <c r="A71" s="11" t="s">
        <v>31</v>
      </c>
      <c r="B71" s="12" t="s">
        <v>32</v>
      </c>
      <c r="C71" s="2">
        <f>SUM(C65:C70)</f>
        <v>0</v>
      </c>
      <c r="D71" s="2">
        <f>SUM(D65:D70)</f>
        <v>0</v>
      </c>
      <c r="E71" s="2">
        <f>SUM(E65:E70)</f>
        <v>0</v>
      </c>
      <c r="F71" s="2">
        <f>SUM(F65:F70)</f>
        <v>0</v>
      </c>
      <c r="G71" s="2">
        <f>SUM(G65:G70)</f>
        <v>0</v>
      </c>
      <c r="H71" s="2">
        <f t="shared" si="9"/>
        <v>0</v>
      </c>
      <c r="I71" s="7" t="str">
        <f t="shared" si="10"/>
        <v/>
      </c>
    </row>
    <row r="72" spans="1:26" ht="12.6" customHeight="1" thickBot="1" x14ac:dyDescent="0.2">
      <c r="A72" s="19" t="s">
        <v>3</v>
      </c>
      <c r="B72" s="60">
        <f>ROUNDUP(B73*100,0)-B73*100</f>
        <v>0</v>
      </c>
      <c r="C72" s="108">
        <f>C71*$B73</f>
        <v>0</v>
      </c>
      <c r="D72" s="108">
        <f>D71*$B73</f>
        <v>0</v>
      </c>
      <c r="E72" s="108">
        <f>E71*$B73</f>
        <v>0</v>
      </c>
      <c r="F72" s="108">
        <f>F71*$B73</f>
        <v>0</v>
      </c>
      <c r="G72" s="108">
        <f>G71*$B73</f>
        <v>0</v>
      </c>
      <c r="H72" s="108">
        <f t="shared" si="9"/>
        <v>0</v>
      </c>
      <c r="I72" s="122" t="str">
        <f>IF(B73="","間接経費が直接経費の何％かを入力して下さい（0％の場合も0を入力）",IF(B73&gt;0.3,"間接経費率は30%以下の整数として下さい",IF(B72=0,"","要修正：間接経費率は30%以下の整数として下さい")))</f>
        <v/>
      </c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ht="12.6" customHeight="1" thickBot="1" x14ac:dyDescent="0.2">
      <c r="A73" s="63" t="s">
        <v>33</v>
      </c>
      <c r="B73" s="57">
        <v>0</v>
      </c>
      <c r="C73" s="109"/>
      <c r="D73" s="121"/>
      <c r="E73" s="121"/>
      <c r="F73" s="121"/>
      <c r="G73" s="121"/>
      <c r="H73" s="121"/>
      <c r="I73" s="122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ht="24.95" customHeight="1" x14ac:dyDescent="0.15">
      <c r="A74" s="11" t="s">
        <v>4</v>
      </c>
      <c r="B74" s="56"/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2">
        <f>SUM(C74:G74)</f>
        <v>0</v>
      </c>
      <c r="I74" s="7" t="str">
        <f>IF(MOD(C74/1000,1)+MOD(D74/1000,1)+MOD(E74/1000,1)+MOD(F74/1000,1)+MOD(G74/1000,1)=0,"","要修正：直接経費･再委託費は千円単位で数値を丸めて積算して下さい")</f>
        <v/>
      </c>
    </row>
    <row r="75" spans="1:26" ht="24.95" customHeight="1" x14ac:dyDescent="0.15">
      <c r="A75" s="11" t="s">
        <v>5</v>
      </c>
      <c r="B75" s="12"/>
      <c r="C75" s="2">
        <f>SUM(C71:C74)</f>
        <v>0</v>
      </c>
      <c r="D75" s="2">
        <f>SUM(D71:D74)</f>
        <v>0</v>
      </c>
      <c r="E75" s="2">
        <f>SUM(E71:E74)</f>
        <v>0</v>
      </c>
      <c r="F75" s="2">
        <f>SUM(F71:F74)</f>
        <v>0</v>
      </c>
      <c r="G75" s="2">
        <f>SUM(G71:G74)</f>
        <v>0</v>
      </c>
      <c r="H75" s="2">
        <f>SUM(C75:G75)</f>
        <v>0</v>
      </c>
      <c r="I75" s="7"/>
    </row>
    <row r="76" spans="1:26" ht="20.100000000000001" customHeight="1" x14ac:dyDescent="0.15">
      <c r="A76" s="27">
        <f>10+A60</f>
        <v>14</v>
      </c>
      <c r="B76" s="27"/>
      <c r="C76" s="44">
        <f t="shared" ref="C76:H76" si="11">C71+C74</f>
        <v>0</v>
      </c>
      <c r="D76" s="44">
        <f t="shared" si="11"/>
        <v>0</v>
      </c>
      <c r="E76" s="44">
        <f t="shared" si="11"/>
        <v>0</v>
      </c>
      <c r="F76" s="44">
        <f t="shared" si="11"/>
        <v>0</v>
      </c>
      <c r="G76" s="44">
        <f t="shared" si="11"/>
        <v>0</v>
      </c>
      <c r="H76" s="44">
        <f t="shared" si="11"/>
        <v>0</v>
      </c>
      <c r="I76" s="7"/>
    </row>
    <row r="77" spans="1:26" ht="20.100000000000001" customHeight="1" thickBot="1" x14ac:dyDescent="0.2">
      <c r="A77" s="6" t="str">
        <f>IF($G$4&lt;4,IF(H75=0,"","3行目の参画機関数を正しく入力して下さい"),"")</f>
        <v/>
      </c>
      <c r="B77" s="3"/>
      <c r="C77" s="3"/>
      <c r="D77" s="3"/>
      <c r="E77" s="3"/>
      <c r="F77" s="3"/>
      <c r="G77" s="3"/>
      <c r="H77" s="3"/>
    </row>
    <row r="78" spans="1:26" ht="13.5" customHeight="1" thickBot="1" x14ac:dyDescent="0.2">
      <c r="A78" s="43">
        <v>5</v>
      </c>
      <c r="B78" s="3" t="s">
        <v>58</v>
      </c>
      <c r="C78" s="53" t="s">
        <v>63</v>
      </c>
      <c r="D78" s="59"/>
      <c r="E78" s="24"/>
      <c r="F78" s="24"/>
      <c r="G78" s="24"/>
    </row>
    <row r="79" spans="1:26" x14ac:dyDescent="0.15">
      <c r="A79" s="3"/>
      <c r="B79" s="3"/>
      <c r="C79" s="27">
        <f>'（1）委託研究費の総予算額'!$C$4</f>
        <v>2023</v>
      </c>
      <c r="D79" s="27">
        <f>IF('（1）委託研究費の総予算額'!$C$4+1&lt;='（1）委託研究費の総予算額'!$E$4,'（1）委託研究費の総予算額'!$C$4+1,"-")</f>
        <v>2024</v>
      </c>
      <c r="E79" s="27">
        <f>IF('（1）委託研究費の総予算額'!$C$4+2&lt;='（1）委託研究費の総予算額'!$E$4,'（1）委託研究費の総予算額'!$C$4+2,"-")</f>
        <v>2025</v>
      </c>
      <c r="F79" s="27" t="str">
        <f>IF('（1）委託研究費の総予算額'!$C$4+3&lt;='（1）委託研究費の総予算額'!$E$4,'（1）委託研究費の総予算額'!$C$4+3,"-")</f>
        <v>-</v>
      </c>
      <c r="G79" s="27" t="str">
        <f>IF('（1）委託研究費の総予算額'!$C$4+4&lt;='（1）委託研究費の総予算額'!$E$4,'（1）委託研究費の総予算額'!$C$4+4,"-")</f>
        <v>-</v>
      </c>
      <c r="H79" s="5" t="s">
        <v>24</v>
      </c>
    </row>
    <row r="80" spans="1:26" ht="20.100000000000001" customHeight="1" x14ac:dyDescent="0.15">
      <c r="A80" s="114" t="s">
        <v>25</v>
      </c>
      <c r="B80" s="115"/>
      <c r="C80" s="16" t="str">
        <f>IF(C79="-","-","平成"&amp;C79&amp;"年度")</f>
        <v>平成2023年度</v>
      </c>
      <c r="D80" s="16" t="str">
        <f>IF(D79="-","-","平成"&amp;D79&amp;"年度")</f>
        <v>平成2024年度</v>
      </c>
      <c r="E80" s="16" t="str">
        <f>IF(E79="-","-","平成"&amp;E79&amp;"年度")</f>
        <v>平成2025年度</v>
      </c>
      <c r="F80" s="16" t="str">
        <f>IF(F79="-","-","平成"&amp;F79&amp;"年度")</f>
        <v>-</v>
      </c>
      <c r="G80" s="16" t="str">
        <f>IF(G79="-","-","平成"&amp;G79&amp;"年度")</f>
        <v>-</v>
      </c>
      <c r="H80" s="13" t="s">
        <v>7</v>
      </c>
      <c r="I80" s="7"/>
    </row>
    <row r="81" spans="1:26" ht="20.100000000000001" customHeight="1" x14ac:dyDescent="0.15">
      <c r="A81" s="116"/>
      <c r="B81" s="117"/>
      <c r="C81" s="14" t="str">
        <f>"自"&amp;(YEAR('（1）委託研究費の総予算額'!$C$3)-1988)&amp;"年"&amp;MONTH('（1）委託研究費の総予算額'!$C$3) &amp;"月"</f>
        <v>自35年12月</v>
      </c>
      <c r="D81" s="14" t="str">
        <f>IF(D79="-","","自"&amp;D79&amp;"年"&amp;"4月")</f>
        <v>自2024年4月</v>
      </c>
      <c r="E81" s="14" t="str">
        <f>IF(E79="-","","自"&amp;E79&amp;"年"&amp;"4月")</f>
        <v>自2025年4月</v>
      </c>
      <c r="F81" s="14" t="str">
        <f>IF(F79="-","","自"&amp;F79&amp;"年"&amp;"4月")</f>
        <v/>
      </c>
      <c r="G81" s="14" t="str">
        <f>IF(G79="-","","自"&amp;G79&amp;"年"&amp;"4月")</f>
        <v/>
      </c>
      <c r="H81" s="14" t="s">
        <v>8</v>
      </c>
      <c r="I81" s="7"/>
    </row>
    <row r="82" spans="1:26" ht="20.100000000000001" customHeight="1" x14ac:dyDescent="0.15">
      <c r="A82" s="118"/>
      <c r="B82" s="119"/>
      <c r="C82" s="15" t="str">
        <f>IF(C79='（1）委託研究費の総予算額'!$E$4,"至"&amp;YEAR('（1）委託研究費の総予算額'!$E$3)-1988&amp;"年"&amp;MONTH('（1）委託研究費の総予算額'!$E$3)&amp;"月","")</f>
        <v/>
      </c>
      <c r="D82" s="15" t="str">
        <f>IF(D79='（1）委託研究費の総予算額'!$E$4,"至"&amp;YEAR('（1）委託研究費の総予算額'!$E$3)-1988&amp;"年"&amp;MONTH('（1）委託研究費の総予算額'!$E$3)&amp;"月","")</f>
        <v/>
      </c>
      <c r="E82" s="15" t="str">
        <f>IF(E79='（1）委託研究費の総予算額'!$E$4,"至"&amp;YEAR('（1）委託研究費の総予算額'!$E$3)-1988&amp;"年"&amp;MONTH('（1）委託研究費の総予算額'!$E$3)&amp;"月","")</f>
        <v>至38年3月</v>
      </c>
      <c r="F82" s="15" t="str">
        <f>IF(F79='（1）委託研究費の総予算額'!$E$4,"至"&amp;YEAR('（1）委託研究費の総予算額'!$E$3)-1988&amp;"年"&amp;MONTH('（1）委託研究費の総予算額'!$E$3)&amp;"月","")</f>
        <v/>
      </c>
      <c r="G82" s="15" t="str">
        <f>IF(G79='（1）委託研究費の総予算額'!$E$4,"至"&amp;YEAR('（1）委託研究費の総予算額'!$E$3)-1988&amp;"年"&amp;MONTH('（1）委託研究費の総予算額'!$E$3)&amp;"月","")</f>
        <v/>
      </c>
      <c r="H82" s="17" t="str">
        <f>ROUNDDOWN('（1）委託研究費の総予算額'!$H$3/12,0)&amp;"年"&amp;MOD('（1）委託研究費の総予算額'!$H$3,12)&amp;"ヶ月"</f>
        <v>0年0ヶ月</v>
      </c>
      <c r="I82" s="7"/>
    </row>
    <row r="83" spans="1:26" ht="24.95" customHeight="1" x14ac:dyDescent="0.15">
      <c r="A83" s="11" t="s">
        <v>0</v>
      </c>
      <c r="B83" s="12" t="s">
        <v>26</v>
      </c>
      <c r="C83" s="1">
        <v>0</v>
      </c>
      <c r="D83" s="1">
        <v>0</v>
      </c>
      <c r="E83" s="1">
        <v>0</v>
      </c>
      <c r="F83" s="1">
        <v>0</v>
      </c>
      <c r="G83" s="10">
        <v>0</v>
      </c>
      <c r="H83" s="2">
        <f t="shared" ref="H83:H90" si="12">SUM(C83:G83)</f>
        <v>0</v>
      </c>
      <c r="I83" s="7" t="str">
        <f>IF(MOD(C83/1000,1)+MOD(D83/1000,1)+MOD(E83/1000,1)+MOD(F83/1000,1)+MOD(G83/1000,1)=0,"","要修正：直接経費･再委託費は千円単位で数値を丸めて積算して下さい")</f>
        <v/>
      </c>
    </row>
    <row r="84" spans="1:26" ht="24.95" customHeight="1" x14ac:dyDescent="0.15">
      <c r="A84" s="61" t="s">
        <v>0</v>
      </c>
      <c r="B84" s="12" t="s">
        <v>27</v>
      </c>
      <c r="C84" s="1">
        <v>0</v>
      </c>
      <c r="D84" s="1">
        <v>0</v>
      </c>
      <c r="E84" s="1">
        <v>0</v>
      </c>
      <c r="F84" s="1">
        <v>0</v>
      </c>
      <c r="G84" s="10">
        <v>0</v>
      </c>
      <c r="H84" s="2">
        <f t="shared" si="12"/>
        <v>0</v>
      </c>
      <c r="I84" s="7" t="str">
        <f t="shared" ref="I84:I89" si="13">IF(MOD(C84/1000,1)+MOD(D84/1000,1)+MOD(E84/1000,1)+MOD(F84/1000,1)+MOD(G84/1000,1)=0,"","要修正：直接経費･再委託費は千円単位で数値を丸めて積算して下さい")</f>
        <v/>
      </c>
    </row>
    <row r="85" spans="1:26" ht="24.95" customHeight="1" x14ac:dyDescent="0.15">
      <c r="A85" s="11" t="s">
        <v>28</v>
      </c>
      <c r="B85" s="12"/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2">
        <f t="shared" si="12"/>
        <v>0</v>
      </c>
      <c r="I85" s="7" t="str">
        <f t="shared" si="13"/>
        <v/>
      </c>
    </row>
    <row r="86" spans="1:26" ht="24.95" customHeight="1" x14ac:dyDescent="0.15">
      <c r="A86" s="11" t="s">
        <v>1</v>
      </c>
      <c r="B86" s="12"/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2">
        <f t="shared" si="12"/>
        <v>0</v>
      </c>
      <c r="I86" s="7" t="str">
        <f t="shared" si="13"/>
        <v/>
      </c>
    </row>
    <row r="87" spans="1:26" ht="24.95" customHeight="1" x14ac:dyDescent="0.15">
      <c r="A87" s="11" t="s">
        <v>2</v>
      </c>
      <c r="B87" s="12" t="s">
        <v>29</v>
      </c>
      <c r="C87" s="1">
        <v>0</v>
      </c>
      <c r="D87" s="1">
        <v>0</v>
      </c>
      <c r="E87" s="1">
        <v>0</v>
      </c>
      <c r="F87" s="1">
        <v>0</v>
      </c>
      <c r="G87" s="10">
        <v>0</v>
      </c>
      <c r="H87" s="18">
        <f t="shared" si="12"/>
        <v>0</v>
      </c>
      <c r="I87" s="7" t="str">
        <f t="shared" si="13"/>
        <v/>
      </c>
    </row>
    <row r="88" spans="1:26" ht="24.95" customHeight="1" x14ac:dyDescent="0.15">
      <c r="A88" s="61" t="s">
        <v>2</v>
      </c>
      <c r="B88" s="12" t="s">
        <v>30</v>
      </c>
      <c r="C88" s="1">
        <v>0</v>
      </c>
      <c r="D88" s="1">
        <v>0</v>
      </c>
      <c r="E88" s="1">
        <v>0</v>
      </c>
      <c r="F88" s="1">
        <v>0</v>
      </c>
      <c r="G88" s="10">
        <v>0</v>
      </c>
      <c r="H88" s="18">
        <f t="shared" si="12"/>
        <v>0</v>
      </c>
      <c r="I88" s="7" t="str">
        <f t="shared" si="13"/>
        <v/>
      </c>
    </row>
    <row r="89" spans="1:26" ht="24.95" customHeight="1" x14ac:dyDescent="0.15">
      <c r="A89" s="11" t="s">
        <v>31</v>
      </c>
      <c r="B89" s="12" t="s">
        <v>32</v>
      </c>
      <c r="C89" s="2">
        <f>SUM(C83:C88)</f>
        <v>0</v>
      </c>
      <c r="D89" s="2">
        <f>SUM(D83:D88)</f>
        <v>0</v>
      </c>
      <c r="E89" s="2">
        <f>SUM(E83:E88)</f>
        <v>0</v>
      </c>
      <c r="F89" s="2">
        <f>SUM(F83:F88)</f>
        <v>0</v>
      </c>
      <c r="G89" s="2">
        <f>SUM(G83:G88)</f>
        <v>0</v>
      </c>
      <c r="H89" s="2">
        <f t="shared" si="12"/>
        <v>0</v>
      </c>
      <c r="I89" s="7" t="str">
        <f t="shared" si="13"/>
        <v/>
      </c>
    </row>
    <row r="90" spans="1:26" ht="12.6" customHeight="1" thickBot="1" x14ac:dyDescent="0.2">
      <c r="A90" s="19" t="s">
        <v>3</v>
      </c>
      <c r="B90" s="60">
        <f>ROUNDUP(B91*100,0)-B91*100</f>
        <v>0</v>
      </c>
      <c r="C90" s="108">
        <f>C89*$B91</f>
        <v>0</v>
      </c>
      <c r="D90" s="108">
        <f>D89*$B91</f>
        <v>0</v>
      </c>
      <c r="E90" s="108">
        <f>E89*$B91</f>
        <v>0</v>
      </c>
      <c r="F90" s="108">
        <f>F89*$B91</f>
        <v>0</v>
      </c>
      <c r="G90" s="108">
        <f>G89*$B91</f>
        <v>0</v>
      </c>
      <c r="H90" s="108">
        <f t="shared" si="12"/>
        <v>0</v>
      </c>
      <c r="I90" s="122" t="str">
        <f>IF(B91="","間接経費が直接経費の何％かを入力して下さい（0％の場合も0を入力）",IF(B91&gt;0.3,"間接経費率は30%以下の整数として下さい",IF(B90=0,"","要修正：間接経費率は30%以下の整数として下さい")))</f>
        <v/>
      </c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spans="1:26" ht="12.6" customHeight="1" thickBot="1" x14ac:dyDescent="0.2">
      <c r="A91" s="63" t="s">
        <v>33</v>
      </c>
      <c r="B91" s="57">
        <v>0</v>
      </c>
      <c r="C91" s="109"/>
      <c r="D91" s="121"/>
      <c r="E91" s="121"/>
      <c r="F91" s="121"/>
      <c r="G91" s="121"/>
      <c r="H91" s="121"/>
      <c r="I91" s="122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spans="1:26" ht="24.95" customHeight="1" x14ac:dyDescent="0.15">
      <c r="A92" s="11" t="s">
        <v>4</v>
      </c>
      <c r="B92" s="56"/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2">
        <f>SUM(C92:G92)</f>
        <v>0</v>
      </c>
      <c r="I92" s="7" t="str">
        <f>IF(MOD(C92/1000,1)+MOD(D92/1000,1)+MOD(E92/1000,1)+MOD(F92/1000,1)+MOD(G92/1000,1)=0,"","要修正：直接経費･再委託費は千円単位で数値を丸めて積算して下さい")</f>
        <v/>
      </c>
    </row>
    <row r="93" spans="1:26" ht="24.95" customHeight="1" x14ac:dyDescent="0.15">
      <c r="A93" s="11" t="s">
        <v>5</v>
      </c>
      <c r="B93" s="12"/>
      <c r="C93" s="2">
        <f>SUM(C89:C92)</f>
        <v>0</v>
      </c>
      <c r="D93" s="2">
        <f>SUM(D89:D92)</f>
        <v>0</v>
      </c>
      <c r="E93" s="2">
        <f>SUM(E89:E92)</f>
        <v>0</v>
      </c>
      <c r="F93" s="2">
        <f>SUM(F89:F92)</f>
        <v>0</v>
      </c>
      <c r="G93" s="2">
        <f>SUM(G89:G92)</f>
        <v>0</v>
      </c>
      <c r="H93" s="2">
        <f>SUM(C93:G93)</f>
        <v>0</v>
      </c>
      <c r="I93" s="7"/>
    </row>
    <row r="94" spans="1:26" ht="20.100000000000001" customHeight="1" x14ac:dyDescent="0.15">
      <c r="A94" s="27">
        <f>10+A78</f>
        <v>15</v>
      </c>
      <c r="B94" s="27"/>
      <c r="C94" s="44">
        <f t="shared" ref="C94:H94" si="14">C89+C92</f>
        <v>0</v>
      </c>
      <c r="D94" s="44">
        <f t="shared" si="14"/>
        <v>0</v>
      </c>
      <c r="E94" s="44">
        <f t="shared" si="14"/>
        <v>0</v>
      </c>
      <c r="F94" s="44">
        <f t="shared" si="14"/>
        <v>0</v>
      </c>
      <c r="G94" s="44">
        <f t="shared" si="14"/>
        <v>0</v>
      </c>
      <c r="H94" s="44">
        <f t="shared" si="14"/>
        <v>0</v>
      </c>
      <c r="I94" s="7"/>
    </row>
    <row r="95" spans="1:26" ht="20.100000000000001" customHeight="1" x14ac:dyDescent="0.15">
      <c r="A95" s="6" t="str">
        <f>IF($G$4&lt;5,IF(H93=0,"","3行目の参画機関数を正しく入力して下さい"),"")</f>
        <v/>
      </c>
      <c r="B95" s="3"/>
      <c r="C95" s="3"/>
      <c r="D95" s="3"/>
      <c r="E95" s="3"/>
      <c r="F95" s="3"/>
      <c r="G95" s="3"/>
      <c r="H95" s="3"/>
    </row>
    <row r="96" spans="1:26" ht="20.100000000000001" customHeight="1" x14ac:dyDescent="0.15">
      <c r="A96" s="3"/>
      <c r="B96" s="3"/>
      <c r="C96" s="3"/>
      <c r="D96" s="3"/>
      <c r="E96" s="3"/>
      <c r="F96" s="3"/>
      <c r="G96" s="3"/>
      <c r="H96" s="3"/>
    </row>
    <row r="97" spans="1:8" ht="20.100000000000001" customHeight="1" x14ac:dyDescent="0.15">
      <c r="A97" s="3"/>
      <c r="B97" s="3"/>
      <c r="C97" s="3"/>
      <c r="D97" s="3"/>
      <c r="E97" s="3"/>
      <c r="F97" s="3"/>
      <c r="G97" s="3"/>
      <c r="H97" s="3"/>
    </row>
    <row r="98" spans="1:8" ht="20.100000000000001" customHeight="1" x14ac:dyDescent="0.15">
      <c r="A98" s="3"/>
      <c r="B98" s="3"/>
      <c r="C98" s="3"/>
      <c r="D98" s="3"/>
      <c r="E98" s="3"/>
      <c r="F98" s="3"/>
      <c r="G98" s="3"/>
      <c r="H98" s="3"/>
    </row>
    <row r="99" spans="1:8" ht="20.100000000000001" customHeight="1" x14ac:dyDescent="0.15">
      <c r="A99" s="3"/>
      <c r="B99" s="3"/>
      <c r="C99" s="3"/>
      <c r="D99" s="3"/>
      <c r="E99" s="3"/>
      <c r="F99" s="3"/>
      <c r="G99" s="3"/>
      <c r="H99" s="3"/>
    </row>
    <row r="100" spans="1:8" ht="20.100000000000001" customHeight="1" x14ac:dyDescent="0.15">
      <c r="A100" s="3"/>
      <c r="B100" s="3"/>
      <c r="C100" s="3"/>
      <c r="D100" s="3"/>
      <c r="E100" s="3"/>
      <c r="F100" s="3"/>
      <c r="G100" s="3"/>
      <c r="H100" s="3"/>
    </row>
    <row r="101" spans="1:8" ht="20.100000000000001" customHeight="1" x14ac:dyDescent="0.15">
      <c r="A101" s="3"/>
      <c r="B101" s="3"/>
      <c r="C101" s="3"/>
      <c r="D101" s="3"/>
      <c r="E101" s="3"/>
      <c r="F101" s="3"/>
      <c r="G101" s="3"/>
      <c r="H101" s="3"/>
    </row>
    <row r="102" spans="1:8" ht="20.100000000000001" customHeight="1" x14ac:dyDescent="0.15">
      <c r="A102" s="3"/>
      <c r="B102" s="3"/>
      <c r="C102" s="3"/>
      <c r="D102" s="3"/>
      <c r="E102" s="3"/>
      <c r="F102" s="3"/>
      <c r="G102" s="3"/>
      <c r="H102" s="3"/>
    </row>
    <row r="103" spans="1:8" ht="20.100000000000001" customHeight="1" x14ac:dyDescent="0.15">
      <c r="A103" s="3"/>
      <c r="B103" s="3"/>
      <c r="C103" s="3"/>
      <c r="D103" s="3"/>
      <c r="E103" s="3"/>
      <c r="F103" s="3"/>
      <c r="G103" s="3"/>
      <c r="H103" s="3"/>
    </row>
    <row r="104" spans="1:8" ht="20.100000000000001" customHeight="1" x14ac:dyDescent="0.15">
      <c r="A104" s="3"/>
      <c r="B104" s="3"/>
      <c r="C104" s="3"/>
      <c r="D104" s="3"/>
      <c r="E104" s="3"/>
      <c r="F104" s="3"/>
      <c r="G104" s="3"/>
      <c r="H104" s="3"/>
    </row>
    <row r="105" spans="1:8" ht="20.100000000000001" customHeight="1" x14ac:dyDescent="0.15">
      <c r="A105" s="3"/>
      <c r="B105" s="3"/>
      <c r="C105" s="3"/>
      <c r="D105" s="3"/>
      <c r="E105" s="3"/>
      <c r="F105" s="3"/>
      <c r="G105" s="3"/>
      <c r="H105" s="3"/>
    </row>
    <row r="106" spans="1:8" ht="20.100000000000001" customHeight="1" x14ac:dyDescent="0.15">
      <c r="A106" s="3"/>
      <c r="B106" s="3"/>
      <c r="C106" s="3"/>
      <c r="D106" s="3"/>
      <c r="E106" s="3"/>
      <c r="F106" s="3"/>
      <c r="G106" s="3"/>
      <c r="H106" s="3"/>
    </row>
    <row r="107" spans="1:8" ht="20.100000000000001" customHeight="1" x14ac:dyDescent="0.15">
      <c r="A107" s="3"/>
      <c r="B107" s="3"/>
      <c r="C107" s="3"/>
      <c r="D107" s="3"/>
      <c r="E107" s="3"/>
      <c r="F107" s="3"/>
      <c r="G107" s="3"/>
      <c r="H107" s="3"/>
    </row>
    <row r="108" spans="1:8" ht="20.100000000000001" customHeight="1" x14ac:dyDescent="0.15">
      <c r="A108" s="3"/>
      <c r="B108" s="3"/>
      <c r="C108" s="3"/>
      <c r="D108" s="3"/>
      <c r="E108" s="3"/>
      <c r="F108" s="3"/>
      <c r="G108" s="3"/>
      <c r="H108" s="3"/>
    </row>
    <row r="109" spans="1:8" ht="20.100000000000001" customHeight="1" x14ac:dyDescent="0.15">
      <c r="A109" s="3"/>
      <c r="B109" s="3"/>
      <c r="C109" s="3"/>
      <c r="D109" s="3"/>
      <c r="E109" s="3"/>
      <c r="F109" s="3"/>
      <c r="G109" s="3"/>
      <c r="H109" s="3"/>
    </row>
    <row r="110" spans="1:8" ht="20.100000000000001" customHeight="1" x14ac:dyDescent="0.15">
      <c r="A110" s="3"/>
      <c r="B110" s="3"/>
      <c r="C110" s="3"/>
      <c r="D110" s="3"/>
      <c r="E110" s="3"/>
      <c r="F110" s="3"/>
      <c r="G110" s="3"/>
      <c r="H110" s="3"/>
    </row>
    <row r="111" spans="1:8" ht="20.100000000000001" customHeight="1" x14ac:dyDescent="0.15">
      <c r="A111" s="3"/>
      <c r="B111" s="3"/>
      <c r="C111" s="3"/>
      <c r="D111" s="3"/>
      <c r="E111" s="3"/>
      <c r="F111" s="3"/>
      <c r="G111" s="3"/>
      <c r="H111" s="3"/>
    </row>
    <row r="112" spans="1:8" ht="20.100000000000001" customHeight="1" x14ac:dyDescent="0.15">
      <c r="A112" s="3"/>
      <c r="B112" s="3"/>
      <c r="C112" s="3"/>
      <c r="D112" s="3"/>
      <c r="E112" s="3"/>
      <c r="F112" s="3"/>
      <c r="G112" s="3"/>
      <c r="H112" s="3"/>
    </row>
    <row r="113" spans="1:8" ht="20.100000000000001" customHeight="1" x14ac:dyDescent="0.15">
      <c r="A113" s="3"/>
      <c r="B113" s="3"/>
      <c r="C113" s="3"/>
      <c r="D113" s="3"/>
      <c r="E113" s="3"/>
      <c r="F113" s="3"/>
      <c r="G113" s="3"/>
      <c r="H113" s="3"/>
    </row>
    <row r="114" spans="1:8" ht="20.100000000000001" customHeight="1" x14ac:dyDescent="0.15">
      <c r="A114" s="3"/>
      <c r="B114" s="3"/>
      <c r="C114" s="3"/>
      <c r="D114" s="3"/>
      <c r="E114" s="3"/>
      <c r="F114" s="3"/>
      <c r="G114" s="3"/>
      <c r="H114" s="3"/>
    </row>
    <row r="115" spans="1:8" ht="20.100000000000001" customHeight="1" x14ac:dyDescent="0.15">
      <c r="A115" s="3"/>
      <c r="B115" s="3"/>
      <c r="C115" s="3"/>
      <c r="D115" s="3"/>
      <c r="E115" s="3"/>
      <c r="F115" s="3"/>
      <c r="G115" s="3"/>
      <c r="H115" s="3"/>
    </row>
    <row r="116" spans="1:8" ht="20.100000000000001" customHeight="1" x14ac:dyDescent="0.15">
      <c r="A116" s="3"/>
      <c r="B116" s="3"/>
      <c r="C116" s="3"/>
      <c r="D116" s="3"/>
      <c r="E116" s="3"/>
      <c r="F116" s="3"/>
      <c r="G116" s="3"/>
      <c r="H116" s="3"/>
    </row>
    <row r="117" spans="1:8" ht="20.100000000000001" customHeight="1" x14ac:dyDescent="0.15">
      <c r="A117" s="3"/>
      <c r="B117" s="3"/>
      <c r="C117" s="3"/>
      <c r="D117" s="3"/>
      <c r="E117" s="3"/>
      <c r="F117" s="3"/>
      <c r="G117" s="3"/>
      <c r="H117" s="3"/>
    </row>
    <row r="118" spans="1:8" ht="20.100000000000001" customHeight="1" x14ac:dyDescent="0.15">
      <c r="A118" s="3"/>
      <c r="B118" s="3"/>
      <c r="C118" s="3"/>
      <c r="D118" s="3"/>
      <c r="E118" s="3"/>
      <c r="F118" s="3"/>
      <c r="G118" s="3"/>
      <c r="H118" s="3"/>
    </row>
    <row r="119" spans="1:8" ht="20.100000000000001" customHeight="1" x14ac:dyDescent="0.15">
      <c r="A119" s="3"/>
      <c r="B119" s="3"/>
      <c r="C119" s="3"/>
      <c r="D119" s="3"/>
      <c r="E119" s="3"/>
      <c r="F119" s="3"/>
      <c r="G119" s="3"/>
      <c r="H119" s="3"/>
    </row>
    <row r="120" spans="1:8" ht="20.100000000000001" customHeight="1" x14ac:dyDescent="0.15">
      <c r="A120" s="3"/>
      <c r="B120" s="3"/>
      <c r="C120" s="3"/>
      <c r="D120" s="3"/>
      <c r="E120" s="3"/>
      <c r="F120" s="3"/>
      <c r="G120" s="3"/>
      <c r="H120" s="3"/>
    </row>
    <row r="121" spans="1:8" ht="20.100000000000001" customHeight="1" x14ac:dyDescent="0.15">
      <c r="A121" s="3"/>
      <c r="B121" s="3"/>
      <c r="C121" s="3"/>
      <c r="D121" s="3"/>
      <c r="E121" s="3"/>
      <c r="F121" s="3"/>
      <c r="G121" s="3"/>
      <c r="H121" s="3"/>
    </row>
    <row r="122" spans="1:8" ht="20.100000000000001" customHeight="1" x14ac:dyDescent="0.15">
      <c r="A122" s="3"/>
      <c r="B122" s="3"/>
      <c r="C122" s="3"/>
      <c r="D122" s="3"/>
      <c r="E122" s="3"/>
      <c r="F122" s="3"/>
      <c r="G122" s="3"/>
      <c r="H122" s="3"/>
    </row>
    <row r="123" spans="1:8" ht="20.100000000000001" customHeight="1" x14ac:dyDescent="0.15">
      <c r="A123" s="3"/>
      <c r="B123" s="3"/>
      <c r="C123" s="3"/>
      <c r="D123" s="3"/>
      <c r="E123" s="3"/>
      <c r="F123" s="3"/>
      <c r="G123" s="3"/>
      <c r="H123" s="3"/>
    </row>
    <row r="124" spans="1:8" ht="20.100000000000001" customHeight="1" x14ac:dyDescent="0.15">
      <c r="A124" s="3"/>
      <c r="B124" s="3"/>
      <c r="C124" s="3"/>
      <c r="D124" s="3"/>
      <c r="E124" s="3"/>
      <c r="F124" s="3"/>
      <c r="G124" s="3"/>
      <c r="H124" s="3"/>
    </row>
    <row r="125" spans="1:8" ht="20.100000000000001" customHeight="1" x14ac:dyDescent="0.15">
      <c r="A125" s="3"/>
      <c r="B125" s="3"/>
      <c r="C125" s="3"/>
      <c r="D125" s="3"/>
      <c r="E125" s="3"/>
      <c r="F125" s="3"/>
      <c r="G125" s="3"/>
      <c r="H125" s="3"/>
    </row>
    <row r="126" spans="1:8" ht="20.100000000000001" customHeight="1" x14ac:dyDescent="0.15">
      <c r="A126" s="3"/>
      <c r="B126" s="3"/>
      <c r="C126" s="3"/>
      <c r="D126" s="3"/>
      <c r="E126" s="3"/>
      <c r="F126" s="3"/>
      <c r="G126" s="3"/>
      <c r="H126" s="3"/>
    </row>
    <row r="127" spans="1:8" ht="20.100000000000001" customHeight="1" x14ac:dyDescent="0.15">
      <c r="A127" s="3"/>
      <c r="B127" s="3"/>
      <c r="C127" s="3"/>
      <c r="D127" s="3"/>
      <c r="E127" s="3"/>
      <c r="F127" s="3"/>
      <c r="G127" s="3"/>
      <c r="H127" s="3"/>
    </row>
    <row r="128" spans="1:8" ht="20.100000000000001" customHeight="1" x14ac:dyDescent="0.15">
      <c r="A128" s="3"/>
      <c r="B128" s="3"/>
      <c r="C128" s="3"/>
      <c r="D128" s="3"/>
      <c r="E128" s="3"/>
      <c r="F128" s="3"/>
      <c r="G128" s="3"/>
      <c r="H128" s="3"/>
    </row>
    <row r="129" spans="1:8" ht="20.100000000000001" customHeight="1" x14ac:dyDescent="0.15">
      <c r="A129" s="3"/>
      <c r="B129" s="3"/>
      <c r="C129" s="3"/>
      <c r="D129" s="3"/>
      <c r="E129" s="3"/>
      <c r="F129" s="3"/>
      <c r="G129" s="3"/>
      <c r="H129" s="3"/>
    </row>
    <row r="130" spans="1:8" ht="20.100000000000001" customHeight="1" x14ac:dyDescent="0.15">
      <c r="A130" s="3"/>
      <c r="B130" s="3"/>
      <c r="C130" s="3"/>
      <c r="D130" s="3"/>
      <c r="E130" s="3"/>
      <c r="F130" s="3"/>
      <c r="G130" s="3"/>
      <c r="H130" s="3"/>
    </row>
    <row r="131" spans="1:8" ht="20.100000000000001" customHeight="1" x14ac:dyDescent="0.15">
      <c r="A131" s="3"/>
      <c r="B131" s="3"/>
      <c r="C131" s="3"/>
      <c r="D131" s="3"/>
      <c r="E131" s="3"/>
      <c r="F131" s="3"/>
      <c r="G131" s="3"/>
      <c r="H131" s="3"/>
    </row>
    <row r="132" spans="1:8" ht="20.100000000000001" customHeight="1" x14ac:dyDescent="0.15">
      <c r="A132" s="3"/>
      <c r="B132" s="3"/>
      <c r="C132" s="3"/>
      <c r="D132" s="3"/>
      <c r="E132" s="3"/>
      <c r="F132" s="3"/>
      <c r="G132" s="3"/>
      <c r="H132" s="3"/>
    </row>
    <row r="133" spans="1:8" ht="20.100000000000001" customHeight="1" x14ac:dyDescent="0.15">
      <c r="A133" s="3"/>
      <c r="B133" s="3"/>
      <c r="C133" s="3"/>
      <c r="D133" s="3"/>
      <c r="E133" s="3"/>
      <c r="F133" s="3"/>
      <c r="G133" s="3"/>
      <c r="H133" s="3"/>
    </row>
    <row r="134" spans="1:8" ht="20.100000000000001" customHeight="1" x14ac:dyDescent="0.15">
      <c r="A134" s="3"/>
      <c r="B134" s="3"/>
      <c r="C134" s="3"/>
      <c r="D134" s="3"/>
      <c r="E134" s="3"/>
      <c r="F134" s="3"/>
      <c r="G134" s="3"/>
      <c r="H134" s="3"/>
    </row>
    <row r="135" spans="1:8" ht="20.100000000000001" customHeight="1" x14ac:dyDescent="0.15">
      <c r="A135" s="3"/>
      <c r="B135" s="3"/>
      <c r="C135" s="3"/>
      <c r="D135" s="3"/>
      <c r="E135" s="3"/>
      <c r="F135" s="3"/>
      <c r="G135" s="3"/>
      <c r="H135" s="3"/>
    </row>
    <row r="136" spans="1:8" ht="20.100000000000001" customHeight="1" x14ac:dyDescent="0.15">
      <c r="A136" s="3"/>
      <c r="B136" s="3"/>
      <c r="C136" s="3"/>
      <c r="D136" s="3"/>
      <c r="E136" s="3"/>
      <c r="F136" s="3"/>
      <c r="G136" s="3"/>
      <c r="H136" s="3"/>
    </row>
    <row r="137" spans="1:8" ht="20.100000000000001" customHeight="1" x14ac:dyDescent="0.15">
      <c r="A137" s="3"/>
      <c r="B137" s="3"/>
      <c r="C137" s="3"/>
      <c r="D137" s="3"/>
      <c r="E137" s="3"/>
      <c r="F137" s="3"/>
      <c r="G137" s="3"/>
      <c r="H137" s="3"/>
    </row>
    <row r="138" spans="1:8" ht="20.100000000000001" customHeight="1" x14ac:dyDescent="0.15">
      <c r="A138" s="3"/>
      <c r="B138" s="3"/>
      <c r="C138" s="3"/>
      <c r="D138" s="3"/>
      <c r="E138" s="3"/>
      <c r="F138" s="3"/>
      <c r="G138" s="3"/>
      <c r="H138" s="3"/>
    </row>
    <row r="139" spans="1:8" ht="20.100000000000001" customHeight="1" x14ac:dyDescent="0.15">
      <c r="A139" s="3"/>
      <c r="B139" s="3"/>
      <c r="C139" s="3"/>
      <c r="D139" s="3"/>
      <c r="E139" s="3"/>
      <c r="F139" s="3"/>
      <c r="G139" s="3"/>
      <c r="H139" s="3"/>
    </row>
    <row r="140" spans="1:8" ht="20.100000000000001" customHeight="1" x14ac:dyDescent="0.15">
      <c r="A140" s="3"/>
      <c r="B140" s="3"/>
      <c r="C140" s="3"/>
      <c r="D140" s="3"/>
      <c r="E140" s="3"/>
      <c r="F140" s="3"/>
      <c r="G140" s="3"/>
      <c r="H140" s="3"/>
    </row>
    <row r="141" spans="1:8" ht="20.100000000000001" customHeight="1" x14ac:dyDescent="0.15">
      <c r="A141" s="3"/>
      <c r="B141" s="3"/>
      <c r="C141" s="3"/>
      <c r="D141" s="3"/>
      <c r="E141" s="3"/>
      <c r="F141" s="3"/>
      <c r="G141" s="3"/>
      <c r="H141" s="3"/>
    </row>
    <row r="142" spans="1:8" ht="20.100000000000001" customHeight="1" x14ac:dyDescent="0.15">
      <c r="A142" s="3"/>
      <c r="B142" s="3"/>
      <c r="C142" s="3"/>
      <c r="D142" s="3"/>
      <c r="E142" s="3"/>
      <c r="F142" s="3"/>
      <c r="G142" s="3"/>
      <c r="H142" s="3"/>
    </row>
    <row r="143" spans="1:8" ht="20.100000000000001" customHeight="1" x14ac:dyDescent="0.15">
      <c r="A143" s="3"/>
      <c r="B143" s="3"/>
      <c r="C143" s="3"/>
      <c r="D143" s="3"/>
      <c r="E143" s="3"/>
      <c r="F143" s="3"/>
      <c r="G143" s="3"/>
      <c r="H143" s="3"/>
    </row>
    <row r="144" spans="1:8" ht="20.100000000000001" customHeight="1" x14ac:dyDescent="0.15">
      <c r="A144" s="3"/>
      <c r="B144" s="3"/>
      <c r="C144" s="3"/>
      <c r="D144" s="3"/>
      <c r="E144" s="3"/>
      <c r="F144" s="3"/>
      <c r="G144" s="3"/>
      <c r="H144" s="3"/>
    </row>
    <row r="145" spans="1:8" ht="20.100000000000001" customHeight="1" x14ac:dyDescent="0.15">
      <c r="A145" s="3"/>
      <c r="B145" s="3"/>
      <c r="C145" s="3"/>
      <c r="D145" s="3"/>
      <c r="E145" s="3"/>
      <c r="F145" s="3"/>
      <c r="G145" s="3"/>
      <c r="H145" s="3"/>
    </row>
    <row r="146" spans="1:8" ht="20.100000000000001" customHeight="1" x14ac:dyDescent="0.15">
      <c r="A146" s="3"/>
      <c r="B146" s="3"/>
      <c r="C146" s="3"/>
      <c r="D146" s="3"/>
      <c r="E146" s="3"/>
      <c r="F146" s="3"/>
      <c r="G146" s="3"/>
      <c r="H146" s="3"/>
    </row>
    <row r="147" spans="1:8" ht="20.100000000000001" customHeight="1" x14ac:dyDescent="0.15">
      <c r="A147" s="3"/>
      <c r="B147" s="3"/>
      <c r="C147" s="3"/>
      <c r="D147" s="3"/>
      <c r="E147" s="3"/>
      <c r="F147" s="3"/>
      <c r="G147" s="3"/>
      <c r="H147" s="3"/>
    </row>
    <row r="148" spans="1:8" ht="20.100000000000001" customHeight="1" x14ac:dyDescent="0.15">
      <c r="A148" s="3"/>
      <c r="B148" s="3"/>
      <c r="C148" s="3"/>
      <c r="D148" s="3"/>
      <c r="E148" s="3"/>
      <c r="F148" s="3"/>
      <c r="G148" s="3"/>
      <c r="H148" s="3"/>
    </row>
    <row r="149" spans="1:8" ht="20.100000000000001" customHeight="1" x14ac:dyDescent="0.15">
      <c r="A149" s="3"/>
      <c r="B149" s="3"/>
      <c r="C149" s="3"/>
      <c r="D149" s="3"/>
      <c r="E149" s="3"/>
      <c r="F149" s="3"/>
      <c r="G149" s="3"/>
      <c r="H149" s="3"/>
    </row>
    <row r="150" spans="1:8" ht="20.100000000000001" customHeight="1" x14ac:dyDescent="0.15">
      <c r="A150" s="3"/>
      <c r="B150" s="3"/>
      <c r="C150" s="3"/>
      <c r="D150" s="3"/>
      <c r="E150" s="3"/>
      <c r="F150" s="3"/>
      <c r="G150" s="3"/>
      <c r="H150" s="3"/>
    </row>
    <row r="151" spans="1:8" ht="20.100000000000001" customHeight="1" x14ac:dyDescent="0.15">
      <c r="A151" s="3"/>
      <c r="B151" s="3"/>
      <c r="C151" s="3"/>
      <c r="D151" s="3"/>
      <c r="E151" s="3"/>
      <c r="F151" s="3"/>
      <c r="G151" s="3"/>
      <c r="H151" s="3"/>
    </row>
    <row r="152" spans="1:8" ht="20.100000000000001" customHeight="1" x14ac:dyDescent="0.15">
      <c r="A152" s="3"/>
      <c r="B152" s="3"/>
      <c r="C152" s="3"/>
      <c r="D152" s="3"/>
      <c r="E152" s="3"/>
      <c r="F152" s="3"/>
      <c r="G152" s="3"/>
      <c r="H152" s="3"/>
    </row>
    <row r="153" spans="1:8" ht="20.100000000000001" customHeight="1" x14ac:dyDescent="0.15">
      <c r="A153" s="3"/>
      <c r="B153" s="3"/>
      <c r="C153" s="3"/>
      <c r="D153" s="3"/>
      <c r="E153" s="3"/>
      <c r="F153" s="3"/>
      <c r="G153" s="3"/>
      <c r="H153" s="3"/>
    </row>
    <row r="154" spans="1:8" ht="20.100000000000001" customHeight="1" x14ac:dyDescent="0.15">
      <c r="A154" s="3"/>
      <c r="B154" s="3"/>
      <c r="C154" s="3"/>
      <c r="D154" s="3"/>
      <c r="E154" s="3"/>
      <c r="F154" s="3"/>
      <c r="G154" s="3"/>
      <c r="H154" s="3"/>
    </row>
    <row r="155" spans="1:8" ht="20.100000000000001" customHeight="1" x14ac:dyDescent="0.15">
      <c r="A155" s="3"/>
      <c r="B155" s="3"/>
      <c r="C155" s="3"/>
      <c r="D155" s="3"/>
      <c r="E155" s="3"/>
      <c r="F155" s="3"/>
      <c r="G155" s="3"/>
      <c r="H155" s="3"/>
    </row>
    <row r="156" spans="1:8" ht="20.100000000000001" customHeight="1" x14ac:dyDescent="0.15">
      <c r="A156" s="3"/>
      <c r="B156" s="3"/>
      <c r="C156" s="3"/>
      <c r="D156" s="3"/>
      <c r="E156" s="3"/>
      <c r="F156" s="3"/>
      <c r="G156" s="3"/>
      <c r="H156" s="3"/>
    </row>
    <row r="157" spans="1:8" ht="20.100000000000001" customHeight="1" x14ac:dyDescent="0.15">
      <c r="A157" s="3"/>
      <c r="B157" s="3"/>
      <c r="C157" s="3"/>
      <c r="D157" s="3"/>
      <c r="E157" s="3"/>
      <c r="F157" s="3"/>
      <c r="G157" s="3"/>
      <c r="H157" s="3"/>
    </row>
    <row r="158" spans="1:8" ht="20.100000000000001" customHeight="1" x14ac:dyDescent="0.15">
      <c r="A158" s="3"/>
      <c r="B158" s="3"/>
      <c r="C158" s="3"/>
      <c r="D158" s="3"/>
      <c r="E158" s="3"/>
      <c r="F158" s="3"/>
      <c r="G158" s="3"/>
      <c r="H158" s="3"/>
    </row>
    <row r="159" spans="1:8" ht="20.100000000000001" customHeight="1" x14ac:dyDescent="0.15">
      <c r="A159" s="3"/>
      <c r="B159" s="3"/>
      <c r="C159" s="3"/>
      <c r="D159" s="3"/>
      <c r="E159" s="3"/>
      <c r="F159" s="3"/>
      <c r="G159" s="3"/>
      <c r="H159" s="3"/>
    </row>
    <row r="160" spans="1:8" ht="20.100000000000001" customHeight="1" x14ac:dyDescent="0.15">
      <c r="A160" s="3"/>
      <c r="B160" s="3"/>
      <c r="C160" s="3"/>
      <c r="D160" s="3"/>
      <c r="E160" s="3"/>
      <c r="F160" s="3"/>
      <c r="G160" s="3"/>
      <c r="H160" s="3"/>
    </row>
    <row r="161" spans="1:8" ht="20.100000000000001" customHeight="1" x14ac:dyDescent="0.15">
      <c r="A161" s="3"/>
      <c r="B161" s="3"/>
      <c r="C161" s="3"/>
      <c r="D161" s="3"/>
      <c r="E161" s="3"/>
      <c r="F161" s="3"/>
      <c r="G161" s="3"/>
      <c r="H161" s="3"/>
    </row>
    <row r="162" spans="1:8" ht="20.100000000000001" customHeight="1" x14ac:dyDescent="0.15">
      <c r="A162" s="3"/>
      <c r="B162" s="3"/>
      <c r="C162" s="3"/>
      <c r="D162" s="3"/>
      <c r="E162" s="3"/>
      <c r="F162" s="3"/>
      <c r="G162" s="3"/>
      <c r="H162" s="3"/>
    </row>
    <row r="163" spans="1:8" ht="20.100000000000001" customHeight="1" x14ac:dyDescent="0.15">
      <c r="A163" s="3"/>
      <c r="B163" s="3"/>
      <c r="C163" s="3"/>
      <c r="D163" s="3"/>
      <c r="E163" s="3"/>
      <c r="F163" s="3"/>
      <c r="G163" s="3"/>
      <c r="H163" s="3"/>
    </row>
    <row r="164" spans="1:8" ht="20.100000000000001" customHeight="1" x14ac:dyDescent="0.15">
      <c r="A164" s="3"/>
      <c r="B164" s="3"/>
      <c r="C164" s="3"/>
      <c r="D164" s="3"/>
      <c r="E164" s="3"/>
      <c r="F164" s="3"/>
      <c r="G164" s="3"/>
      <c r="H164" s="3"/>
    </row>
    <row r="165" spans="1:8" ht="20.100000000000001" customHeight="1" x14ac:dyDescent="0.15">
      <c r="A165" s="3"/>
      <c r="B165" s="3"/>
      <c r="C165" s="3"/>
      <c r="D165" s="3"/>
      <c r="E165" s="3"/>
      <c r="F165" s="3"/>
      <c r="G165" s="3"/>
      <c r="H165" s="3"/>
    </row>
    <row r="166" spans="1:8" ht="20.100000000000001" customHeight="1" x14ac:dyDescent="0.15">
      <c r="A166" s="3"/>
      <c r="B166" s="3"/>
      <c r="C166" s="3"/>
      <c r="D166" s="3"/>
      <c r="E166" s="3"/>
      <c r="F166" s="3"/>
      <c r="G166" s="3"/>
      <c r="H166" s="3"/>
    </row>
    <row r="167" spans="1:8" ht="20.100000000000001" customHeight="1" x14ac:dyDescent="0.15">
      <c r="A167" s="3"/>
      <c r="B167" s="3"/>
      <c r="C167" s="3"/>
      <c r="D167" s="3"/>
      <c r="E167" s="3"/>
      <c r="F167" s="3"/>
      <c r="G167" s="3"/>
      <c r="H167" s="3"/>
    </row>
    <row r="168" spans="1:8" ht="20.100000000000001" customHeight="1" x14ac:dyDescent="0.15">
      <c r="A168" s="3"/>
      <c r="B168" s="3"/>
      <c r="C168" s="3"/>
      <c r="D168" s="3"/>
      <c r="E168" s="3"/>
      <c r="F168" s="3"/>
      <c r="G168" s="3"/>
      <c r="H168" s="3"/>
    </row>
    <row r="169" spans="1:8" ht="20.100000000000001" customHeight="1" x14ac:dyDescent="0.15">
      <c r="A169" s="3"/>
      <c r="B169" s="3"/>
      <c r="C169" s="3"/>
      <c r="D169" s="3"/>
      <c r="E169" s="3"/>
      <c r="F169" s="3"/>
      <c r="G169" s="3"/>
      <c r="H169" s="3"/>
    </row>
  </sheetData>
  <sheetProtection formatCells="0" autoFilter="0" pivotTables="0"/>
  <mergeCells count="41">
    <mergeCell ref="A3:H3"/>
    <mergeCell ref="A8:B10"/>
    <mergeCell ref="C18:C19"/>
    <mergeCell ref="D18:D19"/>
    <mergeCell ref="E18:E19"/>
    <mergeCell ref="F18:F19"/>
    <mergeCell ref="G18:G19"/>
    <mergeCell ref="H18:H19"/>
    <mergeCell ref="I18:Z19"/>
    <mergeCell ref="A26:B28"/>
    <mergeCell ref="C36:C37"/>
    <mergeCell ref="D36:D37"/>
    <mergeCell ref="E36:E37"/>
    <mergeCell ref="F36:F37"/>
    <mergeCell ref="G36:G37"/>
    <mergeCell ref="H36:H37"/>
    <mergeCell ref="I36:Z37"/>
    <mergeCell ref="A44:B46"/>
    <mergeCell ref="C54:C55"/>
    <mergeCell ref="D54:D55"/>
    <mergeCell ref="E54:E55"/>
    <mergeCell ref="F54:F55"/>
    <mergeCell ref="G54:G55"/>
    <mergeCell ref="H54:H55"/>
    <mergeCell ref="I54:Z55"/>
    <mergeCell ref="A62:B64"/>
    <mergeCell ref="C72:C73"/>
    <mergeCell ref="D72:D73"/>
    <mergeCell ref="E72:E73"/>
    <mergeCell ref="F72:F73"/>
    <mergeCell ref="G72:G73"/>
    <mergeCell ref="H72:H73"/>
    <mergeCell ref="I72:Z73"/>
    <mergeCell ref="H90:H91"/>
    <mergeCell ref="I90:Z91"/>
    <mergeCell ref="A80:B82"/>
    <mergeCell ref="C90:C91"/>
    <mergeCell ref="D90:D91"/>
    <mergeCell ref="E90:E91"/>
    <mergeCell ref="F90:F91"/>
    <mergeCell ref="G90:G91"/>
  </mergeCells>
  <phoneticPr fontId="1"/>
  <conditionalFormatting sqref="A2:H2">
    <cfRule type="expression" dxfId="6" priority="1" stopIfTrue="1">
      <formula>$C$1="シーズ顕在化タイプ"</formula>
    </cfRule>
  </conditionalFormatting>
  <conditionalFormatting sqref="A24:H41">
    <cfRule type="expression" dxfId="5" priority="2" stopIfTrue="1">
      <formula>$G$4&lt;2</formula>
    </cfRule>
  </conditionalFormatting>
  <conditionalFormatting sqref="A42:H59">
    <cfRule type="expression" dxfId="4" priority="3" stopIfTrue="1">
      <formula>$G$4&lt;3</formula>
    </cfRule>
  </conditionalFormatting>
  <conditionalFormatting sqref="A60:H77">
    <cfRule type="expression" dxfId="3" priority="4" stopIfTrue="1">
      <formula>$G$4&lt;4</formula>
    </cfRule>
  </conditionalFormatting>
  <conditionalFormatting sqref="A78:H95">
    <cfRule type="expression" dxfId="2" priority="5" stopIfTrue="1">
      <formula>$G$4&lt;5</formula>
    </cfRule>
  </conditionalFormatting>
  <dataValidations count="1">
    <dataValidation type="list" allowBlank="1" showInputMessage="1" showErrorMessage="1" prompt="ドロップダウンリストから機関数を選択" sqref="G4" xr:uid="{00000000-0002-0000-0400-000000000000}">
      <formula1>"1,2,3,4,5"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>
    <oddFooter>&amp;CⅧ（２－３）・&amp;Pページ</oddFooter>
  </headerFooter>
  <rowBreaks count="2" manualBreakCount="2">
    <brk id="23" max="7" man="1"/>
    <brk id="5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view="pageBreakPreview" zoomScale="85" zoomScaleNormal="100" zoomScaleSheetLayoutView="160" workbookViewId="0">
      <selection activeCell="B19" sqref="B19"/>
    </sheetView>
  </sheetViews>
  <sheetFormatPr defaultColWidth="9" defaultRowHeight="13.5" x14ac:dyDescent="0.15"/>
  <cols>
    <col min="1" max="7" width="15.625" customWidth="1"/>
  </cols>
  <sheetData>
    <row r="1" spans="1:10" x14ac:dyDescent="0.15">
      <c r="A1" s="34" t="s">
        <v>36</v>
      </c>
      <c r="B1" s="34"/>
      <c r="C1" s="34"/>
      <c r="D1" s="34"/>
      <c r="E1" s="34"/>
      <c r="F1" s="34"/>
      <c r="G1" s="34"/>
    </row>
    <row r="2" spans="1:10" x14ac:dyDescent="0.15">
      <c r="A2" s="34"/>
      <c r="B2" s="34" t="str">
        <f>'（1）委託研究費の総予算額'!C2</f>
        <v>プロジェクト推進型　事業プロモーター支援</v>
      </c>
      <c r="C2" s="34"/>
      <c r="D2" s="34"/>
      <c r="E2" s="34"/>
      <c r="F2" s="34"/>
      <c r="G2" s="34"/>
    </row>
    <row r="3" spans="1:10" s="4" customFormat="1" ht="24.95" customHeight="1" x14ac:dyDescent="0.15">
      <c r="A3" s="22" t="str">
        <f>IF(B2="シーズ顕在化タイプ","シーズ顕在化タイプの場合本シートへの記入は不要です","")</f>
        <v/>
      </c>
      <c r="B3" s="3"/>
      <c r="C3" s="3"/>
      <c r="D3" s="3"/>
      <c r="E3" s="3"/>
      <c r="F3" s="3"/>
      <c r="G3" s="3"/>
      <c r="H3" s="3"/>
    </row>
    <row r="4" spans="1:10" x14ac:dyDescent="0.15">
      <c r="A4" s="34"/>
      <c r="B4" s="34"/>
      <c r="C4" s="34"/>
      <c r="D4" s="34"/>
      <c r="E4" s="34"/>
      <c r="F4" s="34"/>
      <c r="G4" s="34"/>
    </row>
    <row r="5" spans="1:10" x14ac:dyDescent="0.15">
      <c r="A5" s="128"/>
      <c r="B5" s="125" t="s">
        <v>37</v>
      </c>
      <c r="C5" s="126"/>
      <c r="D5" s="127"/>
      <c r="E5" s="131" t="s">
        <v>38</v>
      </c>
      <c r="F5" s="135" t="s">
        <v>83</v>
      </c>
      <c r="G5" s="136"/>
    </row>
    <row r="6" spans="1:10" x14ac:dyDescent="0.15">
      <c r="A6" s="129"/>
      <c r="B6" s="35" t="s">
        <v>39</v>
      </c>
      <c r="C6" s="35" t="s">
        <v>41</v>
      </c>
      <c r="D6" s="35" t="s">
        <v>42</v>
      </c>
      <c r="E6" s="131"/>
      <c r="F6" s="137"/>
      <c r="G6" s="136"/>
    </row>
    <row r="7" spans="1:10" x14ac:dyDescent="0.15">
      <c r="A7" s="130"/>
      <c r="B7" s="36" t="s">
        <v>40</v>
      </c>
      <c r="C7" s="36"/>
      <c r="D7" s="36"/>
      <c r="E7" s="131"/>
      <c r="F7" s="137"/>
      <c r="G7" s="136"/>
    </row>
    <row r="8" spans="1:10" x14ac:dyDescent="0.15">
      <c r="A8" s="37" t="str">
        <f>IF(H8="-","-","平成"&amp;H8&amp;"年度")</f>
        <v>平成2023年度</v>
      </c>
      <c r="B8" s="38" t="e">
        <f>'（2）委託研究費（代表実施機関）'!C14+'（2）委託研究費（代表実施機関）'!#REF!+'（2）委託研究費（代表実施機関）'!C31+'（2）委託研究費（代表実施機関）'!C34+'（2）委託研究費（代表実施機関）'!C49+'（2）委託研究費（代表実施機関）'!C52+'（2）委託研究費（代表実施機関）'!C67+'（2）委託研究費（代表実施機関）'!C70+'（2）委託研究費（代表実施機関）'!C85+'（2）委託研究費（代表実施機関）'!C88</f>
        <v>#REF!</v>
      </c>
      <c r="C8" s="38">
        <f>'（3）委託研究費（共同実施機関）'!C17+'（3）委託研究費（共同実施機関）'!C35+'（3）委託研究費（共同実施機関）'!C53+'（3）委託研究費（共同実施機関）'!C71+'（3）委託研究費（共同実施機関）'!C89</f>
        <v>0</v>
      </c>
      <c r="D8" s="38" t="e">
        <f>B8+C8</f>
        <v>#REF!</v>
      </c>
      <c r="E8" s="38" t="e">
        <f t="shared" ref="E8:E13" si="0">G21</f>
        <v>#N/A</v>
      </c>
      <c r="F8" s="39" t="e">
        <f>IF(E8&gt;=D8,"OK","マッチング不成立")</f>
        <v>#N/A</v>
      </c>
      <c r="G8" s="34"/>
      <c r="H8" s="46">
        <f>'（1）委託研究費の総予算額'!$C$4</f>
        <v>2023</v>
      </c>
      <c r="I8" s="47" t="s">
        <v>50</v>
      </c>
      <c r="J8" s="47">
        <v>3</v>
      </c>
    </row>
    <row r="9" spans="1:10" x14ac:dyDescent="0.15">
      <c r="A9" s="37" t="str">
        <f>IF(H9="-","-","平成"&amp;H9&amp;"年度")</f>
        <v>平成2024年度</v>
      </c>
      <c r="B9" s="38" t="e">
        <f>'（2）委託研究費（代表実施機関）'!D14+'（2）委託研究費（代表実施機関）'!#REF!+'（2）委託研究費（代表実施機関）'!D31+'（2）委託研究費（代表実施機関）'!D34+'（2）委託研究費（代表実施機関）'!D49+'（2）委託研究費（代表実施機関）'!D52+'（2）委託研究費（代表実施機関）'!D67+'（2）委託研究費（代表実施機関）'!D70+'（2）委託研究費（代表実施機関）'!D85+'（2）委託研究費（代表実施機関）'!D88</f>
        <v>#REF!</v>
      </c>
      <c r="C9" s="38">
        <f>'（3）委託研究費（共同実施機関）'!D17+'（3）委託研究費（共同実施機関）'!D35+'（3）委託研究費（共同実施機関）'!D53+'（3）委託研究費（共同実施機関）'!D71+'（3）委託研究費（共同実施機関）'!D89</f>
        <v>0</v>
      </c>
      <c r="D9" s="38" t="e">
        <f>B9+C9</f>
        <v>#REF!</v>
      </c>
      <c r="E9" s="38" t="e">
        <f t="shared" si="0"/>
        <v>#N/A</v>
      </c>
      <c r="F9" s="39" t="e">
        <f>IF(E9&gt;=D9,"OK",IF(SUM(E8:E9)&gt;=SUM(D8:D9),"JST事務局に要確認","マッチング不成立"))</f>
        <v>#N/A</v>
      </c>
      <c r="G9" s="34"/>
      <c r="H9" s="46">
        <f>IF('（1）委託研究費の総予算額'!$C$4+1&lt;='（1）委託研究費の総予算額'!$E$4,'（1）委託研究費の総予算額'!$C$4+1,"-")</f>
        <v>2024</v>
      </c>
      <c r="I9" s="47" t="s">
        <v>51</v>
      </c>
      <c r="J9" s="47">
        <v>6</v>
      </c>
    </row>
    <row r="10" spans="1:10" x14ac:dyDescent="0.15">
      <c r="A10" s="37" t="str">
        <f>IF(H10="-","-","平成"&amp;H10&amp;"年度")</f>
        <v>平成2025年度</v>
      </c>
      <c r="B10" s="38" t="e">
        <f>'（2）委託研究費（代表実施機関）'!E14+'（2）委託研究費（代表実施機関）'!#REF!+'（2）委託研究費（代表実施機関）'!E31+'（2）委託研究費（代表実施機関）'!E34+'（2）委託研究費（代表実施機関）'!E49+'（2）委託研究費（代表実施機関）'!E52+'（2）委託研究費（代表実施機関）'!E67+'（2）委託研究費（代表実施機関）'!E70+'（2）委託研究費（代表実施機関）'!E85+'（2）委託研究費（代表実施機関）'!E88</f>
        <v>#REF!</v>
      </c>
      <c r="C10" s="38">
        <f>'（3）委託研究費（共同実施機関）'!E17+'（3）委託研究費（共同実施機関）'!E35+'（3）委託研究費（共同実施機関）'!E53+'（3）委託研究費（共同実施機関）'!E71+'（3）委託研究費（共同実施機関）'!E89</f>
        <v>0</v>
      </c>
      <c r="D10" s="38" t="e">
        <f>B10+C10</f>
        <v>#REF!</v>
      </c>
      <c r="E10" s="38" t="e">
        <f t="shared" si="0"/>
        <v>#N/A</v>
      </c>
      <c r="F10" s="39" t="e">
        <f>IF(E10&gt;=D10,"OK",IF(SUM(E8:E10)&gt;=SUM(D8:D10),"JST事務局に要確認","マッチング不成立"))</f>
        <v>#N/A</v>
      </c>
      <c r="G10" s="34"/>
      <c r="H10" s="46">
        <f>IF('（1）委託研究費の総予算額'!$C$4+2&lt;='（1）委託研究費の総予算額'!$E$4,'（1）委託研究費の総予算額'!$C$4+2,"-")</f>
        <v>2025</v>
      </c>
      <c r="I10" s="47" t="s">
        <v>52</v>
      </c>
      <c r="J10" s="47">
        <v>1</v>
      </c>
    </row>
    <row r="11" spans="1:10" x14ac:dyDescent="0.15">
      <c r="A11" s="37" t="str">
        <f>IF(H11="-","-","平成"&amp;H11&amp;"年度")</f>
        <v>-</v>
      </c>
      <c r="B11" s="38" t="e">
        <f>'（2）委託研究費（代表実施機関）'!F14+'（2）委託研究費（代表実施機関）'!#REF!+'（2）委託研究費（代表実施機関）'!F31+'（2）委託研究費（代表実施機関）'!F34+'（2）委託研究費（代表実施機関）'!F49+'（2）委託研究費（代表実施機関）'!F52+'（2）委託研究費（代表実施機関）'!F67+'（2）委託研究費（代表実施機関）'!F70+'（2）委託研究費（代表実施機関）'!F85+'（2）委託研究費（代表実施機関）'!F88</f>
        <v>#REF!</v>
      </c>
      <c r="C11" s="38">
        <f>'（3）委託研究費（共同実施機関）'!F17+'（3）委託研究費（共同実施機関）'!F35+'（3）委託研究費（共同実施機関）'!F53+'（3）委託研究費（共同実施機関）'!F71+'（3）委託研究費（共同実施機関）'!F89</f>
        <v>0</v>
      </c>
      <c r="D11" s="38" t="e">
        <f>B11+C11</f>
        <v>#REF!</v>
      </c>
      <c r="E11" s="38" t="e">
        <f t="shared" si="0"/>
        <v>#N/A</v>
      </c>
      <c r="F11" s="39" t="e">
        <f>IF(E11&gt;=D11,"OK",IF(SUM(E8:E11)&gt;=SUM(D8:D11),"JST事務局に要確認","マッチング不成立"))</f>
        <v>#N/A</v>
      </c>
      <c r="G11" s="34"/>
      <c r="H11" s="46" t="str">
        <f>IF('（1）委託研究費の総予算額'!$C$4+3&lt;='（1）委託研究費の総予算額'!$E$4,'（1）委託研究費の総予算額'!$C$4+3,"-")</f>
        <v>-</v>
      </c>
      <c r="I11" s="47" t="s">
        <v>53</v>
      </c>
      <c r="J11" s="47">
        <v>2</v>
      </c>
    </row>
    <row r="12" spans="1:10" x14ac:dyDescent="0.15">
      <c r="A12" s="37" t="str">
        <f>IF(H12="-","-","平成"&amp;H12&amp;"年度")</f>
        <v>-</v>
      </c>
      <c r="B12" s="38" t="e">
        <f>'（2）委託研究費（代表実施機関）'!G14+'（2）委託研究費（代表実施機関）'!#REF!+'（2）委託研究費（代表実施機関）'!G31+'（2）委託研究費（代表実施機関）'!G34+'（2）委託研究費（代表実施機関）'!G49+'（2）委託研究費（代表実施機関）'!G52+'（2）委託研究費（代表実施機関）'!G67+'（2）委託研究費（代表実施機関）'!G70+'（2）委託研究費（代表実施機関）'!G85+'（2）委託研究費（代表実施機関）'!G88</f>
        <v>#REF!</v>
      </c>
      <c r="C12" s="38">
        <f>'（3）委託研究費（共同実施機関）'!G17+'（3）委託研究費（共同実施機関）'!G35+'（3）委託研究費（共同実施機関）'!G53+'（3）委託研究費（共同実施機関）'!G71+'（3）委託研究費（共同実施機関）'!G89</f>
        <v>0</v>
      </c>
      <c r="D12" s="38" t="e">
        <f>B12+C12</f>
        <v>#REF!</v>
      </c>
      <c r="E12" s="38" t="e">
        <f t="shared" si="0"/>
        <v>#N/A</v>
      </c>
      <c r="F12" s="39" t="e">
        <f>IF(E12&gt;=D12,"OK",IF(SUM(E8:E12)&gt;=SUM(D8:D12),"JST事務局に要確認","マッチング不成立"))</f>
        <v>#N/A</v>
      </c>
      <c r="G12" s="34"/>
      <c r="H12" s="46" t="str">
        <f>IF('（1）委託研究費の総予算額'!$C$4+4&lt;='（1）委託研究費の総予算額'!$E$4,'（1）委託研究費の総予算額'!$C$4+4,"-")</f>
        <v>-</v>
      </c>
      <c r="I12" s="47"/>
      <c r="J12" s="47"/>
    </row>
    <row r="13" spans="1:10" x14ac:dyDescent="0.15">
      <c r="A13" s="37" t="s">
        <v>43</v>
      </c>
      <c r="B13" s="38" t="e">
        <f>SUM(B8:B12)</f>
        <v>#REF!</v>
      </c>
      <c r="C13" s="38">
        <f>SUM(C8:C12)</f>
        <v>0</v>
      </c>
      <c r="D13" s="38" t="e">
        <f>SUM(D8:D12)</f>
        <v>#REF!</v>
      </c>
      <c r="E13" s="38" t="e">
        <f t="shared" si="0"/>
        <v>#N/A</v>
      </c>
      <c r="F13" s="39" t="e">
        <f>IF(E13&gt;=D13,"OK","マッチング不成立")</f>
        <v>#N/A</v>
      </c>
      <c r="G13" s="34"/>
    </row>
    <row r="14" spans="1:10" x14ac:dyDescent="0.15">
      <c r="A14" s="34"/>
      <c r="B14" s="34"/>
      <c r="C14" s="34"/>
      <c r="D14" s="34"/>
      <c r="E14" s="34"/>
      <c r="F14" s="34"/>
      <c r="G14" s="34"/>
    </row>
    <row r="15" spans="1:10" x14ac:dyDescent="0.15">
      <c r="A15" s="34"/>
      <c r="B15" s="34"/>
      <c r="C15" s="34"/>
      <c r="D15" s="34"/>
      <c r="E15" s="34"/>
      <c r="F15" s="34"/>
      <c r="G15" s="34"/>
    </row>
    <row r="16" spans="1:10" x14ac:dyDescent="0.15">
      <c r="A16" s="34" t="s">
        <v>44</v>
      </c>
      <c r="B16" s="34"/>
      <c r="C16" s="34"/>
      <c r="D16" s="34"/>
      <c r="E16" s="34"/>
      <c r="F16" s="34"/>
      <c r="G16" s="34"/>
    </row>
    <row r="17" spans="1:7" x14ac:dyDescent="0.15">
      <c r="A17" s="34"/>
      <c r="B17" s="45">
        <v>1</v>
      </c>
      <c r="C17" s="45">
        <v>2</v>
      </c>
      <c r="D17" s="45">
        <v>3</v>
      </c>
      <c r="E17" s="45">
        <v>4</v>
      </c>
      <c r="F17" s="45">
        <v>5</v>
      </c>
      <c r="G17" s="34"/>
    </row>
    <row r="18" spans="1:7" ht="30" customHeight="1" x14ac:dyDescent="0.15">
      <c r="A18" s="37" t="s">
        <v>45</v>
      </c>
      <c r="B18" s="40" t="str">
        <f>VLOOKUP(B17,'（2-3）企業等 自己資金'!$A$1:$Z$169,3,0)</f>
        <v>A株式会社</v>
      </c>
      <c r="C18" s="40" t="str">
        <f>IF('（2-3）企業等 自己資金'!G4&lt;'（3）マッチングファンド確認表'!$C$17,"-",VLOOKUP(C17,'（2-3）企業等 自己資金'!$A$1:$Z$169,3,0))</f>
        <v>-</v>
      </c>
      <c r="D18" s="40" t="str">
        <f>IF('（2-3）企業等 自己資金'!H4&lt;'（3）マッチングファンド確認表'!$C$17,"-",VLOOKUP(D17,'（2-3）企業等 自己資金'!$A$1:$Z$169,3,0))</f>
        <v>-</v>
      </c>
      <c r="E18" s="40" t="str">
        <f>IF('（2-3）企業等 自己資金'!I4&lt;'（3）マッチングファンド確認表'!$C$17,"-",VLOOKUP(E17,'（2-3）企業等 自己資金'!$A$1:$Z$169,3,0))</f>
        <v>-</v>
      </c>
      <c r="F18" s="40" t="str">
        <f>IF('（2-3）企業等 自己資金'!J4&lt;'（3）マッチングファンド確認表'!$C$17,"-",VLOOKUP(F17,'（2-3）企業等 自己資金'!$A$1:$Z$169,3,0))</f>
        <v>-</v>
      </c>
      <c r="G18" s="132" t="s">
        <v>46</v>
      </c>
    </row>
    <row r="19" spans="1:7" x14ac:dyDescent="0.15">
      <c r="A19" s="37" t="s">
        <v>47</v>
      </c>
      <c r="B19" s="48" t="s">
        <v>49</v>
      </c>
      <c r="C19" s="48" t="s">
        <v>49</v>
      </c>
      <c r="D19" s="48" t="s">
        <v>49</v>
      </c>
      <c r="E19" s="48" t="s">
        <v>49</v>
      </c>
      <c r="F19" s="48" t="s">
        <v>49</v>
      </c>
      <c r="G19" s="133"/>
    </row>
    <row r="20" spans="1:7" x14ac:dyDescent="0.15">
      <c r="A20" s="37" t="s">
        <v>48</v>
      </c>
      <c r="B20" s="37" t="e">
        <f>VLOOKUP($B$2&amp;B$19,$I$8:$J$11,2,0)</f>
        <v>#N/A</v>
      </c>
      <c r="C20" s="37" t="e">
        <f>VLOOKUP($B$2&amp;C$19,$I$8:$J$11,2,0)</f>
        <v>#N/A</v>
      </c>
      <c r="D20" s="37" t="e">
        <f>VLOOKUP($B$2&amp;D$19,$I$8:$J$11,2,0)</f>
        <v>#N/A</v>
      </c>
      <c r="E20" s="37" t="e">
        <f>VLOOKUP($B$2&amp;E$19,$I$8:$J$11,2,0)</f>
        <v>#N/A</v>
      </c>
      <c r="F20" s="37" t="e">
        <f>VLOOKUP($B$2&amp;F$19,$I$8:$J$11,2,0)</f>
        <v>#N/A</v>
      </c>
      <c r="G20" s="134"/>
    </row>
    <row r="21" spans="1:7" x14ac:dyDescent="0.15">
      <c r="A21" s="37" t="str">
        <f>IF(H8="-","-","平成"&amp;H8&amp;"年度")</f>
        <v>平成2023年度</v>
      </c>
      <c r="B21" s="38" t="e">
        <f>B$20*VLOOKUP(B$17+10,'（2-3）企業等 自己資金'!$A$1:$Z$169,3,0)</f>
        <v>#N/A</v>
      </c>
      <c r="C21" s="38" t="e">
        <f>C$20*VLOOKUP(C$17+10,'（2-3）企業等 自己資金'!$A$1:$Z$169,3,0)</f>
        <v>#N/A</v>
      </c>
      <c r="D21" s="38" t="e">
        <f>D$20*VLOOKUP(D$17+10,'（2-3）企業等 自己資金'!$A$1:$Z$169,3,0)</f>
        <v>#N/A</v>
      </c>
      <c r="E21" s="38" t="e">
        <f>E$20*VLOOKUP(E$17+10,'（2-3）企業等 自己資金'!$A$1:$Z$169,3,0)</f>
        <v>#N/A</v>
      </c>
      <c r="F21" s="38" t="e">
        <f>F$20*VLOOKUP(F$17+10,'（2-3）企業等 自己資金'!$A$1:$Z$169,3,0)</f>
        <v>#N/A</v>
      </c>
      <c r="G21" s="38" t="e">
        <f t="shared" ref="G21:G26" si="1">SUM(B21:F21)</f>
        <v>#N/A</v>
      </c>
    </row>
    <row r="22" spans="1:7" x14ac:dyDescent="0.15">
      <c r="A22" s="37" t="str">
        <f>IF(H9="-","-","平成"&amp;H9&amp;"年度")</f>
        <v>平成2024年度</v>
      </c>
      <c r="B22" s="38" t="e">
        <f>B$20*VLOOKUP(B$17+10,'（2-3）企業等 自己資金'!$A$1:$Z$169,4,0)</f>
        <v>#N/A</v>
      </c>
      <c r="C22" s="38" t="e">
        <f>C$20*VLOOKUP(C$17+10,'（2-3）企業等 自己資金'!$A$1:$Z$169,4,0)</f>
        <v>#N/A</v>
      </c>
      <c r="D22" s="38" t="e">
        <f>D$20*VLOOKUP(D$17+10,'（2-3）企業等 自己資金'!$A$1:$Z$169,4,0)</f>
        <v>#N/A</v>
      </c>
      <c r="E22" s="38" t="e">
        <f>E$20*VLOOKUP(E$17+10,'（2-3）企業等 自己資金'!$A$1:$Z$169,4,0)</f>
        <v>#N/A</v>
      </c>
      <c r="F22" s="38" t="e">
        <f>F$20*VLOOKUP(F$17+10,'（2-3）企業等 自己資金'!$A$1:$Z$169,4,0)</f>
        <v>#N/A</v>
      </c>
      <c r="G22" s="38" t="e">
        <f t="shared" si="1"/>
        <v>#N/A</v>
      </c>
    </row>
    <row r="23" spans="1:7" x14ac:dyDescent="0.15">
      <c r="A23" s="37" t="str">
        <f>IF(H10="-","-","平成"&amp;H10&amp;"年度")</f>
        <v>平成2025年度</v>
      </c>
      <c r="B23" s="38" t="e">
        <f>B$20*VLOOKUP(B$17+10,'（2-3）企業等 自己資金'!$A$1:$Z$169,5,0)</f>
        <v>#N/A</v>
      </c>
      <c r="C23" s="38" t="e">
        <f>C$20*VLOOKUP(C$17+10,'（2-3）企業等 自己資金'!$A$1:$Z$169,5,0)</f>
        <v>#N/A</v>
      </c>
      <c r="D23" s="38" t="e">
        <f>D$20*VLOOKUP(D$17+10,'（2-3）企業等 自己資金'!$A$1:$Z$169,5,0)</f>
        <v>#N/A</v>
      </c>
      <c r="E23" s="38" t="e">
        <f>E$20*VLOOKUP(E$17+10,'（2-3）企業等 自己資金'!$A$1:$Z$169,5,0)</f>
        <v>#N/A</v>
      </c>
      <c r="F23" s="38" t="e">
        <f>F$20*VLOOKUP(F$17+10,'（2-3）企業等 自己資金'!$A$1:$Z$169,5,0)</f>
        <v>#N/A</v>
      </c>
      <c r="G23" s="38" t="e">
        <f t="shared" si="1"/>
        <v>#N/A</v>
      </c>
    </row>
    <row r="24" spans="1:7" x14ac:dyDescent="0.15">
      <c r="A24" s="37" t="str">
        <f>IF(H11="-","-","平成"&amp;H11&amp;"年度")</f>
        <v>-</v>
      </c>
      <c r="B24" s="38" t="e">
        <f>B$20*VLOOKUP(B$17+10,'（2-3）企業等 自己資金'!$A$1:$Z$169,6,0)</f>
        <v>#N/A</v>
      </c>
      <c r="C24" s="38" t="e">
        <f>C$20*VLOOKUP(C$17+10,'（2-3）企業等 自己資金'!$A$1:$Z$169,6,0)</f>
        <v>#N/A</v>
      </c>
      <c r="D24" s="38" t="e">
        <f>D$20*VLOOKUP(D$17+10,'（2-3）企業等 自己資金'!$A$1:$Z$169,6,0)</f>
        <v>#N/A</v>
      </c>
      <c r="E24" s="38" t="e">
        <f>E$20*VLOOKUP(E$17+10,'（2-3）企業等 自己資金'!$A$1:$Z$169,6,0)</f>
        <v>#N/A</v>
      </c>
      <c r="F24" s="38" t="e">
        <f>F$20*VLOOKUP(F$17+10,'（2-3）企業等 自己資金'!$A$1:$Z$169,6,0)</f>
        <v>#N/A</v>
      </c>
      <c r="G24" s="38" t="e">
        <f t="shared" si="1"/>
        <v>#N/A</v>
      </c>
    </row>
    <row r="25" spans="1:7" x14ac:dyDescent="0.15">
      <c r="A25" s="37" t="str">
        <f>IF(H12="-","-","平成"&amp;H12&amp;"年度")</f>
        <v>-</v>
      </c>
      <c r="B25" s="38" t="e">
        <f>B$20*VLOOKUP(B$17+10,'（2-3）企業等 自己資金'!$A$1:$Z$169,7,0)</f>
        <v>#N/A</v>
      </c>
      <c r="C25" s="38" t="e">
        <f>C$20*VLOOKUP(C$17+10,'（2-3）企業等 自己資金'!$A$1:$Z$169,7,0)</f>
        <v>#N/A</v>
      </c>
      <c r="D25" s="38" t="e">
        <f>D$20*VLOOKUP(D$17+10,'（2-3）企業等 自己資金'!$A$1:$Z$169,7,0)</f>
        <v>#N/A</v>
      </c>
      <c r="E25" s="38" t="e">
        <f>E$20*VLOOKUP(E$17+10,'（2-3）企業等 自己資金'!$A$1:$Z$169,7,0)</f>
        <v>#N/A</v>
      </c>
      <c r="F25" s="38" t="e">
        <f>F$20*VLOOKUP(F$17+10,'（2-3）企業等 自己資金'!$A$1:$Z$169,7,0)</f>
        <v>#N/A</v>
      </c>
      <c r="G25" s="38" t="e">
        <f t="shared" si="1"/>
        <v>#N/A</v>
      </c>
    </row>
    <row r="26" spans="1:7" x14ac:dyDescent="0.15">
      <c r="A26" s="37" t="s">
        <v>43</v>
      </c>
      <c r="B26" s="38" t="e">
        <f>SUM(B21:B25)</f>
        <v>#N/A</v>
      </c>
      <c r="C26" s="38" t="e">
        <f>SUM(C21:C25)</f>
        <v>#N/A</v>
      </c>
      <c r="D26" s="38" t="e">
        <f>SUM(D21:D25)</f>
        <v>#N/A</v>
      </c>
      <c r="E26" s="38" t="e">
        <f>SUM(E21:E25)</f>
        <v>#N/A</v>
      </c>
      <c r="F26" s="38" t="e">
        <f>SUM(F21:F25)</f>
        <v>#N/A</v>
      </c>
      <c r="G26" s="38" t="e">
        <f t="shared" si="1"/>
        <v>#N/A</v>
      </c>
    </row>
  </sheetData>
  <sheetProtection formatCells="0" autoFilter="0" pivotTables="0"/>
  <mergeCells count="5">
    <mergeCell ref="B5:D5"/>
    <mergeCell ref="A5:A7"/>
    <mergeCell ref="E5:E7"/>
    <mergeCell ref="G18:G20"/>
    <mergeCell ref="F5:G7"/>
  </mergeCells>
  <phoneticPr fontId="1"/>
  <conditionalFormatting sqref="A3:G3">
    <cfRule type="expression" dxfId="1" priority="2" stopIfTrue="1">
      <formula>$B$2="シーズ顕在化タイプ"</formula>
    </cfRule>
  </conditionalFormatting>
  <conditionalFormatting sqref="H3">
    <cfRule type="expression" dxfId="0" priority="1" stopIfTrue="1">
      <formula>$C$1="シーズ顕在化タイプ"</formula>
    </cfRule>
  </conditionalFormatting>
  <dataValidations count="1">
    <dataValidation type="list" allowBlank="1" showInputMessage="1" showErrorMessage="1" prompt="ドロップダウンリストから選択" sqref="B19:F19" xr:uid="{00000000-0002-0000-0500-000000000000}">
      <formula1>"10億円超,10億円以下"</formula1>
    </dataValidation>
  </dataValidations>
  <pageMargins left="0.7" right="0.7" top="0.75" bottom="0.75" header="0.3" footer="0.3"/>
  <pageSetup paperSize="9" orientation="landscape" horizontalDpi="300" verticalDpi="300" r:id="rId1"/>
  <headerFooter>
    <oddFooter>&amp;CⅧ（３）・&amp;Pページ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記入要領</vt:lpstr>
      <vt:lpstr>（1）委託研究費の総予算額</vt:lpstr>
      <vt:lpstr>（2）委託研究費（代表実施機関）</vt:lpstr>
      <vt:lpstr>（3）委託研究費（共同実施機関）</vt:lpstr>
      <vt:lpstr>（2-3）企業等 自己資金</vt:lpstr>
      <vt:lpstr>（3）マッチングファンド確認表</vt:lpstr>
      <vt:lpstr>'（1）委託研究費の総予算額'!Print_Area</vt:lpstr>
      <vt:lpstr>'（2）委託研究費（代表実施機関）'!Print_Area</vt:lpstr>
      <vt:lpstr>'（2-3）企業等 自己資金'!Print_Area</vt:lpstr>
      <vt:lpstr>'（3）マッチングファンド確認表'!Print_Area</vt:lpstr>
      <vt:lpstr>'（3）委託研究費（共同実施機関）'!Print_Area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2018-12-10T07:13:09Z</dcterms:created>
  <dcterms:modified xsi:type="dcterms:W3CDTF">2023-12-04T01:50:10Z</dcterms:modified>
</cp:coreProperties>
</file>