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94B46E39-6FC5-4DA1-9658-13872131612B}" xr6:coauthVersionLast="47" xr6:coauthVersionMax="47" xr10:uidLastSave="{00000000-0000-0000-0000-000000000000}"/>
  <bookViews>
    <workbookView xWindow="28680" yWindow="-120" windowWidth="29040" windowHeight="15840" tabRatio="733" activeTab="1" xr2:uid="{CBE1AD0F-AD35-4DFC-A9C4-9B1B8C6CA0B0}"/>
  </bookViews>
  <sheets>
    <sheet name="必読" sheetId="40" r:id="rId1"/>
    <sheet name="MF申請書" sheetId="7" r:id="rId2"/>
    <sheet name="MF報告書" sheetId="38" r:id="rId3"/>
    <sheet name="民間資金一覧" sheetId="12" r:id="rId4"/>
    <sheet name="課題別内訳" sheetId="43" r:id="rId5"/>
    <sheet name="全体資金計画" sheetId="14" r:id="rId6"/>
    <sheet name="研究開発課題資金計画" sheetId="39" r:id="rId7"/>
    <sheet name="共同研究費" sheetId="51" state="hidden" r:id="rId8"/>
    <sheet name="委託研究費" sheetId="52" state="hidden" r:id="rId9"/>
    <sheet name="0.大学等" sheetId="44" state="hidden" r:id="rId10"/>
    <sheet name="1.○○大学（幹事機関）" sheetId="8" r:id="rId11"/>
    <sheet name="2.○○大学" sheetId="25" r:id="rId12"/>
    <sheet name="3.○○大学" sheetId="24" r:id="rId13"/>
    <sheet name="4.○○大学" sheetId="26" r:id="rId14"/>
    <sheet name="5.○○大学" sheetId="29" r:id="rId15"/>
    <sheet name="6.○○大学" sheetId="46" r:id="rId16"/>
    <sheet name="7.○○大学" sheetId="47" r:id="rId17"/>
    <sheet name="8.○○大学" sheetId="48" r:id="rId18"/>
    <sheet name="9.○○大学" sheetId="49" r:id="rId19"/>
    <sheet name="10.○○大学" sheetId="50" r:id="rId20"/>
    <sheet name="11.○○大学" sheetId="53" r:id="rId21"/>
    <sheet name="12.○○大学" sheetId="54" r:id="rId22"/>
    <sheet name="13.○○大学" sheetId="55" r:id="rId23"/>
    <sheet name="14.○○大学" sheetId="56" r:id="rId24"/>
    <sheet name="15.○○大学" sheetId="57" r:id="rId25"/>
    <sheet name="16.○○大学" sheetId="58" r:id="rId26"/>
    <sheet name="17.○○大学" sheetId="59" r:id="rId27"/>
    <sheet name="18.○○大学" sheetId="60" r:id="rId28"/>
    <sheet name="19.○○大学" sheetId="61" r:id="rId29"/>
    <sheet name="20.○○大学" sheetId="62" r:id="rId30"/>
    <sheet name="99.大学等" sheetId="45" state="hidden" r:id="rId31"/>
  </sheets>
  <definedNames>
    <definedName name="_xlnm._FilterDatabase" localSheetId="8" hidden="1">委託研究費!$C$3:$D$3</definedName>
    <definedName name="_xlnm._FilterDatabase" localSheetId="7" hidden="1">共同研究費!$C$3:$G$3</definedName>
    <definedName name="_xlnm._FilterDatabase" localSheetId="3" hidden="1">民間資金一覧!$B$7:$N$67</definedName>
    <definedName name="_xlnm.Print_Area" localSheetId="9">'0.大学等'!$A$1:$N$43</definedName>
    <definedName name="_xlnm.Print_Area" localSheetId="10">'1.○○大学（幹事機関）'!$A$1:$G$43</definedName>
    <definedName name="_xlnm.Print_Area" localSheetId="19">'10.○○大学'!$A$1:$G$28</definedName>
    <definedName name="_xlnm.Print_Area" localSheetId="20">'11.○○大学'!$A$1:$G$28</definedName>
    <definedName name="_xlnm.Print_Area" localSheetId="21">'12.○○大学'!$A$1:$G$28</definedName>
    <definedName name="_xlnm.Print_Area" localSheetId="22">'13.○○大学'!$A$1:$G$28</definedName>
    <definedName name="_xlnm.Print_Area" localSheetId="23">'14.○○大学'!$A$1:$G$28</definedName>
    <definedName name="_xlnm.Print_Area" localSheetId="24">'15.○○大学'!$A$1:$G$28</definedName>
    <definedName name="_xlnm.Print_Area" localSheetId="25">'16.○○大学'!$A$1:$G$28</definedName>
    <definedName name="_xlnm.Print_Area" localSheetId="26">'17.○○大学'!$A$1:$G$28</definedName>
    <definedName name="_xlnm.Print_Area" localSheetId="27">'18.○○大学'!$A$1:$G$28</definedName>
    <definedName name="_xlnm.Print_Area" localSheetId="28">'19.○○大学'!$A$1:$G$28</definedName>
    <definedName name="_xlnm.Print_Area" localSheetId="11">'2.○○大学'!$A$1:$G$27</definedName>
    <definedName name="_xlnm.Print_Area" localSheetId="29">'20.○○大学'!$A$1:$G$28</definedName>
    <definedName name="_xlnm.Print_Area" localSheetId="12">'3.○○大学'!$A$1:$G$28</definedName>
    <definedName name="_xlnm.Print_Area" localSheetId="13">'4.○○大学'!$A$1:$G$28</definedName>
    <definedName name="_xlnm.Print_Area" localSheetId="14">'5.○○大学'!$A$1:$G$28</definedName>
    <definedName name="_xlnm.Print_Area" localSheetId="15">'6.○○大学'!$A$1:$G$28</definedName>
    <definedName name="_xlnm.Print_Area" localSheetId="16">'7.○○大学'!$A$1:$G$28</definedName>
    <definedName name="_xlnm.Print_Area" localSheetId="17">'8.○○大学'!$A$1:$G$28</definedName>
    <definedName name="_xlnm.Print_Area" localSheetId="18">'9.○○大学'!$A$1:$G$28</definedName>
    <definedName name="_xlnm.Print_Area" localSheetId="30">'99.大学等'!$A$1:$N$43</definedName>
    <definedName name="_xlnm.Print_Area" localSheetId="1">MF申請書!$A$1:$AN$106</definedName>
    <definedName name="_xlnm.Print_Area" localSheetId="2">MF報告書!$A$1:$AL$180</definedName>
    <definedName name="_xlnm.Print_Area" localSheetId="8">委託研究費!$A$1:$I$96</definedName>
    <definedName name="_xlnm.Print_Area" localSheetId="4">課題別内訳!$A$1:$L$664</definedName>
    <definedName name="_xlnm.Print_Area" localSheetId="7">共同研究費!$A$1:$L$153</definedName>
    <definedName name="_xlnm.Print_Area" localSheetId="6">研究開発課題資金計画!$A$1:$H$55</definedName>
    <definedName name="_xlnm.Print_Area" localSheetId="5">全体資金計画!$A$1:$G$47</definedName>
    <definedName name="_xlnm.Print_Area" localSheetId="0">必読!$A$1:$O$45</definedName>
    <definedName name="_xlnm.Print_Area" localSheetId="3">民間資金一覧!$B$1:$L$71</definedName>
    <definedName name="Z_13797F37_AD04_4ECE_BAE1_037A255EC48B_.wvu.PrintArea" localSheetId="9" hidden="1">'0.大学等'!$A$1:$H$43</definedName>
    <definedName name="Z_13797F37_AD04_4ECE_BAE1_037A255EC48B_.wvu.PrintArea" localSheetId="10" hidden="1">'1.○○大学（幹事機関）'!$A$1:$G$43</definedName>
    <definedName name="Z_13797F37_AD04_4ECE_BAE1_037A255EC48B_.wvu.PrintArea" localSheetId="19" hidden="1">'10.○○大学'!$A$1:$G$28</definedName>
    <definedName name="Z_13797F37_AD04_4ECE_BAE1_037A255EC48B_.wvu.PrintArea" localSheetId="20" hidden="1">'11.○○大学'!$A$1:$G$28</definedName>
    <definedName name="Z_13797F37_AD04_4ECE_BAE1_037A255EC48B_.wvu.PrintArea" localSheetId="21" hidden="1">'12.○○大学'!$A$1:$G$28</definedName>
    <definedName name="Z_13797F37_AD04_4ECE_BAE1_037A255EC48B_.wvu.PrintArea" localSheetId="22" hidden="1">'13.○○大学'!$A$1:$G$28</definedName>
    <definedName name="Z_13797F37_AD04_4ECE_BAE1_037A255EC48B_.wvu.PrintArea" localSheetId="23" hidden="1">'14.○○大学'!$A$1:$G$28</definedName>
    <definedName name="Z_13797F37_AD04_4ECE_BAE1_037A255EC48B_.wvu.PrintArea" localSheetId="24" hidden="1">'15.○○大学'!$A$1:$G$28</definedName>
    <definedName name="Z_13797F37_AD04_4ECE_BAE1_037A255EC48B_.wvu.PrintArea" localSheetId="25" hidden="1">'16.○○大学'!$A$1:$G$28</definedName>
    <definedName name="Z_13797F37_AD04_4ECE_BAE1_037A255EC48B_.wvu.PrintArea" localSheetId="26" hidden="1">'17.○○大学'!$A$1:$G$28</definedName>
    <definedName name="Z_13797F37_AD04_4ECE_BAE1_037A255EC48B_.wvu.PrintArea" localSheetId="27" hidden="1">'18.○○大学'!$A$1:$G$28</definedName>
    <definedName name="Z_13797F37_AD04_4ECE_BAE1_037A255EC48B_.wvu.PrintArea" localSheetId="28" hidden="1">'19.○○大学'!$A$1:$G$28</definedName>
    <definedName name="Z_13797F37_AD04_4ECE_BAE1_037A255EC48B_.wvu.PrintArea" localSheetId="11" hidden="1">'2.○○大学'!$A$1:$G$28</definedName>
    <definedName name="Z_13797F37_AD04_4ECE_BAE1_037A255EC48B_.wvu.PrintArea" localSheetId="29" hidden="1">'20.○○大学'!$A$1:$G$28</definedName>
    <definedName name="Z_13797F37_AD04_4ECE_BAE1_037A255EC48B_.wvu.PrintArea" localSheetId="12" hidden="1">'3.○○大学'!$A$1:$G$28</definedName>
    <definedName name="Z_13797F37_AD04_4ECE_BAE1_037A255EC48B_.wvu.PrintArea" localSheetId="13" hidden="1">'4.○○大学'!$A$1:$G$28</definedName>
    <definedName name="Z_13797F37_AD04_4ECE_BAE1_037A255EC48B_.wvu.PrintArea" localSheetId="14" hidden="1">'5.○○大学'!$A$1:$G$28</definedName>
    <definedName name="Z_13797F37_AD04_4ECE_BAE1_037A255EC48B_.wvu.PrintArea" localSheetId="15" hidden="1">'6.○○大学'!$A$1:$G$28</definedName>
    <definedName name="Z_13797F37_AD04_4ECE_BAE1_037A255EC48B_.wvu.PrintArea" localSheetId="16" hidden="1">'7.○○大学'!$A$1:$G$28</definedName>
    <definedName name="Z_13797F37_AD04_4ECE_BAE1_037A255EC48B_.wvu.PrintArea" localSheetId="17" hidden="1">'8.○○大学'!$A$1:$G$28</definedName>
    <definedName name="Z_13797F37_AD04_4ECE_BAE1_037A255EC48B_.wvu.PrintArea" localSheetId="18" hidden="1">'9.○○大学'!$A$1:$G$28</definedName>
    <definedName name="Z_13797F37_AD04_4ECE_BAE1_037A255EC48B_.wvu.PrintArea" localSheetId="30" hidden="1">'99.大学等'!$A$1:$H$43</definedName>
    <definedName name="Z_13797F37_AD04_4ECE_BAE1_037A255EC48B_.wvu.PrintArea" localSheetId="1" hidden="1">MF申請書!$A$1:$AM$106</definedName>
    <definedName name="Z_13797F37_AD04_4ECE_BAE1_037A255EC48B_.wvu.PrintArea" localSheetId="2" hidden="1">MF報告書!$A$1:$AL$180</definedName>
    <definedName name="Z_13797F37_AD04_4ECE_BAE1_037A255EC48B_.wvu.PrintArea" localSheetId="6" hidden="1">研究開発課題資金計画!$A$1:$H$55</definedName>
    <definedName name="Z_13797F37_AD04_4ECE_BAE1_037A255EC48B_.wvu.PrintArea" localSheetId="5" hidden="1">全体資金計画!$A$1:$G$47</definedName>
    <definedName name="Z_13797F37_AD04_4ECE_BAE1_037A255EC48B_.wvu.PrintArea" localSheetId="3" hidden="1">民間資金一覧!$B$1:$L$71</definedName>
    <definedName name="Z_13797F37_AD04_4ECE_BAE1_037A255EC48B_.wvu.Rows" localSheetId="1" hidden="1">MF申請書!$31:$32,MF申請書!$91:$104</definedName>
    <definedName name="Z_13797F37_AD04_4ECE_BAE1_037A255EC48B_.wvu.Rows" localSheetId="2" hidden="1">MF報告書!$31:$32,MF報告書!$89:$104,MF報告書!$163:$167</definedName>
    <definedName name="Z_13797F37_AD04_4ECE_BAE1_037A255EC48B_.wvu.Rows" localSheetId="5" hidden="1">全体資金計画!$31:$32</definedName>
    <definedName name="Z_13797F37_AD04_4ECE_BAE1_037A255EC48B_.wvu.Rows" localSheetId="3" hidden="1">民間資金一覧!$54:$58</definedName>
    <definedName name="Z_3A129B36_D5FE_449E_B27F_3E59102DEA52_.wvu.PrintArea" localSheetId="9" hidden="1">'0.大学等'!$A$1:$H$43</definedName>
    <definedName name="Z_3A129B36_D5FE_449E_B27F_3E59102DEA52_.wvu.PrintArea" localSheetId="10" hidden="1">'1.○○大学（幹事機関）'!$A$1:$G$43</definedName>
    <definedName name="Z_3A129B36_D5FE_449E_B27F_3E59102DEA52_.wvu.PrintArea" localSheetId="19" hidden="1">'10.○○大学'!$A$1:$G$28</definedName>
    <definedName name="Z_3A129B36_D5FE_449E_B27F_3E59102DEA52_.wvu.PrintArea" localSheetId="20" hidden="1">'11.○○大学'!$A$1:$G$28</definedName>
    <definedName name="Z_3A129B36_D5FE_449E_B27F_3E59102DEA52_.wvu.PrintArea" localSheetId="21" hidden="1">'12.○○大学'!$A$1:$G$28</definedName>
    <definedName name="Z_3A129B36_D5FE_449E_B27F_3E59102DEA52_.wvu.PrintArea" localSheetId="22" hidden="1">'13.○○大学'!$A$1:$G$28</definedName>
    <definedName name="Z_3A129B36_D5FE_449E_B27F_3E59102DEA52_.wvu.PrintArea" localSheetId="23" hidden="1">'14.○○大学'!$A$1:$G$28</definedName>
    <definedName name="Z_3A129B36_D5FE_449E_B27F_3E59102DEA52_.wvu.PrintArea" localSheetId="24" hidden="1">'15.○○大学'!$A$1:$G$28</definedName>
    <definedName name="Z_3A129B36_D5FE_449E_B27F_3E59102DEA52_.wvu.PrintArea" localSheetId="25" hidden="1">'16.○○大学'!$A$1:$G$28</definedName>
    <definedName name="Z_3A129B36_D5FE_449E_B27F_3E59102DEA52_.wvu.PrintArea" localSheetId="26" hidden="1">'17.○○大学'!$A$1:$G$28</definedName>
    <definedName name="Z_3A129B36_D5FE_449E_B27F_3E59102DEA52_.wvu.PrintArea" localSheetId="27" hidden="1">'18.○○大学'!$A$1:$G$28</definedName>
    <definedName name="Z_3A129B36_D5FE_449E_B27F_3E59102DEA52_.wvu.PrintArea" localSheetId="28" hidden="1">'19.○○大学'!$A$1:$G$28</definedName>
    <definedName name="Z_3A129B36_D5FE_449E_B27F_3E59102DEA52_.wvu.PrintArea" localSheetId="11" hidden="1">'2.○○大学'!$A$1:$G$28</definedName>
    <definedName name="Z_3A129B36_D5FE_449E_B27F_3E59102DEA52_.wvu.PrintArea" localSheetId="29" hidden="1">'20.○○大学'!$A$1:$G$28</definedName>
    <definedName name="Z_3A129B36_D5FE_449E_B27F_3E59102DEA52_.wvu.PrintArea" localSheetId="12" hidden="1">'3.○○大学'!$A$1:$G$28</definedName>
    <definedName name="Z_3A129B36_D5FE_449E_B27F_3E59102DEA52_.wvu.PrintArea" localSheetId="13" hidden="1">'4.○○大学'!$A$1:$G$28</definedName>
    <definedName name="Z_3A129B36_D5FE_449E_B27F_3E59102DEA52_.wvu.PrintArea" localSheetId="14" hidden="1">'5.○○大学'!$A$1:$G$28</definedName>
    <definedName name="Z_3A129B36_D5FE_449E_B27F_3E59102DEA52_.wvu.PrintArea" localSheetId="15" hidden="1">'6.○○大学'!$A$1:$G$28</definedName>
    <definedName name="Z_3A129B36_D5FE_449E_B27F_3E59102DEA52_.wvu.PrintArea" localSheetId="16" hidden="1">'7.○○大学'!$A$1:$G$28</definedName>
    <definedName name="Z_3A129B36_D5FE_449E_B27F_3E59102DEA52_.wvu.PrintArea" localSheetId="17" hidden="1">'8.○○大学'!$A$1:$G$28</definedName>
    <definedName name="Z_3A129B36_D5FE_449E_B27F_3E59102DEA52_.wvu.PrintArea" localSheetId="18" hidden="1">'9.○○大学'!$A$1:$G$28</definedName>
    <definedName name="Z_3A129B36_D5FE_449E_B27F_3E59102DEA52_.wvu.PrintArea" localSheetId="30" hidden="1">'99.大学等'!$A$1:$H$43</definedName>
    <definedName name="Z_3A129B36_D5FE_449E_B27F_3E59102DEA52_.wvu.PrintArea" localSheetId="1" hidden="1">MF申請書!$A$1:$AM$106</definedName>
    <definedName name="Z_3A129B36_D5FE_449E_B27F_3E59102DEA52_.wvu.PrintArea" localSheetId="2" hidden="1">MF報告書!$A$1:$AL$180</definedName>
    <definedName name="Z_3A129B36_D5FE_449E_B27F_3E59102DEA52_.wvu.PrintArea" localSheetId="6" hidden="1">研究開発課題資金計画!$A$1:$H$55</definedName>
    <definedName name="Z_3A129B36_D5FE_449E_B27F_3E59102DEA52_.wvu.PrintArea" localSheetId="5" hidden="1">全体資金計画!$A$1:$G$47</definedName>
    <definedName name="Z_3A129B36_D5FE_449E_B27F_3E59102DEA52_.wvu.PrintArea" localSheetId="3" hidden="1">民間資金一覧!$B$1:$L$71</definedName>
    <definedName name="課題1">課題別内訳!$A$2</definedName>
    <definedName name="課題10">課題別内訳!$A$600</definedName>
    <definedName name="課題2">課題別内訳!$A$69</definedName>
    <definedName name="課題3">課題別内訳!$A$135</definedName>
    <definedName name="課題4">課題別内訳!$A$202</definedName>
    <definedName name="課題5">課題別内訳!$A$268</definedName>
    <definedName name="課題6">課題別内訳!$A$336</definedName>
    <definedName name="課題7">課題別内訳!$A$402</definedName>
    <definedName name="課題8">課題別内訳!$A$468</definedName>
    <definedName name="課題9">課題別内訳!$A$534</definedName>
  </definedNames>
  <calcPr calcId="191029" concurrentCalc="0"/>
  <customWorkbookViews>
    <customWorkbookView name="すべて表示" guid="{3A129B36-D5FE-449E-B27F-3E59102DEA52}" maximized="1" xWindow="1358" yWindow="-8" windowWidth="1936" windowHeight="1056" tabRatio="673" activeSheetId="7"/>
    <customWorkbookView name="一部表示" guid="{13797F37-AD04-4ECE-BAE1-037A255EC48B}" maximized="1" xWindow="1358" yWindow="-8" windowWidth="1936" windowHeight="1056" tabRatio="673" activeSheetId="1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 i="51" l="1" a="1"/>
  <c r="G4" i="51"/>
  <c r="O4" i="51" a="1"/>
  <c r="O4" i="51"/>
  <c r="N5" i="51"/>
  <c r="G5" i="51" a="1"/>
  <c r="G5" i="51"/>
  <c r="O5" i="51" a="1"/>
  <c r="O5" i="51"/>
  <c r="C5" i="51"/>
  <c r="C6" i="51"/>
  <c r="N6" i="51"/>
  <c r="G6" i="51" a="1"/>
  <c r="G6" i="51"/>
  <c r="O6" i="51" a="1"/>
  <c r="O6" i="51"/>
  <c r="C7" i="51"/>
  <c r="N7" i="51"/>
  <c r="G7" i="51" a="1"/>
  <c r="G7" i="51"/>
  <c r="O7" i="51" a="1"/>
  <c r="O7" i="51"/>
  <c r="C8" i="51"/>
  <c r="N8" i="51"/>
  <c r="G8" i="51" a="1"/>
  <c r="G8" i="51"/>
  <c r="O8" i="51" a="1"/>
  <c r="O8" i="51"/>
  <c r="C9" i="51"/>
  <c r="N9" i="51"/>
  <c r="G9" i="51" a="1"/>
  <c r="G9" i="51"/>
  <c r="O9" i="51" a="1"/>
  <c r="O9" i="51"/>
  <c r="C10" i="51"/>
  <c r="N10" i="51"/>
  <c r="G10" i="51" a="1"/>
  <c r="G10" i="51"/>
  <c r="O10" i="51" a="1"/>
  <c r="O10" i="51"/>
  <c r="C11" i="51"/>
  <c r="N11" i="51"/>
  <c r="G11" i="51" a="1"/>
  <c r="G11" i="51"/>
  <c r="O11" i="51" a="1"/>
  <c r="O11" i="51"/>
  <c r="C12" i="51"/>
  <c r="N12" i="51"/>
  <c r="G12" i="51" a="1"/>
  <c r="G12" i="51"/>
  <c r="O12" i="51" a="1"/>
  <c r="O12" i="51"/>
  <c r="C13" i="51"/>
  <c r="N13" i="51"/>
  <c r="G13" i="51" a="1"/>
  <c r="G13" i="51"/>
  <c r="O13" i="51" a="1"/>
  <c r="O13" i="51"/>
  <c r="C14" i="51"/>
  <c r="N14" i="51"/>
  <c r="G14" i="51" a="1"/>
  <c r="G14" i="51"/>
  <c r="O14" i="51" a="1"/>
  <c r="O14" i="51"/>
  <c r="C15" i="51"/>
  <c r="N15" i="51"/>
  <c r="G15" i="51" a="1"/>
  <c r="G15" i="51"/>
  <c r="O15" i="51" a="1"/>
  <c r="O15" i="51"/>
  <c r="C16" i="51"/>
  <c r="N16" i="51"/>
  <c r="G16" i="51" a="1"/>
  <c r="G16" i="51"/>
  <c r="O16" i="51" a="1"/>
  <c r="O16" i="51"/>
  <c r="C17" i="51"/>
  <c r="N17" i="51"/>
  <c r="G17" i="51" a="1"/>
  <c r="G17" i="51"/>
  <c r="O17" i="51" a="1"/>
  <c r="O17" i="51"/>
  <c r="C18" i="51"/>
  <c r="N18" i="51"/>
  <c r="G18" i="51" a="1"/>
  <c r="G18" i="51"/>
  <c r="O18" i="51" a="1"/>
  <c r="O18" i="51"/>
  <c r="C19" i="51"/>
  <c r="N19" i="51"/>
  <c r="G19" i="51" a="1"/>
  <c r="G19" i="51"/>
  <c r="O19" i="51" a="1"/>
  <c r="O19" i="51"/>
  <c r="C20" i="51"/>
  <c r="N20" i="51"/>
  <c r="G20" i="51" a="1"/>
  <c r="G20" i="51"/>
  <c r="O20" i="51" a="1"/>
  <c r="O20" i="51"/>
  <c r="C21" i="51"/>
  <c r="N21" i="51"/>
  <c r="G21" i="51" a="1"/>
  <c r="G21" i="51"/>
  <c r="O21" i="51" a="1"/>
  <c r="O21" i="51"/>
  <c r="N22" i="51"/>
  <c r="G22" i="51" a="1"/>
  <c r="G22" i="51"/>
  <c r="O22" i="51" a="1"/>
  <c r="O22" i="51"/>
  <c r="N23" i="51"/>
  <c r="G23" i="51" a="1"/>
  <c r="G23" i="51"/>
  <c r="O23" i="51" a="1"/>
  <c r="O23" i="51"/>
  <c r="N24" i="51"/>
  <c r="G24" i="51" a="1"/>
  <c r="G24" i="51"/>
  <c r="O24" i="51" a="1"/>
  <c r="O24" i="51"/>
  <c r="N25" i="51"/>
  <c r="G25" i="51" a="1"/>
  <c r="G25" i="51"/>
  <c r="O25" i="51" a="1"/>
  <c r="O25" i="51"/>
  <c r="N26" i="51"/>
  <c r="G26" i="51" a="1"/>
  <c r="G26" i="51"/>
  <c r="O26" i="51" a="1"/>
  <c r="O26" i="51"/>
  <c r="N27" i="51"/>
  <c r="G27" i="51" a="1"/>
  <c r="G27" i="51"/>
  <c r="O27" i="51" a="1"/>
  <c r="O27" i="51"/>
  <c r="N28" i="51"/>
  <c r="G28" i="51" a="1"/>
  <c r="G28" i="51"/>
  <c r="O28" i="51" a="1"/>
  <c r="O28" i="51"/>
  <c r="N29" i="51"/>
  <c r="G29" i="51" a="1"/>
  <c r="G29" i="51"/>
  <c r="O29" i="51" a="1"/>
  <c r="O29" i="51"/>
  <c r="N30" i="51"/>
  <c r="G30" i="51" a="1"/>
  <c r="G30" i="51"/>
  <c r="O30" i="51" a="1"/>
  <c r="O30" i="51"/>
  <c r="N31" i="51"/>
  <c r="G31" i="51" a="1"/>
  <c r="G31" i="51"/>
  <c r="O31" i="51" a="1"/>
  <c r="O31" i="51"/>
  <c r="N32" i="51"/>
  <c r="G32" i="51" a="1"/>
  <c r="G32" i="51"/>
  <c r="O32" i="51" a="1"/>
  <c r="O32" i="51"/>
  <c r="N33" i="51"/>
  <c r="G33" i="51" a="1"/>
  <c r="G33" i="51"/>
  <c r="O33" i="51" a="1"/>
  <c r="O33" i="51"/>
  <c r="N34" i="51"/>
  <c r="G34" i="51" a="1"/>
  <c r="G34" i="51"/>
  <c r="O34" i="51" a="1"/>
  <c r="O34" i="51"/>
  <c r="N35" i="51"/>
  <c r="G35" i="51" a="1"/>
  <c r="G35" i="51"/>
  <c r="O35" i="51" a="1"/>
  <c r="O35" i="51"/>
  <c r="N36" i="51"/>
  <c r="G36" i="51" a="1"/>
  <c r="G36" i="51"/>
  <c r="O36" i="51" a="1"/>
  <c r="O36" i="51"/>
  <c r="N37" i="51"/>
  <c r="G37" i="51" a="1"/>
  <c r="G37" i="51"/>
  <c r="O37" i="51" a="1"/>
  <c r="O37" i="51"/>
  <c r="N38" i="51"/>
  <c r="G38" i="51" a="1"/>
  <c r="G38" i="51"/>
  <c r="O38" i="51" a="1"/>
  <c r="O38" i="51"/>
  <c r="N39" i="51"/>
  <c r="G39" i="51" a="1"/>
  <c r="G39" i="51"/>
  <c r="O39" i="51" a="1"/>
  <c r="O39" i="51"/>
  <c r="N40" i="51"/>
  <c r="G40" i="51" a="1"/>
  <c r="G40" i="51"/>
  <c r="O40" i="51" a="1"/>
  <c r="O40" i="51"/>
  <c r="N41" i="51"/>
  <c r="G41" i="51" a="1"/>
  <c r="G41" i="51"/>
  <c r="O41" i="51" a="1"/>
  <c r="O41" i="51"/>
  <c r="N42" i="51"/>
  <c r="G42" i="51" a="1"/>
  <c r="G42" i="51"/>
  <c r="O42" i="51" a="1"/>
  <c r="O42" i="51"/>
  <c r="N43" i="51"/>
  <c r="G43" i="51" a="1"/>
  <c r="G43" i="51"/>
  <c r="O43" i="51" a="1"/>
  <c r="O43" i="51"/>
  <c r="N44" i="51"/>
  <c r="G44" i="51" a="1"/>
  <c r="G44" i="51"/>
  <c r="O44" i="51" a="1"/>
  <c r="O44" i="51"/>
  <c r="N45" i="51"/>
  <c r="G45" i="51" a="1"/>
  <c r="G45" i="51"/>
  <c r="O45" i="51" a="1"/>
  <c r="O45" i="51"/>
  <c r="N46" i="51"/>
  <c r="G46" i="51" a="1"/>
  <c r="G46" i="51"/>
  <c r="O46" i="51" a="1"/>
  <c r="O46" i="51"/>
  <c r="N47" i="51"/>
  <c r="G47" i="51" a="1"/>
  <c r="G47" i="51"/>
  <c r="O47" i="51" a="1"/>
  <c r="O47" i="51"/>
  <c r="N48" i="51"/>
  <c r="G48" i="51" a="1"/>
  <c r="G48" i="51"/>
  <c r="O48" i="51" a="1"/>
  <c r="O48" i="51"/>
  <c r="N49" i="51"/>
  <c r="G49" i="51" a="1"/>
  <c r="G49" i="51"/>
  <c r="O49" i="51" a="1"/>
  <c r="O49" i="51"/>
  <c r="N50" i="51"/>
  <c r="G50" i="51" a="1"/>
  <c r="G50" i="51"/>
  <c r="O50" i="51" a="1"/>
  <c r="O50" i="51"/>
  <c r="N51" i="51"/>
  <c r="G51" i="51" a="1"/>
  <c r="G51" i="51"/>
  <c r="O51" i="51" a="1"/>
  <c r="O51" i="51"/>
  <c r="N52" i="51"/>
  <c r="G52" i="51" a="1"/>
  <c r="G52" i="51"/>
  <c r="O52" i="51" a="1"/>
  <c r="O52" i="51"/>
  <c r="N53" i="51"/>
  <c r="G53" i="51" a="1"/>
  <c r="G53" i="51"/>
  <c r="O53" i="51" a="1"/>
  <c r="O53" i="51"/>
  <c r="N54" i="51"/>
  <c r="G54" i="51" a="1"/>
  <c r="G54" i="51"/>
  <c r="O54" i="51" a="1"/>
  <c r="O54" i="51"/>
  <c r="N55" i="51"/>
  <c r="G55" i="51" a="1"/>
  <c r="G55" i="51"/>
  <c r="O55" i="51" a="1"/>
  <c r="O55" i="51"/>
  <c r="N56" i="51"/>
  <c r="G56" i="51" a="1"/>
  <c r="G56" i="51"/>
  <c r="O56" i="51" a="1"/>
  <c r="O56" i="51"/>
  <c r="N57" i="51"/>
  <c r="G57" i="51" a="1"/>
  <c r="G57" i="51"/>
  <c r="O57" i="51" a="1"/>
  <c r="O57" i="51"/>
  <c r="N58" i="51"/>
  <c r="G58" i="51" a="1"/>
  <c r="G58" i="51"/>
  <c r="O58" i="51" a="1"/>
  <c r="O58" i="51"/>
  <c r="N59" i="51"/>
  <c r="G59" i="51" a="1"/>
  <c r="G59" i="51"/>
  <c r="O59" i="51" a="1"/>
  <c r="O59" i="51"/>
  <c r="N60" i="51"/>
  <c r="G60" i="51" a="1"/>
  <c r="G60" i="51"/>
  <c r="O60" i="51" a="1"/>
  <c r="O60" i="51"/>
  <c r="N61" i="51"/>
  <c r="G61" i="51" a="1"/>
  <c r="G61" i="51"/>
  <c r="O61" i="51" a="1"/>
  <c r="O61" i="51"/>
  <c r="N62" i="51"/>
  <c r="G62" i="51" a="1"/>
  <c r="G62" i="51"/>
  <c r="O62" i="51" a="1"/>
  <c r="O62" i="51"/>
  <c r="N63" i="51"/>
  <c r="G63" i="51" a="1"/>
  <c r="G63" i="51"/>
  <c r="O63" i="51" a="1"/>
  <c r="O63" i="51"/>
  <c r="N64" i="51"/>
  <c r="G64" i="51" a="1"/>
  <c r="G64" i="51"/>
  <c r="O64" i="51" a="1"/>
  <c r="O64" i="51"/>
  <c r="N65" i="51"/>
  <c r="G65" i="51" a="1"/>
  <c r="G65" i="51"/>
  <c r="O65" i="51" a="1"/>
  <c r="O65" i="51"/>
  <c r="N66" i="51"/>
  <c r="G66" i="51" a="1"/>
  <c r="G66" i="51"/>
  <c r="O66" i="51" a="1"/>
  <c r="O66" i="51"/>
  <c r="N67" i="51"/>
  <c r="G67" i="51" a="1"/>
  <c r="G67" i="51"/>
  <c r="O67" i="51" a="1"/>
  <c r="O67" i="51"/>
  <c r="N68" i="51"/>
  <c r="G68" i="51" a="1"/>
  <c r="G68" i="51"/>
  <c r="O68" i="51" a="1"/>
  <c r="O68" i="51"/>
  <c r="N69" i="51"/>
  <c r="G69" i="51" a="1"/>
  <c r="G69" i="51"/>
  <c r="O69" i="51" a="1"/>
  <c r="O69" i="51"/>
  <c r="N70" i="51"/>
  <c r="G70" i="51" a="1"/>
  <c r="G70" i="51"/>
  <c r="O70" i="51" a="1"/>
  <c r="O70" i="51"/>
  <c r="N71" i="51"/>
  <c r="G71" i="51" a="1"/>
  <c r="G71" i="51"/>
  <c r="O71" i="51" a="1"/>
  <c r="O71" i="51"/>
  <c r="N72" i="51"/>
  <c r="G72" i="51" a="1"/>
  <c r="G72" i="51"/>
  <c r="O72" i="51" a="1"/>
  <c r="O72" i="51"/>
  <c r="N73" i="51"/>
  <c r="G73" i="51" a="1"/>
  <c r="G73" i="51"/>
  <c r="O73" i="51" a="1"/>
  <c r="O73" i="51"/>
  <c r="N74" i="51"/>
  <c r="G74" i="51" a="1"/>
  <c r="G74" i="51"/>
  <c r="O74" i="51" a="1"/>
  <c r="O74" i="51"/>
  <c r="N75" i="51"/>
  <c r="G75" i="51" a="1"/>
  <c r="G75" i="51"/>
  <c r="O75" i="51" a="1"/>
  <c r="O75" i="51"/>
  <c r="N76" i="51"/>
  <c r="G76" i="51" a="1"/>
  <c r="G76" i="51"/>
  <c r="O76" i="51" a="1"/>
  <c r="O76" i="51"/>
  <c r="N77" i="51"/>
  <c r="G77" i="51" a="1"/>
  <c r="G77" i="51"/>
  <c r="O77" i="51" a="1"/>
  <c r="O77" i="51"/>
  <c r="N78" i="51"/>
  <c r="G78" i="51" a="1"/>
  <c r="G78" i="51"/>
  <c r="O78" i="51" a="1"/>
  <c r="O78" i="51"/>
  <c r="N79" i="51"/>
  <c r="G79" i="51" a="1"/>
  <c r="G79" i="51"/>
  <c r="O79" i="51" a="1"/>
  <c r="O79" i="51"/>
  <c r="N80" i="51"/>
  <c r="G80" i="51" a="1"/>
  <c r="G80" i="51"/>
  <c r="O80" i="51" a="1"/>
  <c r="O80" i="51"/>
  <c r="N81" i="51"/>
  <c r="G81" i="51" a="1"/>
  <c r="G81" i="51"/>
  <c r="O81" i="51" a="1"/>
  <c r="O81" i="51"/>
  <c r="N82" i="51"/>
  <c r="G82" i="51" a="1"/>
  <c r="G82" i="51"/>
  <c r="O82" i="51" a="1"/>
  <c r="O82" i="51"/>
  <c r="N83" i="51"/>
  <c r="G83" i="51" a="1"/>
  <c r="G83" i="51"/>
  <c r="O83" i="51" a="1"/>
  <c r="O83" i="51"/>
  <c r="N84" i="51"/>
  <c r="G84" i="51" a="1"/>
  <c r="G84" i="51"/>
  <c r="O84" i="51" a="1"/>
  <c r="O84" i="51"/>
  <c r="N85" i="51"/>
  <c r="G85" i="51" a="1"/>
  <c r="G85" i="51"/>
  <c r="O85" i="51" a="1"/>
  <c r="O85" i="51"/>
  <c r="N86" i="51"/>
  <c r="G86" i="51" a="1"/>
  <c r="G86" i="51"/>
  <c r="O86" i="51" a="1"/>
  <c r="O86" i="51"/>
  <c r="N87" i="51"/>
  <c r="G87" i="51" a="1"/>
  <c r="G87" i="51"/>
  <c r="O87" i="51" a="1"/>
  <c r="O87" i="51"/>
  <c r="N88" i="51"/>
  <c r="G88" i="51" a="1"/>
  <c r="G88" i="51"/>
  <c r="O88" i="51" a="1"/>
  <c r="O88" i="51"/>
  <c r="N89" i="51"/>
  <c r="G89" i="51" a="1"/>
  <c r="G89" i="51"/>
  <c r="O89" i="51" a="1"/>
  <c r="O89" i="51"/>
  <c r="N90" i="51"/>
  <c r="G90" i="51" a="1"/>
  <c r="G90" i="51"/>
  <c r="O90" i="51" a="1"/>
  <c r="O90" i="51"/>
  <c r="N91" i="51"/>
  <c r="G91" i="51" a="1"/>
  <c r="G91" i="51"/>
  <c r="O91" i="51" a="1"/>
  <c r="O91" i="51"/>
  <c r="N92" i="51"/>
  <c r="G92" i="51" a="1"/>
  <c r="G92" i="51"/>
  <c r="O92" i="51" a="1"/>
  <c r="O92" i="51"/>
  <c r="N93" i="51"/>
  <c r="G93" i="51" a="1"/>
  <c r="G93" i="51"/>
  <c r="O93" i="51" a="1"/>
  <c r="O93" i="51"/>
  <c r="N94" i="51"/>
  <c r="G94" i="51" a="1"/>
  <c r="G94" i="51"/>
  <c r="O94" i="51" a="1"/>
  <c r="O94" i="51"/>
  <c r="N95" i="51"/>
  <c r="G95" i="51" a="1"/>
  <c r="G95" i="51"/>
  <c r="O95" i="51" a="1"/>
  <c r="O95" i="51"/>
  <c r="N96" i="51"/>
  <c r="G96" i="51" a="1"/>
  <c r="G96" i="51"/>
  <c r="O96" i="51" a="1"/>
  <c r="O96" i="51"/>
  <c r="N97" i="51"/>
  <c r="G97" i="51" a="1"/>
  <c r="G97" i="51"/>
  <c r="O97" i="51" a="1"/>
  <c r="O97" i="51"/>
  <c r="N98" i="51"/>
  <c r="G98" i="51" a="1"/>
  <c r="G98" i="51"/>
  <c r="O98" i="51" a="1"/>
  <c r="O98" i="51"/>
  <c r="N99" i="51"/>
  <c r="G99" i="51" a="1"/>
  <c r="G99" i="51"/>
  <c r="O99" i="51" a="1"/>
  <c r="O99" i="51"/>
  <c r="N100" i="51"/>
  <c r="G100" i="51" a="1"/>
  <c r="G100" i="51"/>
  <c r="O100" i="51" a="1"/>
  <c r="O100" i="51"/>
  <c r="N101" i="51"/>
  <c r="G101" i="51" a="1"/>
  <c r="G101" i="51"/>
  <c r="O101" i="51" a="1"/>
  <c r="O101" i="51"/>
  <c r="N102" i="51"/>
  <c r="G102" i="51" a="1"/>
  <c r="G102" i="51"/>
  <c r="O102" i="51" a="1"/>
  <c r="O102" i="51"/>
  <c r="N103" i="51"/>
  <c r="G103" i="51" a="1"/>
  <c r="G103" i="51"/>
  <c r="O103" i="51" a="1"/>
  <c r="O103" i="51"/>
  <c r="N104" i="51"/>
  <c r="G104" i="51" a="1"/>
  <c r="G104" i="51"/>
  <c r="O104" i="51" a="1"/>
  <c r="O104" i="51"/>
  <c r="N105" i="51"/>
  <c r="G105" i="51" a="1"/>
  <c r="G105" i="51"/>
  <c r="O105" i="51" a="1"/>
  <c r="O105" i="51"/>
  <c r="N106" i="51"/>
  <c r="G106" i="51" a="1"/>
  <c r="G106" i="51"/>
  <c r="O106" i="51" a="1"/>
  <c r="O106" i="51"/>
  <c r="N107" i="51"/>
  <c r="G107" i="51" a="1"/>
  <c r="G107" i="51"/>
  <c r="O107" i="51" a="1"/>
  <c r="O107" i="51"/>
  <c r="N108" i="51"/>
  <c r="G108" i="51" a="1"/>
  <c r="G108" i="51"/>
  <c r="O108" i="51" a="1"/>
  <c r="O108" i="51"/>
  <c r="N109" i="51"/>
  <c r="G109" i="51" a="1"/>
  <c r="G109" i="51"/>
  <c r="O109" i="51" a="1"/>
  <c r="O109" i="51"/>
  <c r="N110" i="51"/>
  <c r="G110" i="51" a="1"/>
  <c r="G110" i="51"/>
  <c r="O110" i="51" a="1"/>
  <c r="O110" i="51"/>
  <c r="N111" i="51"/>
  <c r="G111" i="51" a="1"/>
  <c r="G111" i="51"/>
  <c r="O111" i="51" a="1"/>
  <c r="O111" i="51"/>
  <c r="N112" i="51"/>
  <c r="G112" i="51" a="1"/>
  <c r="G112" i="51"/>
  <c r="O112" i="51" a="1"/>
  <c r="O112" i="51"/>
  <c r="N113" i="51"/>
  <c r="G113" i="51" a="1"/>
  <c r="G113" i="51"/>
  <c r="O113" i="51" a="1"/>
  <c r="O113" i="51"/>
  <c r="N114" i="51"/>
  <c r="G114" i="51" a="1"/>
  <c r="G114" i="51"/>
  <c r="O114" i="51" a="1"/>
  <c r="O114" i="51"/>
  <c r="N115" i="51"/>
  <c r="G115" i="51" a="1"/>
  <c r="G115" i="51"/>
  <c r="O115" i="51" a="1"/>
  <c r="O115" i="51"/>
  <c r="N116" i="51"/>
  <c r="G116" i="51" a="1"/>
  <c r="G116" i="51"/>
  <c r="O116" i="51" a="1"/>
  <c r="O116" i="51"/>
  <c r="N117" i="51"/>
  <c r="G117" i="51" a="1"/>
  <c r="G117" i="51"/>
  <c r="O117" i="51" a="1"/>
  <c r="O117" i="51"/>
  <c r="N118" i="51"/>
  <c r="G118" i="51" a="1"/>
  <c r="G118" i="51"/>
  <c r="O118" i="51" a="1"/>
  <c r="O118" i="51"/>
  <c r="N119" i="51"/>
  <c r="G119" i="51" a="1"/>
  <c r="G119" i="51"/>
  <c r="O119" i="51" a="1"/>
  <c r="O119" i="51"/>
  <c r="N120" i="51"/>
  <c r="G120" i="51" a="1"/>
  <c r="G120" i="51"/>
  <c r="O120" i="51" a="1"/>
  <c r="O120" i="51"/>
  <c r="N121" i="51"/>
  <c r="G121" i="51" a="1"/>
  <c r="G121" i="51"/>
  <c r="O121" i="51" a="1"/>
  <c r="O121" i="51"/>
  <c r="N122" i="51"/>
  <c r="G122" i="51" a="1"/>
  <c r="G122" i="51"/>
  <c r="O122" i="51" a="1"/>
  <c r="O122" i="51"/>
  <c r="N123" i="51"/>
  <c r="G123" i="51" a="1"/>
  <c r="G123" i="51"/>
  <c r="O123" i="51" a="1"/>
  <c r="O123" i="51"/>
  <c r="N124" i="51"/>
  <c r="G124" i="51" a="1"/>
  <c r="G124" i="51"/>
  <c r="O124" i="51" a="1"/>
  <c r="O124" i="51"/>
  <c r="N125" i="51"/>
  <c r="G125" i="51" a="1"/>
  <c r="G125" i="51"/>
  <c r="O125" i="51" a="1"/>
  <c r="O125" i="51"/>
  <c r="N126" i="51"/>
  <c r="G126" i="51" a="1"/>
  <c r="G126" i="51"/>
  <c r="O126" i="51" a="1"/>
  <c r="O126" i="51"/>
  <c r="N127" i="51"/>
  <c r="G127" i="51" a="1"/>
  <c r="G127" i="51"/>
  <c r="O127" i="51" a="1"/>
  <c r="O127" i="51"/>
  <c r="N128" i="51"/>
  <c r="G128" i="51" a="1"/>
  <c r="G128" i="51"/>
  <c r="O128" i="51" a="1"/>
  <c r="O128" i="51"/>
  <c r="N129" i="51"/>
  <c r="G129" i="51" a="1"/>
  <c r="G129" i="51"/>
  <c r="O129" i="51" a="1"/>
  <c r="O129" i="51"/>
  <c r="N130" i="51"/>
  <c r="G130" i="51" a="1"/>
  <c r="G130" i="51"/>
  <c r="O130" i="51" a="1"/>
  <c r="O130" i="51"/>
  <c r="N131" i="51"/>
  <c r="G131" i="51" a="1"/>
  <c r="G131" i="51"/>
  <c r="O131" i="51" a="1"/>
  <c r="O131" i="51"/>
  <c r="N132" i="51"/>
  <c r="G132" i="51" a="1"/>
  <c r="G132" i="51"/>
  <c r="O132" i="51" a="1"/>
  <c r="O132" i="51"/>
  <c r="N133" i="51"/>
  <c r="G133" i="51" a="1"/>
  <c r="G133" i="51"/>
  <c r="O133" i="51" a="1"/>
  <c r="O133" i="51"/>
  <c r="N134" i="51"/>
  <c r="G134" i="51" a="1"/>
  <c r="G134" i="51"/>
  <c r="O134" i="51" a="1"/>
  <c r="O134" i="51"/>
  <c r="N135" i="51"/>
  <c r="G135" i="51" a="1"/>
  <c r="G135" i="51"/>
  <c r="O135" i="51" a="1"/>
  <c r="O135" i="51"/>
  <c r="N136" i="51"/>
  <c r="G136" i="51" a="1"/>
  <c r="G136" i="51"/>
  <c r="O136" i="51" a="1"/>
  <c r="O136" i="51"/>
  <c r="N137" i="51"/>
  <c r="G137" i="51" a="1"/>
  <c r="G137" i="51"/>
  <c r="O137" i="51" a="1"/>
  <c r="O137" i="51"/>
  <c r="N138" i="51"/>
  <c r="G138" i="51" a="1"/>
  <c r="G138" i="51"/>
  <c r="O138" i="51" a="1"/>
  <c r="O138" i="51"/>
  <c r="N139" i="51"/>
  <c r="G139" i="51" a="1"/>
  <c r="G139" i="51"/>
  <c r="O139" i="51" a="1"/>
  <c r="O139" i="51"/>
  <c r="N140" i="51"/>
  <c r="G140" i="51" a="1"/>
  <c r="G140" i="51"/>
  <c r="O140" i="51" a="1"/>
  <c r="O140" i="51"/>
  <c r="N141" i="51"/>
  <c r="G141" i="51" a="1"/>
  <c r="G141" i="51"/>
  <c r="O141" i="51" a="1"/>
  <c r="O141" i="51"/>
  <c r="N142" i="51"/>
  <c r="G142" i="51" a="1"/>
  <c r="G142" i="51"/>
  <c r="O142" i="51" a="1"/>
  <c r="O142" i="51"/>
  <c r="N143" i="51"/>
  <c r="G143" i="51" a="1"/>
  <c r="G143" i="51"/>
  <c r="O143" i="51" a="1"/>
  <c r="O143" i="51"/>
  <c r="N144" i="51"/>
  <c r="G144" i="51" a="1"/>
  <c r="G144" i="51"/>
  <c r="O144" i="51" a="1"/>
  <c r="O144" i="51"/>
  <c r="N145" i="51"/>
  <c r="G145" i="51" a="1"/>
  <c r="G145" i="51"/>
  <c r="O145" i="51" a="1"/>
  <c r="O145" i="51"/>
  <c r="N146" i="51"/>
  <c r="G146" i="51" a="1"/>
  <c r="G146" i="51"/>
  <c r="O146" i="51" a="1"/>
  <c r="O146" i="51"/>
  <c r="N147" i="51"/>
  <c r="G147" i="51" a="1"/>
  <c r="G147" i="51"/>
  <c r="O147" i="51" a="1"/>
  <c r="O147" i="51"/>
  <c r="N148" i="51"/>
  <c r="G148" i="51" a="1"/>
  <c r="G148" i="51"/>
  <c r="O148" i="51" a="1"/>
  <c r="O148" i="51"/>
  <c r="N149" i="51"/>
  <c r="G149" i="51" a="1"/>
  <c r="G149" i="51"/>
  <c r="O149" i="51" a="1"/>
  <c r="O149" i="51"/>
  <c r="N150" i="51"/>
  <c r="G150" i="51" a="1"/>
  <c r="G150" i="51"/>
  <c r="O150" i="51" a="1"/>
  <c r="O150" i="51"/>
  <c r="N151" i="51"/>
  <c r="G151" i="51" a="1"/>
  <c r="G151" i="51"/>
  <c r="O151" i="51" a="1"/>
  <c r="O151" i="51"/>
  <c r="N152" i="51"/>
  <c r="G152" i="51" a="1"/>
  <c r="G152" i="51"/>
  <c r="O152" i="51" a="1"/>
  <c r="O152" i="51"/>
  <c r="N153" i="51"/>
  <c r="G29" i="39"/>
  <c r="F29" i="39"/>
  <c r="E29" i="39"/>
  <c r="D29" i="39"/>
  <c r="G28" i="39"/>
  <c r="F28" i="39"/>
  <c r="E28" i="39"/>
  <c r="D28" i="39"/>
  <c r="G27" i="39"/>
  <c r="F27" i="39"/>
  <c r="E27" i="39"/>
  <c r="D27" i="39"/>
  <c r="G13" i="24"/>
  <c r="G14" i="24"/>
  <c r="G15" i="24"/>
  <c r="G16" i="24"/>
  <c r="G17" i="24"/>
  <c r="G18" i="24"/>
  <c r="G13" i="8"/>
  <c r="G14" i="8"/>
  <c r="G15" i="8"/>
  <c r="G16" i="8"/>
  <c r="G17" i="8"/>
  <c r="C153" i="51"/>
  <c r="C152" i="51"/>
  <c r="C151" i="51"/>
  <c r="C150" i="51"/>
  <c r="C149" i="51"/>
  <c r="C148" i="51"/>
  <c r="C147" i="51"/>
  <c r="C146" i="51"/>
  <c r="C145" i="51"/>
  <c r="C144" i="51"/>
  <c r="C143" i="51"/>
  <c r="C142" i="51"/>
  <c r="C141" i="51"/>
  <c r="C140" i="51"/>
  <c r="C139" i="51"/>
  <c r="C138" i="51"/>
  <c r="C137" i="51"/>
  <c r="C136" i="51"/>
  <c r="C135" i="51"/>
  <c r="C134" i="51"/>
  <c r="C133" i="51"/>
  <c r="C132" i="51"/>
  <c r="C131" i="51"/>
  <c r="C130" i="51"/>
  <c r="C129" i="51"/>
  <c r="C128" i="51"/>
  <c r="C127" i="51"/>
  <c r="C126" i="51"/>
  <c r="C125" i="51"/>
  <c r="C124" i="51"/>
  <c r="C123" i="51"/>
  <c r="C122" i="51"/>
  <c r="C121" i="51"/>
  <c r="C120" i="51"/>
  <c r="C119" i="51"/>
  <c r="C118" i="51"/>
  <c r="C117" i="51"/>
  <c r="C116" i="51"/>
  <c r="C115" i="51"/>
  <c r="C114" i="51"/>
  <c r="C113" i="51"/>
  <c r="C112" i="51"/>
  <c r="C111" i="51"/>
  <c r="C110" i="51"/>
  <c r="C109" i="51"/>
  <c r="C108" i="51"/>
  <c r="C107" i="51"/>
  <c r="C106" i="51"/>
  <c r="C105" i="51"/>
  <c r="C104" i="51"/>
  <c r="C103" i="51"/>
  <c r="C102" i="51"/>
  <c r="C101" i="51"/>
  <c r="C100" i="51"/>
  <c r="C99" i="51"/>
  <c r="C98" i="51"/>
  <c r="C97" i="51"/>
  <c r="C96" i="51"/>
  <c r="C95" i="51"/>
  <c r="C94" i="51"/>
  <c r="C93" i="51"/>
  <c r="C92" i="51"/>
  <c r="C91" i="51"/>
  <c r="C90" i="51"/>
  <c r="C89" i="51"/>
  <c r="C88" i="51"/>
  <c r="C87" i="51"/>
  <c r="C86" i="51"/>
  <c r="C85" i="51"/>
  <c r="C84" i="51"/>
  <c r="C83" i="51"/>
  <c r="C82" i="51"/>
  <c r="C81" i="51"/>
  <c r="C80" i="51"/>
  <c r="C79" i="51"/>
  <c r="C78" i="51"/>
  <c r="C77" i="51"/>
  <c r="C76" i="51"/>
  <c r="C75" i="51"/>
  <c r="C74" i="51"/>
  <c r="C73" i="51"/>
  <c r="C72" i="51"/>
  <c r="C71" i="51"/>
  <c r="C70" i="51"/>
  <c r="C69" i="51"/>
  <c r="C68" i="51"/>
  <c r="C67" i="51"/>
  <c r="C66" i="51"/>
  <c r="C65" i="51"/>
  <c r="C64" i="51"/>
  <c r="C63" i="51"/>
  <c r="C62" i="51"/>
  <c r="C61" i="51"/>
  <c r="C60" i="51"/>
  <c r="C59" i="51"/>
  <c r="C58" i="51"/>
  <c r="C57" i="51"/>
  <c r="C56" i="51"/>
  <c r="C55" i="51"/>
  <c r="C54" i="51"/>
  <c r="C53" i="51"/>
  <c r="C52" i="51"/>
  <c r="C51" i="51"/>
  <c r="C50" i="51"/>
  <c r="C49" i="51"/>
  <c r="C48" i="51"/>
  <c r="C47" i="51"/>
  <c r="C46" i="51"/>
  <c r="C45" i="51"/>
  <c r="C44" i="51"/>
  <c r="C43" i="51"/>
  <c r="C42" i="51"/>
  <c r="C41" i="51"/>
  <c r="C40" i="51"/>
  <c r="C39" i="51"/>
  <c r="C38" i="51"/>
  <c r="C37" i="51"/>
  <c r="C36" i="51"/>
  <c r="C35" i="51"/>
  <c r="C34" i="51"/>
  <c r="C33" i="51"/>
  <c r="C32" i="51"/>
  <c r="C31" i="51"/>
  <c r="C30" i="51"/>
  <c r="C29" i="51"/>
  <c r="C28" i="51"/>
  <c r="C27" i="51"/>
  <c r="C26" i="51"/>
  <c r="C25" i="51"/>
  <c r="C24" i="51"/>
  <c r="C23" i="51"/>
  <c r="C22" i="51"/>
  <c r="G153" i="51" a="1"/>
  <c r="G153" i="51"/>
  <c r="O153" i="51" a="1"/>
  <c r="O153" i="51"/>
  <c r="F45" i="14"/>
  <c r="E45" i="14"/>
  <c r="D45" i="14"/>
  <c r="F44" i="14"/>
  <c r="E44" i="14"/>
  <c r="D44" i="14"/>
  <c r="F43" i="14"/>
  <c r="E43" i="14"/>
  <c r="D43" i="14"/>
  <c r="F42" i="14"/>
  <c r="E42" i="14"/>
  <c r="D42" i="14"/>
  <c r="F41" i="14"/>
  <c r="E41" i="14"/>
  <c r="D41" i="14"/>
  <c r="F40" i="14"/>
  <c r="E40" i="14"/>
  <c r="D40" i="14"/>
  <c r="F39" i="14"/>
  <c r="E39" i="14"/>
  <c r="D39" i="14"/>
  <c r="F38" i="14"/>
  <c r="E38" i="14"/>
  <c r="D38" i="14"/>
  <c r="F37" i="14"/>
  <c r="E37" i="14"/>
  <c r="D37" i="14"/>
  <c r="F36" i="14"/>
  <c r="E36" i="14"/>
  <c r="D36" i="14"/>
  <c r="C45" i="14"/>
  <c r="C44" i="14"/>
  <c r="C43" i="14"/>
  <c r="C42" i="14"/>
  <c r="C41" i="14"/>
  <c r="C40" i="14"/>
  <c r="C39" i="14"/>
  <c r="C38" i="14"/>
  <c r="C37" i="14"/>
  <c r="C36" i="14"/>
  <c r="D25" i="14"/>
  <c r="E25" i="14"/>
  <c r="F25" i="14"/>
  <c r="C25" i="14"/>
  <c r="K5" i="51" a="1"/>
  <c r="K5" i="51"/>
  <c r="C3" i="8"/>
  <c r="A26" i="14"/>
  <c r="O45" i="7"/>
  <c r="O45" i="38"/>
  <c r="O44" i="7"/>
  <c r="O44" i="38"/>
  <c r="O43" i="7"/>
  <c r="O43" i="38"/>
  <c r="O42" i="7"/>
  <c r="O42" i="38"/>
  <c r="O41" i="7"/>
  <c r="O41" i="38"/>
  <c r="O40" i="7"/>
  <c r="O40" i="38"/>
  <c r="O39" i="7"/>
  <c r="O39" i="38"/>
  <c r="O38" i="7"/>
  <c r="O38" i="38"/>
  <c r="O37" i="7"/>
  <c r="O37" i="38"/>
  <c r="O36" i="7"/>
  <c r="O36" i="38"/>
  <c r="O35" i="7"/>
  <c r="O34" i="7"/>
  <c r="O33" i="7"/>
  <c r="O32" i="7"/>
  <c r="O31" i="7"/>
  <c r="O30" i="7"/>
  <c r="O29" i="7"/>
  <c r="O28" i="7"/>
  <c r="O27" i="7"/>
  <c r="C26" i="7"/>
  <c r="O26" i="7"/>
  <c r="AH26" i="7"/>
  <c r="AA105" i="38"/>
  <c r="M4" i="52"/>
  <c r="C45" i="38"/>
  <c r="C44" i="38"/>
  <c r="C43" i="38"/>
  <c r="C42" i="38"/>
  <c r="C41" i="38"/>
  <c r="C40" i="38"/>
  <c r="C39" i="38"/>
  <c r="C38" i="38"/>
  <c r="C37" i="38"/>
  <c r="C36" i="38"/>
  <c r="C35" i="38"/>
  <c r="C34" i="38"/>
  <c r="C33" i="38"/>
  <c r="C45" i="7"/>
  <c r="C44" i="7"/>
  <c r="C43" i="7"/>
  <c r="C42" i="7"/>
  <c r="C41" i="7"/>
  <c r="C40" i="7"/>
  <c r="C39" i="7"/>
  <c r="C38" i="7"/>
  <c r="C37" i="7"/>
  <c r="C36" i="7"/>
  <c r="F46" i="14"/>
  <c r="E46" i="14"/>
  <c r="D46" i="14"/>
  <c r="C46" i="14"/>
  <c r="A45" i="14"/>
  <c r="A44" i="14"/>
  <c r="A43" i="14"/>
  <c r="A42" i="14"/>
  <c r="A41" i="14"/>
  <c r="A40" i="14"/>
  <c r="A39" i="14"/>
  <c r="A38" i="14"/>
  <c r="A37" i="14"/>
  <c r="A36" i="14"/>
  <c r="N18" i="62"/>
  <c r="D18" i="62"/>
  <c r="K18" i="62"/>
  <c r="C18" i="62"/>
  <c r="N17" i="62"/>
  <c r="M17" i="62"/>
  <c r="G17" i="62"/>
  <c r="N16" i="62"/>
  <c r="F16" i="62"/>
  <c r="F18" i="62"/>
  <c r="M18" i="62"/>
  <c r="E16" i="62"/>
  <c r="L17" i="62"/>
  <c r="D16" i="62"/>
  <c r="K17" i="62"/>
  <c r="C16" i="62"/>
  <c r="J17" i="62"/>
  <c r="G15" i="62"/>
  <c r="G14" i="62"/>
  <c r="G13" i="62"/>
  <c r="G12" i="62"/>
  <c r="G11" i="62"/>
  <c r="G46" i="14"/>
  <c r="O46" i="7"/>
  <c r="J18" i="62"/>
  <c r="G16" i="62"/>
  <c r="E18" i="62"/>
  <c r="L18" i="62"/>
  <c r="G18" i="62"/>
  <c r="N18" i="61"/>
  <c r="D18" i="61"/>
  <c r="K18" i="61"/>
  <c r="C18" i="61"/>
  <c r="J18" i="61"/>
  <c r="N17" i="61"/>
  <c r="M17" i="61"/>
  <c r="K17" i="61"/>
  <c r="G17" i="61"/>
  <c r="N16" i="61"/>
  <c r="F16" i="61"/>
  <c r="F18" i="61"/>
  <c r="M18" i="61"/>
  <c r="E16" i="61"/>
  <c r="L17" i="61"/>
  <c r="D16" i="61"/>
  <c r="C16" i="61"/>
  <c r="J17" i="61"/>
  <c r="G15" i="61"/>
  <c r="G14" i="61"/>
  <c r="G13" i="61"/>
  <c r="G12" i="61"/>
  <c r="G11" i="61"/>
  <c r="N18" i="60"/>
  <c r="D18" i="60"/>
  <c r="K18" i="60"/>
  <c r="C18" i="60"/>
  <c r="J18" i="60"/>
  <c r="N17" i="60"/>
  <c r="M17" i="60"/>
  <c r="G17" i="60"/>
  <c r="N16" i="60"/>
  <c r="F16" i="60"/>
  <c r="F18" i="60"/>
  <c r="M18" i="60"/>
  <c r="E16" i="60"/>
  <c r="L17" i="60"/>
  <c r="D16" i="60"/>
  <c r="K17" i="60"/>
  <c r="C16" i="60"/>
  <c r="J17" i="60"/>
  <c r="G15" i="60"/>
  <c r="G14" i="60"/>
  <c r="G13" i="60"/>
  <c r="G12" i="60"/>
  <c r="G11" i="60"/>
  <c r="N18" i="59"/>
  <c r="D18" i="59"/>
  <c r="K18" i="59"/>
  <c r="C18" i="59"/>
  <c r="J18" i="59"/>
  <c r="N17" i="59"/>
  <c r="M17" i="59"/>
  <c r="J17" i="59"/>
  <c r="G17" i="59"/>
  <c r="N16" i="59"/>
  <c r="F16" i="59"/>
  <c r="F18" i="59"/>
  <c r="M18" i="59"/>
  <c r="E16" i="59"/>
  <c r="L17" i="59"/>
  <c r="D16" i="59"/>
  <c r="K17" i="59"/>
  <c r="C16" i="59"/>
  <c r="G15" i="59"/>
  <c r="G14" i="59"/>
  <c r="G13" i="59"/>
  <c r="G12" i="59"/>
  <c r="G11" i="59"/>
  <c r="N18" i="58"/>
  <c r="D18" i="58"/>
  <c r="K18" i="58"/>
  <c r="C18" i="58"/>
  <c r="J18" i="58"/>
  <c r="N17" i="58"/>
  <c r="M17" i="58"/>
  <c r="K17" i="58"/>
  <c r="J17" i="58"/>
  <c r="G17" i="58"/>
  <c r="N16" i="58"/>
  <c r="F16" i="58"/>
  <c r="F18" i="58"/>
  <c r="M18" i="58"/>
  <c r="E16" i="58"/>
  <c r="L17" i="58"/>
  <c r="D16" i="58"/>
  <c r="C16" i="58"/>
  <c r="G15" i="58"/>
  <c r="G14" i="58"/>
  <c r="G13" i="58"/>
  <c r="G12" i="58"/>
  <c r="G11" i="58"/>
  <c r="N18" i="57"/>
  <c r="J18" i="57"/>
  <c r="D18" i="57"/>
  <c r="K18" i="57"/>
  <c r="C18" i="57"/>
  <c r="N17" i="57"/>
  <c r="M17" i="57"/>
  <c r="G17" i="57"/>
  <c r="N16" i="57"/>
  <c r="F16" i="57"/>
  <c r="F18" i="57"/>
  <c r="M18" i="57"/>
  <c r="E16" i="57"/>
  <c r="L17" i="57"/>
  <c r="D16" i="57"/>
  <c r="K17" i="57"/>
  <c r="C16" i="57"/>
  <c r="J17" i="57"/>
  <c r="G15" i="57"/>
  <c r="G14" i="57"/>
  <c r="G13" i="57"/>
  <c r="G12" i="57"/>
  <c r="G11" i="57"/>
  <c r="N18" i="56"/>
  <c r="D18" i="56"/>
  <c r="K18" i="56"/>
  <c r="C18" i="56"/>
  <c r="J18" i="56"/>
  <c r="N17" i="56"/>
  <c r="M17" i="56"/>
  <c r="G17" i="56"/>
  <c r="N16" i="56"/>
  <c r="F16" i="56"/>
  <c r="F18" i="56"/>
  <c r="M18" i="56"/>
  <c r="E16" i="56"/>
  <c r="L17" i="56"/>
  <c r="D16" i="56"/>
  <c r="K17" i="56"/>
  <c r="C16" i="56"/>
  <c r="J17" i="56"/>
  <c r="G15" i="56"/>
  <c r="G14" i="56"/>
  <c r="G13" i="56"/>
  <c r="G12" i="56"/>
  <c r="G11" i="56"/>
  <c r="N18" i="55"/>
  <c r="D18" i="55"/>
  <c r="K18" i="55"/>
  <c r="C18" i="55"/>
  <c r="J18" i="55"/>
  <c r="N17" i="55"/>
  <c r="M17" i="55"/>
  <c r="G17" i="55"/>
  <c r="N16" i="55"/>
  <c r="F16" i="55"/>
  <c r="F18" i="55"/>
  <c r="M18" i="55"/>
  <c r="E16" i="55"/>
  <c r="L17" i="55"/>
  <c r="D16" i="55"/>
  <c r="K17" i="55"/>
  <c r="C16" i="55"/>
  <c r="J17" i="55"/>
  <c r="G15" i="55"/>
  <c r="G14" i="55"/>
  <c r="G13" i="55"/>
  <c r="G12" i="55"/>
  <c r="G11" i="55"/>
  <c r="N18" i="54"/>
  <c r="D18" i="54"/>
  <c r="K18" i="54"/>
  <c r="C18" i="54"/>
  <c r="J18" i="54"/>
  <c r="N17" i="54"/>
  <c r="M17" i="54"/>
  <c r="G17" i="54"/>
  <c r="N16" i="54"/>
  <c r="G16" i="54"/>
  <c r="F16" i="54"/>
  <c r="F18" i="54"/>
  <c r="M18" i="54"/>
  <c r="E16" i="54"/>
  <c r="L17" i="54"/>
  <c r="D16" i="54"/>
  <c r="K17" i="54"/>
  <c r="C16" i="54"/>
  <c r="J17" i="54"/>
  <c r="G15" i="54"/>
  <c r="G14" i="54"/>
  <c r="G13" i="54"/>
  <c r="G12" i="54"/>
  <c r="G11" i="54"/>
  <c r="N18" i="53"/>
  <c r="D18" i="53"/>
  <c r="K18" i="53"/>
  <c r="C18" i="53"/>
  <c r="J18" i="53"/>
  <c r="N17" i="53"/>
  <c r="M17" i="53"/>
  <c r="G17" i="53"/>
  <c r="N16" i="53"/>
  <c r="F16" i="53"/>
  <c r="F18" i="53"/>
  <c r="M18" i="53"/>
  <c r="E16" i="53"/>
  <c r="L17" i="53"/>
  <c r="D16" i="53"/>
  <c r="K17" i="53"/>
  <c r="C16" i="53"/>
  <c r="J17" i="53"/>
  <c r="G15" i="53"/>
  <c r="G14" i="53"/>
  <c r="G13" i="53"/>
  <c r="G12" i="53"/>
  <c r="G11" i="53"/>
  <c r="G45" i="14"/>
  <c r="G44" i="14"/>
  <c r="G43" i="14"/>
  <c r="G42" i="14"/>
  <c r="G41" i="14"/>
  <c r="G40" i="14"/>
  <c r="G39" i="14"/>
  <c r="G38" i="14"/>
  <c r="G37" i="14"/>
  <c r="G36" i="14"/>
  <c r="J677" i="43"/>
  <c r="I677" i="43"/>
  <c r="H677" i="43"/>
  <c r="G677" i="43"/>
  <c r="K677" i="43"/>
  <c r="K676" i="43"/>
  <c r="J676" i="43"/>
  <c r="I676" i="43"/>
  <c r="H676" i="43"/>
  <c r="G676" i="43"/>
  <c r="K675" i="43"/>
  <c r="J675" i="43"/>
  <c r="I675" i="43"/>
  <c r="H675" i="43"/>
  <c r="G675" i="43"/>
  <c r="K674" i="43"/>
  <c r="J674" i="43"/>
  <c r="I674" i="43"/>
  <c r="H674" i="43"/>
  <c r="G674" i="43"/>
  <c r="K673" i="43"/>
  <c r="J673" i="43"/>
  <c r="I673" i="43"/>
  <c r="H673" i="43"/>
  <c r="G673" i="43"/>
  <c r="K672" i="43"/>
  <c r="J672" i="43"/>
  <c r="I672" i="43"/>
  <c r="H672" i="43"/>
  <c r="G672" i="43"/>
  <c r="K671" i="43"/>
  <c r="J671" i="43"/>
  <c r="I671" i="43"/>
  <c r="H671" i="43"/>
  <c r="G671" i="43"/>
  <c r="K670" i="43"/>
  <c r="J670" i="43"/>
  <c r="I670" i="43"/>
  <c r="H670" i="43"/>
  <c r="G670" i="43"/>
  <c r="G139" i="43"/>
  <c r="G140" i="43"/>
  <c r="G6" i="43"/>
  <c r="G16" i="61"/>
  <c r="E18" i="61"/>
  <c r="L18" i="61"/>
  <c r="G18" i="61"/>
  <c r="G16" i="60"/>
  <c r="E18" i="60"/>
  <c r="L18" i="60"/>
  <c r="G18" i="60"/>
  <c r="E18" i="59"/>
  <c r="L18" i="59"/>
  <c r="G18" i="59"/>
  <c r="G16" i="59"/>
  <c r="E18" i="58"/>
  <c r="L18" i="58"/>
  <c r="G16" i="58"/>
  <c r="G18" i="58"/>
  <c r="G18" i="57"/>
  <c r="G16" i="57"/>
  <c r="E18" i="57"/>
  <c r="L18" i="57"/>
  <c r="G16" i="56"/>
  <c r="E18" i="56"/>
  <c r="L18" i="56"/>
  <c r="G18" i="56"/>
  <c r="E18" i="55"/>
  <c r="L18" i="55"/>
  <c r="G16" i="55"/>
  <c r="G18" i="55"/>
  <c r="E18" i="54"/>
  <c r="L18" i="54"/>
  <c r="G18" i="54"/>
  <c r="E18" i="53"/>
  <c r="L18" i="53"/>
  <c r="G18" i="53"/>
  <c r="G16" i="53"/>
  <c r="K661" i="43"/>
  <c r="K660" i="43"/>
  <c r="K659" i="43"/>
  <c r="K658" i="43"/>
  <c r="K657" i="43"/>
  <c r="K656" i="43"/>
  <c r="K655" i="43"/>
  <c r="K654" i="43"/>
  <c r="J653" i="43"/>
  <c r="J606" i="43"/>
  <c r="I653" i="43"/>
  <c r="I606" i="43"/>
  <c r="H653" i="43"/>
  <c r="H606" i="43"/>
  <c r="G653" i="43"/>
  <c r="G606" i="43"/>
  <c r="K595" i="43"/>
  <c r="K594" i="43"/>
  <c r="K593" i="43"/>
  <c r="K592" i="43"/>
  <c r="K591" i="43"/>
  <c r="K590" i="43"/>
  <c r="K589" i="43"/>
  <c r="K588" i="43"/>
  <c r="J587" i="43"/>
  <c r="J540" i="43"/>
  <c r="G41" i="39"/>
  <c r="I587" i="43"/>
  <c r="I540" i="43"/>
  <c r="F41" i="39"/>
  <c r="H587" i="43"/>
  <c r="H540" i="43"/>
  <c r="E41" i="39"/>
  <c r="G587" i="43"/>
  <c r="G540" i="43"/>
  <c r="D41" i="39"/>
  <c r="K596" i="43"/>
  <c r="K597" i="43"/>
  <c r="F600" i="43"/>
  <c r="G603" i="43"/>
  <c r="H603" i="43"/>
  <c r="I603" i="43"/>
  <c r="J603" i="43"/>
  <c r="G604" i="43"/>
  <c r="H604" i="43"/>
  <c r="I604" i="43"/>
  <c r="J604" i="43"/>
  <c r="K529" i="43"/>
  <c r="K528" i="43"/>
  <c r="K527" i="43"/>
  <c r="K526" i="43"/>
  <c r="K525" i="43"/>
  <c r="K524" i="43"/>
  <c r="K523" i="43"/>
  <c r="K522" i="43"/>
  <c r="J521" i="43"/>
  <c r="J474" i="43"/>
  <c r="G37" i="39"/>
  <c r="I521" i="43"/>
  <c r="I474" i="43"/>
  <c r="F37" i="39"/>
  <c r="H521" i="43"/>
  <c r="H474" i="43"/>
  <c r="E37" i="39"/>
  <c r="G521" i="43"/>
  <c r="G474" i="43"/>
  <c r="D37" i="39"/>
  <c r="K463" i="43"/>
  <c r="K462" i="43"/>
  <c r="K461" i="43"/>
  <c r="K460" i="43"/>
  <c r="K459" i="43"/>
  <c r="K458" i="43"/>
  <c r="K457" i="43"/>
  <c r="K456" i="43"/>
  <c r="J455" i="43"/>
  <c r="J408" i="43"/>
  <c r="G33" i="39"/>
  <c r="I455" i="43"/>
  <c r="I408" i="43"/>
  <c r="F33" i="39"/>
  <c r="H455" i="43"/>
  <c r="H408" i="43"/>
  <c r="E33" i="39"/>
  <c r="G455" i="43"/>
  <c r="G408" i="43"/>
  <c r="D33" i="39"/>
  <c r="K397" i="43"/>
  <c r="K396" i="43"/>
  <c r="K395" i="43"/>
  <c r="K394" i="43"/>
  <c r="K393" i="43"/>
  <c r="K392" i="43"/>
  <c r="K391" i="43"/>
  <c r="K390" i="43"/>
  <c r="J389" i="43"/>
  <c r="J342" i="43"/>
  <c r="I389" i="43"/>
  <c r="I342" i="43"/>
  <c r="H389" i="43"/>
  <c r="H342" i="43"/>
  <c r="G389" i="43"/>
  <c r="G342" i="43"/>
  <c r="K331" i="43"/>
  <c r="K330" i="43"/>
  <c r="K329" i="43"/>
  <c r="K328" i="43"/>
  <c r="K327" i="43"/>
  <c r="K326" i="43"/>
  <c r="K325" i="43"/>
  <c r="K324" i="43"/>
  <c r="J323" i="43"/>
  <c r="J274" i="43"/>
  <c r="I323" i="43"/>
  <c r="I274" i="43"/>
  <c r="H323" i="43"/>
  <c r="H274" i="43"/>
  <c r="G323" i="43"/>
  <c r="G274" i="43"/>
  <c r="K263" i="43"/>
  <c r="K262" i="43"/>
  <c r="K265" i="43"/>
  <c r="K264" i="43"/>
  <c r="K261" i="43"/>
  <c r="K260" i="43"/>
  <c r="K259" i="43"/>
  <c r="K258" i="43"/>
  <c r="J255" i="43"/>
  <c r="J208" i="43"/>
  <c r="I255" i="43"/>
  <c r="I208" i="43"/>
  <c r="H255" i="43"/>
  <c r="H208" i="43"/>
  <c r="G255" i="43"/>
  <c r="G208" i="43"/>
  <c r="K256" i="43"/>
  <c r="J188" i="43"/>
  <c r="J141" i="43"/>
  <c r="I188" i="43"/>
  <c r="I141" i="43"/>
  <c r="H188" i="43"/>
  <c r="H141" i="43"/>
  <c r="G188" i="43"/>
  <c r="G141" i="43"/>
  <c r="J122" i="43"/>
  <c r="J75" i="43"/>
  <c r="I122" i="43"/>
  <c r="I75" i="43"/>
  <c r="H122" i="43"/>
  <c r="H75" i="43"/>
  <c r="G122" i="43"/>
  <c r="G75" i="43"/>
  <c r="J55" i="43"/>
  <c r="J8" i="43"/>
  <c r="I55" i="43"/>
  <c r="I8" i="43"/>
  <c r="H55" i="43"/>
  <c r="H8" i="43"/>
  <c r="G55" i="43"/>
  <c r="G8" i="43"/>
  <c r="H3" i="52"/>
  <c r="G3" i="52"/>
  <c r="F3" i="52"/>
  <c r="E3" i="52"/>
  <c r="K4" i="51" a="1"/>
  <c r="K4" i="51"/>
  <c r="J4" i="51" a="1"/>
  <c r="J4" i="51"/>
  <c r="I4" i="51" a="1"/>
  <c r="I4" i="51"/>
  <c r="H4" i="51" a="1"/>
  <c r="H4" i="51"/>
  <c r="D4" i="51" a="1"/>
  <c r="D4" i="51"/>
  <c r="F4" i="51" a="1"/>
  <c r="F4" i="51"/>
  <c r="E4" i="51" a="1"/>
  <c r="E4" i="51"/>
  <c r="K3" i="51"/>
  <c r="J3" i="51"/>
  <c r="I3" i="51"/>
  <c r="H3" i="51"/>
  <c r="D45" i="39"/>
  <c r="E45" i="39"/>
  <c r="F43" i="39"/>
  <c r="F45" i="39"/>
  <c r="E43" i="39"/>
  <c r="G45" i="39"/>
  <c r="D43" i="39"/>
  <c r="G43" i="39"/>
  <c r="K604" i="43"/>
  <c r="I5" i="51" a="1"/>
  <c r="I5" i="51"/>
  <c r="J5" i="51" a="1"/>
  <c r="J5" i="51"/>
  <c r="AA103" i="38"/>
  <c r="AA102" i="38"/>
  <c r="AA101" i="38"/>
  <c r="AA100" i="38"/>
  <c r="AA99" i="38"/>
  <c r="AA98" i="38"/>
  <c r="AA97" i="38"/>
  <c r="AA96" i="38"/>
  <c r="AA95" i="38"/>
  <c r="AA94" i="38"/>
  <c r="AA93" i="38"/>
  <c r="AA92" i="38"/>
  <c r="AA91" i="38"/>
  <c r="AA90" i="38"/>
  <c r="AA89" i="38"/>
  <c r="AA88" i="38"/>
  <c r="AA87" i="38"/>
  <c r="AA86" i="38"/>
  <c r="AA85" i="38"/>
  <c r="AA84" i="38"/>
  <c r="AA83" i="38"/>
  <c r="AA82" i="38"/>
  <c r="AA81" i="38"/>
  <c r="AA80" i="38"/>
  <c r="AA79" i="38"/>
  <c r="AA78" i="38"/>
  <c r="AA77" i="38"/>
  <c r="AA76" i="38"/>
  <c r="AA75" i="38"/>
  <c r="AA74" i="38"/>
  <c r="AA73" i="38"/>
  <c r="AA72" i="38"/>
  <c r="AA71" i="38"/>
  <c r="AA70" i="38"/>
  <c r="AA69" i="38"/>
  <c r="AA68" i="38"/>
  <c r="AA67" i="38"/>
  <c r="AA66" i="38"/>
  <c r="AA65" i="38"/>
  <c r="AA64" i="38"/>
  <c r="AA63" i="38"/>
  <c r="AA62" i="38"/>
  <c r="AA61" i="38"/>
  <c r="AA60" i="38"/>
  <c r="AA59" i="38"/>
  <c r="AA58" i="38"/>
  <c r="AA57" i="38"/>
  <c r="AA56" i="38"/>
  <c r="AA55" i="38"/>
  <c r="AA54" i="38"/>
  <c r="AA53" i="38"/>
  <c r="AA52" i="38"/>
  <c r="AA51" i="38"/>
  <c r="AA50" i="38"/>
  <c r="AA49" i="38"/>
  <c r="C93" i="7"/>
  <c r="C93" i="38"/>
  <c r="B156" i="38"/>
  <c r="C81" i="7"/>
  <c r="C81" i="38"/>
  <c r="B144" i="38"/>
  <c r="C69" i="7"/>
  <c r="C69" i="38"/>
  <c r="B132" i="38"/>
  <c r="C57" i="7"/>
  <c r="C57" i="38"/>
  <c r="B120" i="38"/>
  <c r="C103" i="7"/>
  <c r="C103" i="38"/>
  <c r="B166" i="38"/>
  <c r="C102" i="7"/>
  <c r="C102" i="38"/>
  <c r="B165" i="38"/>
  <c r="C101" i="7"/>
  <c r="C101" i="38"/>
  <c r="B164" i="38"/>
  <c r="C100" i="7"/>
  <c r="C100" i="38"/>
  <c r="B163" i="38"/>
  <c r="C99" i="7"/>
  <c r="C98" i="7"/>
  <c r="C97" i="7"/>
  <c r="C96" i="7"/>
  <c r="C95" i="7"/>
  <c r="C94" i="7"/>
  <c r="C92" i="7"/>
  <c r="C92" i="38"/>
  <c r="B155" i="38"/>
  <c r="C91" i="7"/>
  <c r="C91" i="38"/>
  <c r="B154" i="38"/>
  <c r="C90" i="7"/>
  <c r="C90" i="38"/>
  <c r="B153" i="38"/>
  <c r="C89" i="7"/>
  <c r="C89" i="38"/>
  <c r="B152" i="38"/>
  <c r="C88" i="7"/>
  <c r="C88" i="38"/>
  <c r="B151" i="38"/>
  <c r="C87" i="7"/>
  <c r="C86" i="7"/>
  <c r="C85" i="7"/>
  <c r="C84" i="7"/>
  <c r="C83" i="7"/>
  <c r="C82" i="7"/>
  <c r="C80" i="7"/>
  <c r="C80" i="38"/>
  <c r="B143" i="38"/>
  <c r="C79" i="7"/>
  <c r="C79" i="38"/>
  <c r="B142" i="38"/>
  <c r="C78" i="7"/>
  <c r="C78" i="38"/>
  <c r="B141" i="38"/>
  <c r="C77" i="7"/>
  <c r="C77" i="38"/>
  <c r="B140" i="38"/>
  <c r="C76" i="7"/>
  <c r="C76" i="38"/>
  <c r="B139" i="38"/>
  <c r="C75" i="7"/>
  <c r="C74" i="7"/>
  <c r="C73" i="7"/>
  <c r="C72" i="7"/>
  <c r="C71" i="7"/>
  <c r="C70" i="7"/>
  <c r="C68" i="7"/>
  <c r="C68" i="38"/>
  <c r="B131" i="38"/>
  <c r="C67" i="7"/>
  <c r="C67" i="38"/>
  <c r="B130" i="38"/>
  <c r="C66" i="7"/>
  <c r="C66" i="38"/>
  <c r="B129" i="38"/>
  <c r="C65" i="7"/>
  <c r="C65" i="38"/>
  <c r="B128" i="38"/>
  <c r="C64" i="7"/>
  <c r="C64" i="38"/>
  <c r="B127" i="38"/>
  <c r="C63" i="7"/>
  <c r="C62" i="7"/>
  <c r="C61" i="7"/>
  <c r="C60" i="7"/>
  <c r="C59" i="7"/>
  <c r="C58" i="7"/>
  <c r="C56" i="7"/>
  <c r="C56" i="38"/>
  <c r="B119" i="38"/>
  <c r="C55" i="7"/>
  <c r="C55" i="38"/>
  <c r="B118" i="38"/>
  <c r="C54" i="7"/>
  <c r="C54" i="38"/>
  <c r="B117" i="38"/>
  <c r="C53" i="7"/>
  <c r="C53" i="38"/>
  <c r="B116" i="38"/>
  <c r="C52" i="7"/>
  <c r="C52" i="38"/>
  <c r="B115" i="38"/>
  <c r="C51" i="7"/>
  <c r="C50" i="7"/>
  <c r="C49" i="7"/>
  <c r="C49" i="38"/>
  <c r="B112" i="38"/>
  <c r="C35" i="7"/>
  <c r="F22" i="14"/>
  <c r="E22" i="14"/>
  <c r="D22" i="14"/>
  <c r="F21" i="14"/>
  <c r="E21" i="14"/>
  <c r="D21" i="14"/>
  <c r="F20" i="14"/>
  <c r="E20" i="14"/>
  <c r="D20" i="14"/>
  <c r="F19" i="14"/>
  <c r="E19" i="14"/>
  <c r="D19" i="14"/>
  <c r="F18" i="14"/>
  <c r="E18" i="14"/>
  <c r="D18" i="14"/>
  <c r="F17" i="14"/>
  <c r="E17" i="14"/>
  <c r="D17" i="14"/>
  <c r="F16" i="14"/>
  <c r="E16" i="14"/>
  <c r="D16" i="14"/>
  <c r="C22" i="14"/>
  <c r="C21" i="14"/>
  <c r="C20" i="14"/>
  <c r="C19" i="14"/>
  <c r="C18" i="14"/>
  <c r="C17" i="14"/>
  <c r="C16" i="14"/>
  <c r="F8" i="14"/>
  <c r="E8" i="14"/>
  <c r="D8" i="14"/>
  <c r="C8" i="14"/>
  <c r="F35" i="14"/>
  <c r="E35" i="14"/>
  <c r="D35" i="14"/>
  <c r="C35" i="14"/>
  <c r="A35" i="14"/>
  <c r="F34" i="14"/>
  <c r="E34" i="14"/>
  <c r="G34" i="14"/>
  <c r="D34" i="14"/>
  <c r="C34" i="14"/>
  <c r="A34" i="14"/>
  <c r="C34" i="7"/>
  <c r="F33" i="14"/>
  <c r="E33" i="14"/>
  <c r="D33" i="14"/>
  <c r="C33" i="14"/>
  <c r="A33" i="14"/>
  <c r="C33" i="7"/>
  <c r="F32" i="14"/>
  <c r="E32" i="14"/>
  <c r="D32" i="14"/>
  <c r="C32" i="14"/>
  <c r="A32" i="14"/>
  <c r="C32" i="7"/>
  <c r="A31" i="14"/>
  <c r="C31" i="7"/>
  <c r="A28" i="14"/>
  <c r="A27" i="14"/>
  <c r="F31" i="14"/>
  <c r="E31" i="14"/>
  <c r="D31" i="14"/>
  <c r="C31" i="14"/>
  <c r="C30" i="14"/>
  <c r="F30" i="14"/>
  <c r="E30" i="14"/>
  <c r="D30" i="14"/>
  <c r="F29" i="14"/>
  <c r="E29" i="14"/>
  <c r="D29" i="14"/>
  <c r="C29" i="14"/>
  <c r="F28" i="14"/>
  <c r="E28" i="14"/>
  <c r="D28" i="14"/>
  <c r="C28" i="14"/>
  <c r="F27" i="14"/>
  <c r="E27" i="14"/>
  <c r="D27" i="14"/>
  <c r="C27" i="14"/>
  <c r="F26" i="14"/>
  <c r="E26" i="14"/>
  <c r="D26" i="14"/>
  <c r="C26" i="14"/>
  <c r="N18" i="50"/>
  <c r="C18" i="50"/>
  <c r="J18" i="50"/>
  <c r="N17" i="50"/>
  <c r="M17" i="50"/>
  <c r="G17" i="50"/>
  <c r="N16" i="50"/>
  <c r="F16" i="50"/>
  <c r="F18" i="50"/>
  <c r="M18" i="50"/>
  <c r="E16" i="50"/>
  <c r="L17" i="50"/>
  <c r="D16" i="50"/>
  <c r="K17" i="50"/>
  <c r="C16" i="50"/>
  <c r="J17" i="50"/>
  <c r="G15" i="50"/>
  <c r="G14" i="50"/>
  <c r="G13" i="50"/>
  <c r="G12" i="50"/>
  <c r="G11" i="50"/>
  <c r="N18" i="49"/>
  <c r="D18" i="49"/>
  <c r="K18" i="49"/>
  <c r="C18" i="49"/>
  <c r="J18" i="49"/>
  <c r="N17" i="49"/>
  <c r="M17" i="49"/>
  <c r="J17" i="49"/>
  <c r="G17" i="49"/>
  <c r="N16" i="49"/>
  <c r="F16" i="49"/>
  <c r="F18" i="49"/>
  <c r="M18" i="49"/>
  <c r="E16" i="49"/>
  <c r="L17" i="49"/>
  <c r="D16" i="49"/>
  <c r="K17" i="49"/>
  <c r="C16" i="49"/>
  <c r="G15" i="49"/>
  <c r="G14" i="49"/>
  <c r="G13" i="49"/>
  <c r="G12" i="49"/>
  <c r="G11" i="49"/>
  <c r="N18" i="48"/>
  <c r="D18" i="48"/>
  <c r="K18" i="48"/>
  <c r="C18" i="48"/>
  <c r="J18" i="48"/>
  <c r="N17" i="48"/>
  <c r="M17" i="48"/>
  <c r="G17" i="48"/>
  <c r="N16" i="48"/>
  <c r="F16" i="48"/>
  <c r="F18" i="48"/>
  <c r="M18" i="48"/>
  <c r="E16" i="48"/>
  <c r="L17" i="48"/>
  <c r="D16" i="48"/>
  <c r="K17" i="48"/>
  <c r="C16" i="48"/>
  <c r="J17" i="48"/>
  <c r="G15" i="48"/>
  <c r="G14" i="48"/>
  <c r="G13" i="48"/>
  <c r="G12" i="48"/>
  <c r="G11" i="48"/>
  <c r="N18" i="47"/>
  <c r="D18" i="47"/>
  <c r="K18" i="47"/>
  <c r="C18" i="47"/>
  <c r="J18" i="47"/>
  <c r="N17" i="47"/>
  <c r="M17" i="47"/>
  <c r="G17" i="47"/>
  <c r="N16" i="47"/>
  <c r="F16" i="47"/>
  <c r="F18" i="47"/>
  <c r="M18" i="47"/>
  <c r="E16" i="47"/>
  <c r="L17" i="47"/>
  <c r="D16" i="47"/>
  <c r="K17" i="47"/>
  <c r="C16" i="47"/>
  <c r="J17" i="47"/>
  <c r="G15" i="47"/>
  <c r="G14" i="47"/>
  <c r="G13" i="47"/>
  <c r="G12" i="47"/>
  <c r="G11" i="47"/>
  <c r="N18" i="46"/>
  <c r="D18" i="46"/>
  <c r="K18" i="46"/>
  <c r="C18" i="46"/>
  <c r="J18" i="46"/>
  <c r="N17" i="46"/>
  <c r="M17" i="46"/>
  <c r="K17" i="46"/>
  <c r="G17" i="46"/>
  <c r="N16" i="46"/>
  <c r="F16" i="46"/>
  <c r="F18" i="46"/>
  <c r="M18" i="46"/>
  <c r="E16" i="46"/>
  <c r="L17" i="46"/>
  <c r="D16" i="46"/>
  <c r="C16" i="46"/>
  <c r="J17" i="46"/>
  <c r="G15" i="46"/>
  <c r="G14" i="46"/>
  <c r="G13" i="46"/>
  <c r="G12" i="46"/>
  <c r="G11" i="46"/>
  <c r="K12" i="43"/>
  <c r="G25" i="39"/>
  <c r="F25" i="39"/>
  <c r="E25" i="39"/>
  <c r="D25" i="39"/>
  <c r="G17" i="39"/>
  <c r="F17" i="39"/>
  <c r="E17" i="39"/>
  <c r="G13" i="39"/>
  <c r="F13" i="39"/>
  <c r="E13" i="39"/>
  <c r="D13" i="39"/>
  <c r="G9" i="39"/>
  <c r="F9" i="39"/>
  <c r="E9" i="39"/>
  <c r="D9" i="39"/>
  <c r="A11" i="39"/>
  <c r="A7" i="39"/>
  <c r="J26" i="12"/>
  <c r="I26" i="12"/>
  <c r="H26" i="12"/>
  <c r="G26" i="12"/>
  <c r="F26" i="12"/>
  <c r="E26" i="12"/>
  <c r="D26" i="12"/>
  <c r="C26" i="12"/>
  <c r="J25" i="12"/>
  <c r="I25" i="12"/>
  <c r="H25" i="12"/>
  <c r="G25" i="12"/>
  <c r="F25" i="12"/>
  <c r="E25" i="12"/>
  <c r="D25" i="12"/>
  <c r="C25" i="12"/>
  <c r="J24" i="12"/>
  <c r="I24" i="12"/>
  <c r="H24" i="12"/>
  <c r="G24" i="12"/>
  <c r="F24" i="12"/>
  <c r="E24" i="12"/>
  <c r="D24" i="12"/>
  <c r="C24" i="12"/>
  <c r="K24" i="12"/>
  <c r="J23" i="12"/>
  <c r="I23" i="12"/>
  <c r="H23" i="12"/>
  <c r="G23" i="12"/>
  <c r="F23" i="12"/>
  <c r="E23" i="12"/>
  <c r="D23" i="12"/>
  <c r="C23" i="12"/>
  <c r="J22" i="12"/>
  <c r="I22" i="12"/>
  <c r="H22" i="12"/>
  <c r="G22" i="12"/>
  <c r="C22" i="12"/>
  <c r="E22" i="12"/>
  <c r="K22" i="12"/>
  <c r="F22" i="12"/>
  <c r="D22" i="12"/>
  <c r="J21" i="12"/>
  <c r="I21" i="12"/>
  <c r="H21" i="12"/>
  <c r="G21" i="12"/>
  <c r="F21" i="12"/>
  <c r="E21" i="12"/>
  <c r="D21" i="12"/>
  <c r="C21" i="12"/>
  <c r="J20" i="12"/>
  <c r="I20" i="12"/>
  <c r="H20" i="12"/>
  <c r="G20" i="12"/>
  <c r="F20" i="12"/>
  <c r="E20" i="12"/>
  <c r="D20" i="12"/>
  <c r="C20" i="12"/>
  <c r="J19" i="12"/>
  <c r="I19" i="12"/>
  <c r="H19" i="12"/>
  <c r="G19" i="12"/>
  <c r="F19" i="12"/>
  <c r="E19" i="12"/>
  <c r="D19" i="12"/>
  <c r="C19" i="12"/>
  <c r="J18" i="12"/>
  <c r="I18" i="12"/>
  <c r="H18" i="12"/>
  <c r="G18" i="12"/>
  <c r="F18" i="12"/>
  <c r="E18" i="12"/>
  <c r="D18" i="12"/>
  <c r="C18" i="12"/>
  <c r="J17" i="12"/>
  <c r="I17" i="12"/>
  <c r="H17" i="12"/>
  <c r="G17" i="12"/>
  <c r="F17" i="12"/>
  <c r="E17" i="12"/>
  <c r="D17" i="12"/>
  <c r="C17" i="12"/>
  <c r="J36" i="12"/>
  <c r="I36" i="12"/>
  <c r="H36" i="12"/>
  <c r="G36" i="12"/>
  <c r="F36" i="12"/>
  <c r="E36" i="12"/>
  <c r="D36" i="12"/>
  <c r="C36" i="12"/>
  <c r="J35" i="12"/>
  <c r="I35" i="12"/>
  <c r="H35" i="12"/>
  <c r="G35" i="12"/>
  <c r="F35" i="12"/>
  <c r="E35" i="12"/>
  <c r="D35" i="12"/>
  <c r="C35" i="12"/>
  <c r="J34" i="12"/>
  <c r="I34" i="12"/>
  <c r="H34" i="12"/>
  <c r="G34" i="12"/>
  <c r="F34" i="12"/>
  <c r="E34" i="12"/>
  <c r="D34" i="12"/>
  <c r="C34" i="12"/>
  <c r="J33" i="12"/>
  <c r="I33" i="12"/>
  <c r="H33" i="12"/>
  <c r="G33" i="12"/>
  <c r="F33" i="12"/>
  <c r="E33" i="12"/>
  <c r="D33" i="12"/>
  <c r="C33" i="12"/>
  <c r="J32" i="12"/>
  <c r="I32" i="12"/>
  <c r="H32" i="12"/>
  <c r="G32" i="12"/>
  <c r="F32" i="12"/>
  <c r="E32" i="12"/>
  <c r="D32" i="12"/>
  <c r="C32" i="12"/>
  <c r="J31" i="12"/>
  <c r="I31" i="12"/>
  <c r="H31" i="12"/>
  <c r="G31" i="12"/>
  <c r="F31" i="12"/>
  <c r="E31" i="12"/>
  <c r="D31" i="12"/>
  <c r="C31" i="12"/>
  <c r="J30" i="12"/>
  <c r="I30" i="12"/>
  <c r="H30" i="12"/>
  <c r="G30" i="12"/>
  <c r="C30" i="12"/>
  <c r="E30" i="12"/>
  <c r="K30" i="12"/>
  <c r="F30" i="12"/>
  <c r="D30" i="12"/>
  <c r="J29" i="12"/>
  <c r="I29" i="12"/>
  <c r="H29" i="12"/>
  <c r="G29" i="12"/>
  <c r="F29" i="12"/>
  <c r="E29" i="12"/>
  <c r="D29" i="12"/>
  <c r="C29" i="12"/>
  <c r="J28" i="12"/>
  <c r="I28" i="12"/>
  <c r="H28" i="12"/>
  <c r="D28" i="12"/>
  <c r="F28" i="12"/>
  <c r="L28" i="12"/>
  <c r="G28" i="12"/>
  <c r="E28" i="12"/>
  <c r="C28" i="12"/>
  <c r="J27" i="12"/>
  <c r="I27" i="12"/>
  <c r="H27" i="12"/>
  <c r="G27" i="12"/>
  <c r="F27" i="12"/>
  <c r="E27" i="12"/>
  <c r="D27" i="12"/>
  <c r="C27" i="12"/>
  <c r="J46" i="12"/>
  <c r="I46" i="12"/>
  <c r="H46" i="12"/>
  <c r="G46" i="12"/>
  <c r="F46" i="12"/>
  <c r="E46" i="12"/>
  <c r="D46" i="12"/>
  <c r="C46" i="12"/>
  <c r="K46" i="12"/>
  <c r="J45" i="12"/>
  <c r="I45" i="12"/>
  <c r="H45" i="12"/>
  <c r="G45" i="12"/>
  <c r="F45" i="12"/>
  <c r="E45" i="12"/>
  <c r="D45" i="12"/>
  <c r="C45" i="12"/>
  <c r="J44" i="12"/>
  <c r="I44" i="12"/>
  <c r="H44" i="12"/>
  <c r="G44" i="12"/>
  <c r="F44" i="12"/>
  <c r="E44" i="12"/>
  <c r="D44" i="12"/>
  <c r="C44" i="12"/>
  <c r="J43" i="12"/>
  <c r="I43" i="12"/>
  <c r="H43" i="12"/>
  <c r="G43" i="12"/>
  <c r="F43" i="12"/>
  <c r="E43" i="12"/>
  <c r="D43" i="12"/>
  <c r="C43" i="12"/>
  <c r="J42" i="12"/>
  <c r="I42" i="12"/>
  <c r="H42" i="12"/>
  <c r="G42" i="12"/>
  <c r="F42" i="12"/>
  <c r="E42" i="12"/>
  <c r="D42" i="12"/>
  <c r="C42" i="12"/>
  <c r="J41" i="12"/>
  <c r="I41" i="12"/>
  <c r="H41" i="12"/>
  <c r="G41" i="12"/>
  <c r="F41" i="12"/>
  <c r="E41" i="12"/>
  <c r="D41" i="12"/>
  <c r="C41" i="12"/>
  <c r="J40" i="12"/>
  <c r="I40" i="12"/>
  <c r="H40" i="12"/>
  <c r="G40" i="12"/>
  <c r="F40" i="12"/>
  <c r="E40" i="12"/>
  <c r="D40" i="12"/>
  <c r="C40" i="12"/>
  <c r="J39" i="12"/>
  <c r="I39" i="12"/>
  <c r="H39" i="12"/>
  <c r="G39" i="12"/>
  <c r="F39" i="12"/>
  <c r="E39" i="12"/>
  <c r="D39" i="12"/>
  <c r="C39" i="12"/>
  <c r="J38" i="12"/>
  <c r="I38" i="12"/>
  <c r="H38" i="12"/>
  <c r="G38" i="12"/>
  <c r="F38" i="12"/>
  <c r="E38" i="12"/>
  <c r="D38" i="12"/>
  <c r="C38" i="12"/>
  <c r="J37" i="12"/>
  <c r="I37" i="12"/>
  <c r="H37" i="12"/>
  <c r="G37" i="12"/>
  <c r="F37" i="12"/>
  <c r="E37" i="12"/>
  <c r="D37" i="12"/>
  <c r="C37" i="12"/>
  <c r="D17" i="39"/>
  <c r="K197" i="43"/>
  <c r="K196" i="43"/>
  <c r="K195" i="43"/>
  <c r="K194" i="43"/>
  <c r="K193" i="43"/>
  <c r="K192" i="43"/>
  <c r="K191" i="43"/>
  <c r="K190" i="43"/>
  <c r="K189" i="43"/>
  <c r="K130" i="43"/>
  <c r="K129" i="43"/>
  <c r="K128" i="43"/>
  <c r="K127" i="43"/>
  <c r="K126" i="43"/>
  <c r="K125" i="43"/>
  <c r="K124" i="43"/>
  <c r="K123" i="43"/>
  <c r="K58" i="43"/>
  <c r="K57" i="43"/>
  <c r="K56" i="43"/>
  <c r="K62" i="43"/>
  <c r="K61" i="43"/>
  <c r="K60" i="43"/>
  <c r="K59" i="43"/>
  <c r="K64" i="43"/>
  <c r="K63" i="43"/>
  <c r="K399" i="43"/>
  <c r="K398" i="43"/>
  <c r="K385" i="43"/>
  <c r="K384" i="43"/>
  <c r="K383" i="43"/>
  <c r="K382" i="43"/>
  <c r="K381" i="43"/>
  <c r="K380" i="43"/>
  <c r="K379" i="43"/>
  <c r="K378" i="43"/>
  <c r="K377" i="43"/>
  <c r="K376" i="43"/>
  <c r="K375" i="43"/>
  <c r="K374" i="43"/>
  <c r="K373" i="43"/>
  <c r="K372" i="43"/>
  <c r="K371" i="43"/>
  <c r="K370" i="43"/>
  <c r="K369" i="43"/>
  <c r="K368" i="43"/>
  <c r="K367" i="43"/>
  <c r="K366" i="43"/>
  <c r="K365" i="43"/>
  <c r="K364" i="43"/>
  <c r="K363" i="43"/>
  <c r="K362" i="43"/>
  <c r="K361" i="43"/>
  <c r="K360" i="43"/>
  <c r="K359" i="43"/>
  <c r="K358" i="43"/>
  <c r="K357" i="43"/>
  <c r="K356" i="43"/>
  <c r="K355" i="43"/>
  <c r="K354" i="43"/>
  <c r="K353" i="43"/>
  <c r="K352" i="43"/>
  <c r="K351" i="43"/>
  <c r="K350" i="43"/>
  <c r="K349" i="43"/>
  <c r="K348" i="43"/>
  <c r="K347" i="43"/>
  <c r="K346" i="43"/>
  <c r="K342" i="43"/>
  <c r="J341" i="43"/>
  <c r="I341" i="43"/>
  <c r="H341" i="43"/>
  <c r="G341" i="43"/>
  <c r="J340" i="43"/>
  <c r="J343" i="43"/>
  <c r="I340" i="43"/>
  <c r="I343" i="43"/>
  <c r="H340" i="43"/>
  <c r="H343" i="43"/>
  <c r="G340" i="43"/>
  <c r="J339" i="43"/>
  <c r="I339" i="43"/>
  <c r="H339" i="43"/>
  <c r="G339" i="43"/>
  <c r="F336" i="43"/>
  <c r="K465" i="43"/>
  <c r="K464" i="43"/>
  <c r="K451" i="43"/>
  <c r="K450" i="43"/>
  <c r="K449" i="43"/>
  <c r="K448" i="43"/>
  <c r="K447" i="43"/>
  <c r="K446" i="43"/>
  <c r="K445" i="43"/>
  <c r="K444" i="43"/>
  <c r="K443" i="43"/>
  <c r="K442" i="43"/>
  <c r="K441" i="43"/>
  <c r="K440" i="43"/>
  <c r="K439" i="43"/>
  <c r="K438" i="43"/>
  <c r="K437" i="43"/>
  <c r="K436" i="43"/>
  <c r="K435" i="43"/>
  <c r="K434" i="43"/>
  <c r="K433" i="43"/>
  <c r="K432" i="43"/>
  <c r="K431" i="43"/>
  <c r="K430" i="43"/>
  <c r="K429" i="43"/>
  <c r="K428" i="43"/>
  <c r="K427" i="43"/>
  <c r="K426" i="43"/>
  <c r="K425" i="43"/>
  <c r="K424" i="43"/>
  <c r="K423" i="43"/>
  <c r="K422" i="43"/>
  <c r="K421" i="43"/>
  <c r="K420" i="43"/>
  <c r="K419" i="43"/>
  <c r="K418" i="43"/>
  <c r="K417" i="43"/>
  <c r="K416" i="43"/>
  <c r="K415" i="43"/>
  <c r="K414" i="43"/>
  <c r="K413" i="43"/>
  <c r="K412" i="43"/>
  <c r="K408" i="43"/>
  <c r="J407" i="43"/>
  <c r="G32" i="39"/>
  <c r="I407" i="43"/>
  <c r="F32" i="39"/>
  <c r="H407" i="43"/>
  <c r="E32" i="39"/>
  <c r="G407" i="43"/>
  <c r="D32" i="39"/>
  <c r="J406" i="43"/>
  <c r="I406" i="43"/>
  <c r="H406" i="43"/>
  <c r="G406" i="43"/>
  <c r="D31" i="39"/>
  <c r="J405" i="43"/>
  <c r="I405" i="43"/>
  <c r="H405" i="43"/>
  <c r="G405" i="43"/>
  <c r="F402" i="43"/>
  <c r="K531" i="43"/>
  <c r="K530" i="43"/>
  <c r="K517" i="43"/>
  <c r="K516" i="43"/>
  <c r="K515" i="43"/>
  <c r="K514" i="43"/>
  <c r="K513" i="43"/>
  <c r="K512" i="43"/>
  <c r="K511" i="43"/>
  <c r="K510" i="43"/>
  <c r="K509" i="43"/>
  <c r="K508" i="43"/>
  <c r="K507" i="43"/>
  <c r="K506" i="43"/>
  <c r="K505" i="43"/>
  <c r="K504" i="43"/>
  <c r="K503" i="43"/>
  <c r="K502" i="43"/>
  <c r="K501" i="43"/>
  <c r="K500" i="43"/>
  <c r="K499" i="43"/>
  <c r="K498" i="43"/>
  <c r="K497" i="43"/>
  <c r="K496" i="43"/>
  <c r="K495" i="43"/>
  <c r="K494" i="43"/>
  <c r="K493" i="43"/>
  <c r="K492" i="43"/>
  <c r="K491" i="43"/>
  <c r="K490" i="43"/>
  <c r="K489" i="43"/>
  <c r="K488" i="43"/>
  <c r="K487" i="43"/>
  <c r="K486" i="43"/>
  <c r="K485" i="43"/>
  <c r="K484" i="43"/>
  <c r="K483" i="43"/>
  <c r="K482" i="43"/>
  <c r="K481" i="43"/>
  <c r="K480" i="43"/>
  <c r="K479" i="43"/>
  <c r="K478" i="43"/>
  <c r="K474" i="43"/>
  <c r="J473" i="43"/>
  <c r="G36" i="39"/>
  <c r="I473" i="43"/>
  <c r="F36" i="39"/>
  <c r="H473" i="43"/>
  <c r="E36" i="39"/>
  <c r="G473" i="43"/>
  <c r="D36" i="39"/>
  <c r="J472" i="43"/>
  <c r="I472" i="43"/>
  <c r="H472" i="43"/>
  <c r="G472" i="43"/>
  <c r="D35" i="39"/>
  <c r="J471" i="43"/>
  <c r="I471" i="43"/>
  <c r="H471" i="43"/>
  <c r="G471" i="43"/>
  <c r="F468" i="43"/>
  <c r="K583" i="43"/>
  <c r="K582" i="43"/>
  <c r="K581" i="43"/>
  <c r="K580" i="43"/>
  <c r="K579" i="43"/>
  <c r="K578" i="43"/>
  <c r="K577" i="43"/>
  <c r="K576" i="43"/>
  <c r="K575" i="43"/>
  <c r="K574" i="43"/>
  <c r="K573" i="43"/>
  <c r="K572" i="43"/>
  <c r="K571" i="43"/>
  <c r="K570" i="43"/>
  <c r="K569" i="43"/>
  <c r="K568" i="43"/>
  <c r="K567" i="43"/>
  <c r="K566" i="43"/>
  <c r="K565" i="43"/>
  <c r="K564" i="43"/>
  <c r="K563" i="43"/>
  <c r="K562" i="43"/>
  <c r="K561" i="43"/>
  <c r="K560" i="43"/>
  <c r="K559" i="43"/>
  <c r="K558" i="43"/>
  <c r="K557" i="43"/>
  <c r="K556" i="43"/>
  <c r="K555" i="43"/>
  <c r="K554" i="43"/>
  <c r="K553" i="43"/>
  <c r="K552" i="43"/>
  <c r="K551" i="43"/>
  <c r="K550" i="43"/>
  <c r="K549" i="43"/>
  <c r="K548" i="43"/>
  <c r="K547" i="43"/>
  <c r="K546" i="43"/>
  <c r="K545" i="43"/>
  <c r="K544" i="43"/>
  <c r="J539" i="43"/>
  <c r="G40" i="39"/>
  <c r="I539" i="43"/>
  <c r="F40" i="39"/>
  <c r="H539" i="43"/>
  <c r="E40" i="39"/>
  <c r="G539" i="43"/>
  <c r="D40" i="39"/>
  <c r="J538" i="43"/>
  <c r="I538" i="43"/>
  <c r="F39" i="39"/>
  <c r="H538" i="43"/>
  <c r="E39" i="39"/>
  <c r="G538" i="43"/>
  <c r="D39" i="39"/>
  <c r="J537" i="43"/>
  <c r="I537" i="43"/>
  <c r="H537" i="43"/>
  <c r="G537" i="43"/>
  <c r="F534" i="43"/>
  <c r="K643" i="43"/>
  <c r="K642" i="43"/>
  <c r="K641" i="43"/>
  <c r="K640" i="43"/>
  <c r="K639" i="43"/>
  <c r="K638" i="43"/>
  <c r="K637" i="43"/>
  <c r="K636" i="43"/>
  <c r="K635" i="43"/>
  <c r="K634" i="43"/>
  <c r="K633" i="43"/>
  <c r="K632" i="43"/>
  <c r="K631" i="43"/>
  <c r="K630" i="43"/>
  <c r="K629" i="43"/>
  <c r="K628" i="43"/>
  <c r="K627" i="43"/>
  <c r="K626" i="43"/>
  <c r="K625" i="43"/>
  <c r="K624" i="43"/>
  <c r="K623" i="43"/>
  <c r="K622" i="43"/>
  <c r="K621" i="43"/>
  <c r="K620" i="43"/>
  <c r="K619" i="43"/>
  <c r="K618" i="43"/>
  <c r="K617" i="43"/>
  <c r="K616" i="43"/>
  <c r="K615" i="43"/>
  <c r="K614" i="43"/>
  <c r="K613" i="43"/>
  <c r="K612" i="43"/>
  <c r="K644" i="43"/>
  <c r="K645" i="43"/>
  <c r="K646" i="43"/>
  <c r="K647" i="43"/>
  <c r="K648" i="43"/>
  <c r="K649" i="43"/>
  <c r="K662" i="43"/>
  <c r="K663" i="43"/>
  <c r="G668" i="43"/>
  <c r="H668" i="43"/>
  <c r="I668" i="43"/>
  <c r="J668" i="43"/>
  <c r="K668" i="43"/>
  <c r="G669" i="43"/>
  <c r="H669" i="43"/>
  <c r="I669" i="43"/>
  <c r="J669" i="43"/>
  <c r="K669" i="43"/>
  <c r="K319" i="43"/>
  <c r="K318" i="43"/>
  <c r="K317" i="43"/>
  <c r="K316" i="43"/>
  <c r="K315" i="43"/>
  <c r="K314" i="43"/>
  <c r="K313" i="43"/>
  <c r="K312" i="43"/>
  <c r="K311" i="43"/>
  <c r="K310" i="43"/>
  <c r="K309" i="43"/>
  <c r="K308" i="43"/>
  <c r="K307" i="43"/>
  <c r="K306" i="43"/>
  <c r="K305" i="43"/>
  <c r="K304" i="43"/>
  <c r="K303" i="43"/>
  <c r="K302" i="43"/>
  <c r="K301" i="43"/>
  <c r="K300" i="43"/>
  <c r="K299" i="43"/>
  <c r="K298" i="43"/>
  <c r="K297" i="43"/>
  <c r="K296" i="43"/>
  <c r="K295" i="43"/>
  <c r="K294" i="43"/>
  <c r="K293" i="43"/>
  <c r="K292" i="43"/>
  <c r="K291" i="43"/>
  <c r="K290" i="43"/>
  <c r="K289" i="43"/>
  <c r="K288"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C58" i="38"/>
  <c r="B121" i="38"/>
  <c r="C70" i="38"/>
  <c r="B133" i="38"/>
  <c r="C82" i="38"/>
  <c r="B145" i="38"/>
  <c r="C94" i="38"/>
  <c r="B157" i="38"/>
  <c r="H409" i="43"/>
  <c r="E31" i="39"/>
  <c r="C59" i="38"/>
  <c r="B122" i="38"/>
  <c r="C71" i="38"/>
  <c r="B134" i="38"/>
  <c r="C83" i="38"/>
  <c r="B146" i="38"/>
  <c r="C95" i="38"/>
  <c r="B158" i="38"/>
  <c r="J541" i="43"/>
  <c r="G39" i="39"/>
  <c r="I409" i="43"/>
  <c r="F31" i="39"/>
  <c r="C60" i="38"/>
  <c r="B123" i="38"/>
  <c r="C72" i="38"/>
  <c r="B135" i="38"/>
  <c r="C84" i="38"/>
  <c r="B147" i="38"/>
  <c r="C96" i="38"/>
  <c r="B159" i="38"/>
  <c r="C61" i="38"/>
  <c r="B124" i="38"/>
  <c r="C73" i="38"/>
  <c r="B136" i="38"/>
  <c r="C85" i="38"/>
  <c r="B148" i="38"/>
  <c r="C97" i="38"/>
  <c r="B160" i="38"/>
  <c r="J409" i="43"/>
  <c r="G31" i="39"/>
  <c r="C50" i="38"/>
  <c r="B113" i="38"/>
  <c r="C62" i="38"/>
  <c r="B125" i="38"/>
  <c r="C74" i="38"/>
  <c r="B137" i="38"/>
  <c r="C86" i="38"/>
  <c r="B149" i="38"/>
  <c r="C98" i="38"/>
  <c r="B161" i="38"/>
  <c r="H475" i="43"/>
  <c r="E35" i="39"/>
  <c r="C51" i="38"/>
  <c r="B114" i="38"/>
  <c r="C63" i="38"/>
  <c r="B126" i="38"/>
  <c r="C75" i="38"/>
  <c r="B138" i="38"/>
  <c r="C87" i="38"/>
  <c r="B150" i="38"/>
  <c r="C99" i="38"/>
  <c r="B162" i="38"/>
  <c r="I475" i="43"/>
  <c r="F35" i="39"/>
  <c r="J475" i="43"/>
  <c r="G35" i="39"/>
  <c r="K472" i="43"/>
  <c r="G409" i="43"/>
  <c r="K540" i="43"/>
  <c r="H541" i="43"/>
  <c r="G541" i="43"/>
  <c r="K538" i="43"/>
  <c r="K539" i="43"/>
  <c r="G475" i="43"/>
  <c r="K473" i="43"/>
  <c r="K407" i="43"/>
  <c r="G343" i="43"/>
  <c r="K343" i="43"/>
  <c r="K341" i="43"/>
  <c r="L19" i="12"/>
  <c r="L25" i="12"/>
  <c r="G16" i="50"/>
  <c r="D18" i="50"/>
  <c r="K18" i="50"/>
  <c r="E18" i="50"/>
  <c r="L18" i="50"/>
  <c r="G16" i="49"/>
  <c r="E18" i="49"/>
  <c r="L18" i="49"/>
  <c r="G18" i="49"/>
  <c r="G16" i="48"/>
  <c r="E18" i="48"/>
  <c r="L18" i="48"/>
  <c r="G16" i="47"/>
  <c r="E18" i="47"/>
  <c r="L18" i="47"/>
  <c r="G18" i="47"/>
  <c r="G16" i="46"/>
  <c r="E18" i="46"/>
  <c r="L18" i="46"/>
  <c r="G18" i="46"/>
  <c r="L18" i="12"/>
  <c r="L24" i="12"/>
  <c r="L21" i="12"/>
  <c r="K26" i="12"/>
  <c r="L33" i="12"/>
  <c r="L27" i="12"/>
  <c r="L22" i="12"/>
  <c r="L31" i="12"/>
  <c r="L30" i="12"/>
  <c r="L45" i="12"/>
  <c r="K340" i="43"/>
  <c r="K406" i="43"/>
  <c r="K475" i="43"/>
  <c r="I541" i="43"/>
  <c r="K541" i="43"/>
  <c r="K409" i="43"/>
  <c r="G18" i="50"/>
  <c r="G18" i="48"/>
  <c r="E16" i="8"/>
  <c r="E18" i="8"/>
  <c r="E26" i="8"/>
  <c r="E28" i="8"/>
  <c r="E31" i="8"/>
  <c r="K18" i="43"/>
  <c r="C6" i="12"/>
  <c r="C10" i="8"/>
  <c r="F16" i="29"/>
  <c r="E16" i="29"/>
  <c r="D16" i="29"/>
  <c r="C16" i="29"/>
  <c r="C6" i="14"/>
  <c r="C15" i="14"/>
  <c r="D15" i="14"/>
  <c r="E15" i="14"/>
  <c r="F15" i="14"/>
  <c r="D6" i="39"/>
  <c r="E6" i="39"/>
  <c r="F6" i="39"/>
  <c r="G6" i="39"/>
  <c r="J271" i="43"/>
  <c r="I271" i="43"/>
  <c r="H271" i="43"/>
  <c r="G271" i="43"/>
  <c r="J205" i="43"/>
  <c r="I205" i="43"/>
  <c r="H205" i="43"/>
  <c r="G205" i="43"/>
  <c r="J138" i="43"/>
  <c r="I138" i="43"/>
  <c r="H138" i="43"/>
  <c r="G138" i="43"/>
  <c r="J72" i="43"/>
  <c r="I72" i="43"/>
  <c r="H72" i="43"/>
  <c r="G72" i="43"/>
  <c r="J5" i="43"/>
  <c r="I5" i="43"/>
  <c r="H5" i="43"/>
  <c r="G5" i="43"/>
  <c r="E42" i="39"/>
  <c r="E38" i="39"/>
  <c r="E34" i="39"/>
  <c r="J62" i="12"/>
  <c r="I62" i="12"/>
  <c r="J61" i="12"/>
  <c r="I61" i="12"/>
  <c r="J60" i="12"/>
  <c r="I60" i="12"/>
  <c r="J59" i="12"/>
  <c r="I59" i="12"/>
  <c r="J58" i="12"/>
  <c r="I58" i="12"/>
  <c r="J57" i="12"/>
  <c r="I57" i="12"/>
  <c r="J56" i="12"/>
  <c r="I56" i="12"/>
  <c r="J55" i="12"/>
  <c r="I55" i="12"/>
  <c r="J54" i="12"/>
  <c r="I54" i="12"/>
  <c r="J53" i="12"/>
  <c r="I53" i="12"/>
  <c r="J52" i="12"/>
  <c r="I52" i="12"/>
  <c r="J51" i="12"/>
  <c r="I51" i="12"/>
  <c r="J50" i="12"/>
  <c r="I50" i="12"/>
  <c r="J49" i="12"/>
  <c r="I49" i="12"/>
  <c r="J48" i="12"/>
  <c r="I48" i="12"/>
  <c r="J47" i="12"/>
  <c r="I47" i="12"/>
  <c r="J16" i="12"/>
  <c r="I16" i="12"/>
  <c r="J15" i="12"/>
  <c r="I15" i="12"/>
  <c r="J14" i="12"/>
  <c r="I14" i="12"/>
  <c r="J13" i="12"/>
  <c r="I13" i="12"/>
  <c r="J12" i="12"/>
  <c r="I12" i="12"/>
  <c r="J11" i="12"/>
  <c r="I11" i="12"/>
  <c r="J10" i="12"/>
  <c r="I10" i="12"/>
  <c r="J9" i="12"/>
  <c r="I9" i="12"/>
  <c r="J8" i="12"/>
  <c r="I8" i="12"/>
  <c r="K15" i="43"/>
  <c r="K14" i="43"/>
  <c r="K17" i="43"/>
  <c r="K16" i="43"/>
  <c r="K148" i="43"/>
  <c r="K147" i="43"/>
  <c r="K150" i="43"/>
  <c r="K149" i="43"/>
  <c r="K217" i="43"/>
  <c r="K216" i="43"/>
  <c r="K285" i="43"/>
  <c r="K284" i="43"/>
  <c r="J605" i="43"/>
  <c r="J273" i="43"/>
  <c r="G24" i="39"/>
  <c r="J7" i="43"/>
  <c r="G8" i="39"/>
  <c r="G48" i="39"/>
  <c r="J272" i="43"/>
  <c r="G23" i="39"/>
  <c r="G21" i="39"/>
  <c r="J207" i="43"/>
  <c r="G20" i="39"/>
  <c r="J206" i="43"/>
  <c r="G19" i="39"/>
  <c r="J140" i="43"/>
  <c r="G16" i="39"/>
  <c r="J139" i="43"/>
  <c r="G15" i="39"/>
  <c r="J74" i="43"/>
  <c r="G12" i="39"/>
  <c r="J73" i="43"/>
  <c r="G11" i="39"/>
  <c r="J6" i="43"/>
  <c r="G7" i="39"/>
  <c r="K333" i="43"/>
  <c r="K66" i="43"/>
  <c r="K132" i="43"/>
  <c r="K199" i="43"/>
  <c r="K257" i="43"/>
  <c r="F2" i="43"/>
  <c r="K19" i="43"/>
  <c r="H62" i="12"/>
  <c r="G62" i="12"/>
  <c r="F62" i="12"/>
  <c r="E62" i="12"/>
  <c r="D62" i="12"/>
  <c r="C62" i="12"/>
  <c r="G44" i="39"/>
  <c r="C10" i="62"/>
  <c r="C10" i="58"/>
  <c r="C10" i="56"/>
  <c r="C10" i="54"/>
  <c r="C10" i="61"/>
  <c r="C10" i="59"/>
  <c r="C10" i="57"/>
  <c r="C10" i="55"/>
  <c r="C10" i="53"/>
  <c r="C10" i="60"/>
  <c r="U104" i="7" a="1"/>
  <c r="U104" i="7"/>
  <c r="D11" i="12"/>
  <c r="U92" i="7" a="1"/>
  <c r="U92" i="7"/>
  <c r="U80" i="7" a="1"/>
  <c r="U80" i="7"/>
  <c r="U68" i="7" a="1"/>
  <c r="U68" i="7"/>
  <c r="U68" i="38"/>
  <c r="W131" i="38"/>
  <c r="AI131" i="38"/>
  <c r="U56" i="7" a="1"/>
  <c r="U56" i="7"/>
  <c r="U56" i="38"/>
  <c r="W119" i="38"/>
  <c r="AI119" i="38"/>
  <c r="U103" i="7" a="1"/>
  <c r="U103" i="7"/>
  <c r="U91" i="7" a="1"/>
  <c r="U91" i="7"/>
  <c r="AG91" i="7"/>
  <c r="U79" i="7" a="1"/>
  <c r="U79" i="7"/>
  <c r="U67" i="7" a="1"/>
  <c r="U67" i="7"/>
  <c r="U55" i="7" a="1"/>
  <c r="U55" i="7"/>
  <c r="U100" i="7" a="1"/>
  <c r="U100" i="7"/>
  <c r="U100" i="38"/>
  <c r="W163" i="38"/>
  <c r="AI163" i="38"/>
  <c r="U88" i="7" a="1"/>
  <c r="U88" i="7"/>
  <c r="U76" i="7" a="1"/>
  <c r="U76" i="7"/>
  <c r="U76" i="38"/>
  <c r="W139" i="38"/>
  <c r="AI139" i="38"/>
  <c r="U64" i="7" a="1"/>
  <c r="U64" i="7"/>
  <c r="U64" i="38"/>
  <c r="W127" i="38"/>
  <c r="AI127" i="38"/>
  <c r="U52" i="7" a="1"/>
  <c r="U52" i="7"/>
  <c r="AG52" i="7"/>
  <c r="U102" i="7" a="1"/>
  <c r="U102" i="7"/>
  <c r="U90" i="7" a="1"/>
  <c r="U90" i="7"/>
  <c r="U78" i="7" a="1"/>
  <c r="U78" i="7"/>
  <c r="U66" i="7" a="1"/>
  <c r="U66" i="7"/>
  <c r="U66" i="38"/>
  <c r="W129" i="38"/>
  <c r="AI129" i="38"/>
  <c r="U54" i="7" a="1"/>
  <c r="U54" i="7"/>
  <c r="AG54" i="7"/>
  <c r="U101" i="7" a="1"/>
  <c r="U101" i="7"/>
  <c r="AG101" i="7"/>
  <c r="U89" i="7" a="1"/>
  <c r="U89" i="7"/>
  <c r="AG89" i="7"/>
  <c r="U77" i="7" a="1"/>
  <c r="U77" i="7"/>
  <c r="U65" i="7" a="1"/>
  <c r="U65" i="7"/>
  <c r="U65" i="38"/>
  <c r="W128" i="38"/>
  <c r="AI128" i="38"/>
  <c r="U53" i="7" a="1"/>
  <c r="U53" i="7"/>
  <c r="U57" i="7" a="1"/>
  <c r="U57" i="7"/>
  <c r="U96" i="7" a="1"/>
  <c r="U96" i="7"/>
  <c r="U63" i="7" a="1"/>
  <c r="U63" i="7"/>
  <c r="U58" i="7" a="1"/>
  <c r="U58" i="7"/>
  <c r="U61" i="7" a="1"/>
  <c r="U61" i="7"/>
  <c r="U75" i="7" a="1"/>
  <c r="U75" i="7"/>
  <c r="U75" i="38"/>
  <c r="W138" i="38"/>
  <c r="AI138" i="38"/>
  <c r="U70" i="7" a="1"/>
  <c r="U70" i="7"/>
  <c r="AG70" i="7"/>
  <c r="U73" i="7" a="1"/>
  <c r="U73" i="7"/>
  <c r="U87" i="7" a="1"/>
  <c r="U87" i="7"/>
  <c r="U87" i="38"/>
  <c r="W150" i="38"/>
  <c r="AI150" i="38"/>
  <c r="U82" i="7" a="1"/>
  <c r="U82" i="7"/>
  <c r="U85" i="7" a="1"/>
  <c r="U85" i="7"/>
  <c r="AG85" i="7"/>
  <c r="U99" i="7" a="1"/>
  <c r="U99" i="7"/>
  <c r="U99" i="38"/>
  <c r="W162" i="38"/>
  <c r="AI162" i="38"/>
  <c r="U60" i="7" a="1"/>
  <c r="U60" i="7"/>
  <c r="AG60" i="7"/>
  <c r="U94" i="7" a="1"/>
  <c r="U94" i="7"/>
  <c r="U97" i="7" a="1"/>
  <c r="U97" i="7"/>
  <c r="U69" i="7" a="1"/>
  <c r="U69" i="7"/>
  <c r="U69" i="38"/>
  <c r="W132" i="38"/>
  <c r="AI132" i="38"/>
  <c r="U59" i="7" a="1"/>
  <c r="U59" i="7"/>
  <c r="U93" i="7" a="1"/>
  <c r="U93" i="7"/>
  <c r="U71" i="7" a="1"/>
  <c r="U71" i="7"/>
  <c r="U71" i="38"/>
  <c r="W134" i="38"/>
  <c r="AI134" i="38"/>
  <c r="U62" i="7" a="1"/>
  <c r="U62" i="7"/>
  <c r="U98" i="7" a="1"/>
  <c r="U98" i="7"/>
  <c r="AG98" i="7"/>
  <c r="U83" i="7" a="1"/>
  <c r="U83" i="7"/>
  <c r="AG83" i="7"/>
  <c r="U74" i="7" a="1"/>
  <c r="U74" i="7"/>
  <c r="U95" i="7" a="1"/>
  <c r="U95" i="7"/>
  <c r="AG95" i="7"/>
  <c r="U86" i="7" a="1"/>
  <c r="U86" i="7"/>
  <c r="U86" i="38"/>
  <c r="W149" i="38"/>
  <c r="AI149" i="38"/>
  <c r="U72" i="7" a="1"/>
  <c r="U72" i="7"/>
  <c r="U72" i="38"/>
  <c r="W135" i="38"/>
  <c r="AI135" i="38"/>
  <c r="U81" i="7" a="1"/>
  <c r="U81" i="7"/>
  <c r="AG81" i="7"/>
  <c r="U84" i="7" a="1"/>
  <c r="U84" i="7"/>
  <c r="AG84" i="7"/>
  <c r="D10" i="12"/>
  <c r="U51" i="7" a="1"/>
  <c r="U51" i="7"/>
  <c r="U51" i="38"/>
  <c r="W114" i="38"/>
  <c r="AI114" i="38"/>
  <c r="C11" i="12"/>
  <c r="O98" i="7"/>
  <c r="O95" i="7"/>
  <c r="O94" i="7"/>
  <c r="O96" i="7"/>
  <c r="AA96" i="7"/>
  <c r="O97" i="7"/>
  <c r="O97" i="38"/>
  <c r="G160" i="38"/>
  <c r="E6" i="12"/>
  <c r="G6" i="12"/>
  <c r="I6" i="12"/>
  <c r="O64" i="7"/>
  <c r="O52" i="7"/>
  <c r="O68" i="7"/>
  <c r="AA68" i="7"/>
  <c r="O56" i="7"/>
  <c r="AA56" i="7"/>
  <c r="O70" i="7"/>
  <c r="O70" i="38"/>
  <c r="G133" i="38"/>
  <c r="S133" i="38"/>
  <c r="O58" i="7"/>
  <c r="AA58" i="7"/>
  <c r="O69" i="7"/>
  <c r="O57" i="7"/>
  <c r="O57" i="38"/>
  <c r="G120" i="38"/>
  <c r="S120" i="38"/>
  <c r="O60" i="7"/>
  <c r="O72" i="7"/>
  <c r="O72" i="38"/>
  <c r="G135" i="38"/>
  <c r="S135" i="38"/>
  <c r="O61" i="7"/>
  <c r="O59" i="7"/>
  <c r="O59" i="38"/>
  <c r="G122" i="38"/>
  <c r="S122" i="38"/>
  <c r="O73" i="7"/>
  <c r="O54" i="7"/>
  <c r="AA54" i="7"/>
  <c r="O63" i="7"/>
  <c r="O63" i="38"/>
  <c r="G126" i="38"/>
  <c r="S126" i="38"/>
  <c r="O66" i="7"/>
  <c r="AA66" i="7"/>
  <c r="O53" i="7"/>
  <c r="O53" i="38"/>
  <c r="G116" i="38"/>
  <c r="S116" i="38"/>
  <c r="O65" i="7"/>
  <c r="AA65" i="7"/>
  <c r="O62" i="7"/>
  <c r="O62" i="38"/>
  <c r="G125" i="38"/>
  <c r="S125" i="38"/>
  <c r="O71" i="7"/>
  <c r="AA71" i="7"/>
  <c r="O55" i="7"/>
  <c r="O55" i="38"/>
  <c r="G118" i="38"/>
  <c r="S118" i="38"/>
  <c r="C10" i="12"/>
  <c r="O51" i="7"/>
  <c r="AA51" i="7"/>
  <c r="O67" i="7"/>
  <c r="O67" i="38"/>
  <c r="G130" i="38"/>
  <c r="S130" i="38"/>
  <c r="C10" i="50"/>
  <c r="C10" i="48"/>
  <c r="C10" i="46"/>
  <c r="C10" i="49"/>
  <c r="C10" i="47"/>
  <c r="D6" i="14"/>
  <c r="E6" i="14"/>
  <c r="F6" i="14"/>
  <c r="J76" i="43"/>
  <c r="J607" i="43"/>
  <c r="J9" i="43"/>
  <c r="J142" i="43"/>
  <c r="J209" i="43"/>
  <c r="G73" i="43"/>
  <c r="C3" i="12"/>
  <c r="F268" i="43"/>
  <c r="F202" i="43"/>
  <c r="F135" i="43"/>
  <c r="F69" i="43"/>
  <c r="D3" i="39"/>
  <c r="C3" i="14"/>
  <c r="F21" i="39"/>
  <c r="E21" i="39"/>
  <c r="F42" i="39"/>
  <c r="F38" i="39"/>
  <c r="F34" i="39"/>
  <c r="E61" i="12"/>
  <c r="O104" i="7"/>
  <c r="H61" i="12"/>
  <c r="G61" i="12"/>
  <c r="F61" i="12"/>
  <c r="D61" i="12"/>
  <c r="C61" i="12"/>
  <c r="H60" i="12"/>
  <c r="G60" i="12"/>
  <c r="F60" i="12"/>
  <c r="E60" i="12"/>
  <c r="D60" i="12"/>
  <c r="C60" i="12"/>
  <c r="H59" i="12"/>
  <c r="G59" i="12"/>
  <c r="F59" i="12"/>
  <c r="E59" i="12"/>
  <c r="D59" i="12"/>
  <c r="L59" i="12"/>
  <c r="C59" i="12"/>
  <c r="C8" i="12"/>
  <c r="O49" i="7"/>
  <c r="H58" i="12"/>
  <c r="G58" i="12"/>
  <c r="F58" i="12"/>
  <c r="E58" i="12"/>
  <c r="D58" i="12"/>
  <c r="C58" i="12"/>
  <c r="H57" i="12"/>
  <c r="G57" i="12"/>
  <c r="F57" i="12"/>
  <c r="E57" i="12"/>
  <c r="D57" i="12"/>
  <c r="C57" i="12"/>
  <c r="H56" i="12"/>
  <c r="G56" i="12"/>
  <c r="C56" i="12"/>
  <c r="E56" i="12"/>
  <c r="K56" i="12"/>
  <c r="F56" i="12"/>
  <c r="D56" i="12"/>
  <c r="H55" i="12"/>
  <c r="G55" i="12"/>
  <c r="F55" i="12"/>
  <c r="E55" i="12"/>
  <c r="D55" i="12"/>
  <c r="C55" i="12"/>
  <c r="H54" i="12"/>
  <c r="G54" i="12"/>
  <c r="F54" i="12"/>
  <c r="E54" i="12"/>
  <c r="D54" i="12"/>
  <c r="C54" i="12"/>
  <c r="H53" i="12"/>
  <c r="G53" i="12"/>
  <c r="F53" i="12"/>
  <c r="E53" i="12"/>
  <c r="D53" i="12"/>
  <c r="C53" i="12"/>
  <c r="H52" i="12"/>
  <c r="G52" i="12"/>
  <c r="F52" i="12"/>
  <c r="E52" i="12"/>
  <c r="D52" i="12"/>
  <c r="C52" i="12"/>
  <c r="H51" i="12"/>
  <c r="G51" i="12"/>
  <c r="F51" i="12"/>
  <c r="E51" i="12"/>
  <c r="D51" i="12"/>
  <c r="C51" i="12"/>
  <c r="H50" i="12"/>
  <c r="G50" i="12"/>
  <c r="C50" i="12"/>
  <c r="E50" i="12"/>
  <c r="K50" i="12"/>
  <c r="F50" i="12"/>
  <c r="D50" i="12"/>
  <c r="H49" i="12"/>
  <c r="G49" i="12"/>
  <c r="F49" i="12"/>
  <c r="E49" i="12"/>
  <c r="D49" i="12"/>
  <c r="C49" i="12"/>
  <c r="H48" i="12"/>
  <c r="G48" i="12"/>
  <c r="F48" i="12"/>
  <c r="E48" i="12"/>
  <c r="D48" i="12"/>
  <c r="C48" i="12"/>
  <c r="H47" i="12"/>
  <c r="G47" i="12"/>
  <c r="F47" i="12"/>
  <c r="E47" i="12"/>
  <c r="D47" i="12"/>
  <c r="C47" i="12"/>
  <c r="H16" i="12"/>
  <c r="D16" i="12"/>
  <c r="F16" i="12"/>
  <c r="L16" i="12"/>
  <c r="G16" i="12"/>
  <c r="E16" i="12"/>
  <c r="C16" i="12"/>
  <c r="H15" i="12"/>
  <c r="G15" i="12"/>
  <c r="F15" i="12"/>
  <c r="E15" i="12"/>
  <c r="D15" i="12"/>
  <c r="C15" i="12"/>
  <c r="H14" i="12"/>
  <c r="G14" i="12"/>
  <c r="F14" i="12"/>
  <c r="E14" i="12"/>
  <c r="D14" i="12"/>
  <c r="C14" i="12"/>
  <c r="H13" i="12"/>
  <c r="G13" i="12"/>
  <c r="F13" i="12"/>
  <c r="E13" i="12"/>
  <c r="D13" i="12"/>
  <c r="C13" i="12"/>
  <c r="H12" i="12"/>
  <c r="G12" i="12"/>
  <c r="F12" i="12"/>
  <c r="E12" i="12"/>
  <c r="D12" i="12"/>
  <c r="C12" i="12"/>
  <c r="H11" i="12"/>
  <c r="G11" i="12"/>
  <c r="F11" i="12"/>
  <c r="E11" i="12"/>
  <c r="H10" i="12"/>
  <c r="G10" i="12"/>
  <c r="F10" i="12"/>
  <c r="E10" i="12"/>
  <c r="H9" i="12"/>
  <c r="G9" i="12"/>
  <c r="F9" i="12"/>
  <c r="E9" i="12"/>
  <c r="D9" i="12"/>
  <c r="U50" i="7" a="1"/>
  <c r="U50" i="7"/>
  <c r="U50" i="38"/>
  <c r="W113" i="38"/>
  <c r="AI113" i="38"/>
  <c r="C9" i="12"/>
  <c r="O50" i="7"/>
  <c r="H8" i="12"/>
  <c r="G8" i="12"/>
  <c r="F8" i="12"/>
  <c r="E8" i="12"/>
  <c r="D8" i="12"/>
  <c r="K611" i="43"/>
  <c r="K610" i="43"/>
  <c r="I605" i="43"/>
  <c r="H605" i="43"/>
  <c r="G605" i="43"/>
  <c r="I607" i="43"/>
  <c r="H607" i="43"/>
  <c r="K287" i="43"/>
  <c r="K286" i="43"/>
  <c r="K283" i="43"/>
  <c r="K282" i="43"/>
  <c r="K332" i="43"/>
  <c r="K281" i="43"/>
  <c r="K280" i="43"/>
  <c r="K279" i="43"/>
  <c r="K278" i="43"/>
  <c r="K274" i="43"/>
  <c r="I273" i="43"/>
  <c r="F24" i="39"/>
  <c r="I7" i="43"/>
  <c r="F8" i="39"/>
  <c r="F48" i="39"/>
  <c r="H273" i="43"/>
  <c r="E24" i="39"/>
  <c r="H7" i="43"/>
  <c r="E8" i="39"/>
  <c r="E48" i="39"/>
  <c r="G273" i="43"/>
  <c r="K273" i="43"/>
  <c r="D24" i="39"/>
  <c r="I272" i="43"/>
  <c r="F23" i="39"/>
  <c r="H272" i="43"/>
  <c r="H275" i="43"/>
  <c r="G272" i="43"/>
  <c r="D23" i="39"/>
  <c r="G206" i="43"/>
  <c r="K215" i="43"/>
  <c r="K214" i="43"/>
  <c r="K219" i="43"/>
  <c r="K218" i="43"/>
  <c r="K213" i="43"/>
  <c r="K212" i="43"/>
  <c r="I207" i="43"/>
  <c r="F20" i="39"/>
  <c r="H207" i="43"/>
  <c r="E20" i="39"/>
  <c r="G207" i="43"/>
  <c r="D20" i="39"/>
  <c r="I206" i="43"/>
  <c r="H206" i="43"/>
  <c r="I140" i="43"/>
  <c r="F16" i="39"/>
  <c r="I139" i="43"/>
  <c r="H140" i="43"/>
  <c r="E16" i="39"/>
  <c r="H139" i="43"/>
  <c r="D16" i="39"/>
  <c r="I6" i="43"/>
  <c r="H6" i="43"/>
  <c r="G7" i="43"/>
  <c r="D7" i="39"/>
  <c r="I74" i="43"/>
  <c r="F12" i="39"/>
  <c r="I73" i="43"/>
  <c r="H74" i="43"/>
  <c r="E12" i="39"/>
  <c r="H73" i="43"/>
  <c r="G74" i="43"/>
  <c r="D12" i="39"/>
  <c r="K198" i="43"/>
  <c r="K152" i="43"/>
  <c r="K151" i="43"/>
  <c r="K146" i="43"/>
  <c r="K145" i="43"/>
  <c r="K131" i="43"/>
  <c r="K86" i="43"/>
  <c r="K85" i="43"/>
  <c r="K84" i="43"/>
  <c r="K83" i="43"/>
  <c r="K82" i="43"/>
  <c r="K81" i="43"/>
  <c r="K80" i="43"/>
  <c r="K79" i="43"/>
  <c r="K75" i="43"/>
  <c r="K65" i="43"/>
  <c r="K13" i="43"/>
  <c r="K8" i="43"/>
  <c r="G666" i="43"/>
  <c r="J16" i="60"/>
  <c r="D10" i="60"/>
  <c r="F44" i="39"/>
  <c r="F46" i="39"/>
  <c r="AG71" i="7"/>
  <c r="J16" i="53"/>
  <c r="D10" i="53"/>
  <c r="D10" i="55"/>
  <c r="J16" i="55"/>
  <c r="J16" i="57"/>
  <c r="D10" i="57"/>
  <c r="J16" i="59"/>
  <c r="D10" i="59"/>
  <c r="D10" i="61"/>
  <c r="J16" i="61"/>
  <c r="J16" i="54"/>
  <c r="D10" i="54"/>
  <c r="D8" i="39"/>
  <c r="G9" i="43"/>
  <c r="D10" i="56"/>
  <c r="J16" i="56"/>
  <c r="J16" i="58"/>
  <c r="D10" i="58"/>
  <c r="D10" i="62"/>
  <c r="J16" i="62"/>
  <c r="D44" i="39"/>
  <c r="E44" i="39"/>
  <c r="E46" i="39"/>
  <c r="I275" i="43"/>
  <c r="H209" i="43"/>
  <c r="E19" i="39"/>
  <c r="K208" i="43"/>
  <c r="D21" i="39"/>
  <c r="I209" i="43"/>
  <c r="F19" i="39"/>
  <c r="F22" i="39"/>
  <c r="I142" i="43"/>
  <c r="F15" i="39"/>
  <c r="F18" i="39"/>
  <c r="H142" i="43"/>
  <c r="E15" i="39"/>
  <c r="H9" i="43"/>
  <c r="E7" i="39"/>
  <c r="I76" i="43"/>
  <c r="F11" i="39"/>
  <c r="F14" i="39"/>
  <c r="H76" i="43"/>
  <c r="E11" i="39"/>
  <c r="AA63" i="7"/>
  <c r="AA64" i="7"/>
  <c r="O64" i="38"/>
  <c r="G127" i="38"/>
  <c r="S127" i="38"/>
  <c r="AA55" i="7"/>
  <c r="O54" i="38"/>
  <c r="G117" i="38"/>
  <c r="S117" i="38"/>
  <c r="O58" i="38"/>
  <c r="G121" i="38"/>
  <c r="S121" i="38"/>
  <c r="AA97" i="7"/>
  <c r="O71" i="38"/>
  <c r="G134" i="38"/>
  <c r="S134" i="38"/>
  <c r="AA62" i="7"/>
  <c r="AA73" i="7"/>
  <c r="O73" i="38"/>
  <c r="G136" i="38"/>
  <c r="S136" i="38"/>
  <c r="AA59" i="7"/>
  <c r="AA61" i="7"/>
  <c r="O61" i="38"/>
  <c r="G124" i="38"/>
  <c r="S124" i="38"/>
  <c r="AA94" i="7"/>
  <c r="O94" i="38"/>
  <c r="G157" i="38"/>
  <c r="S157" i="38"/>
  <c r="AA95" i="7"/>
  <c r="O95" i="38"/>
  <c r="G158" i="38"/>
  <c r="S158" i="38"/>
  <c r="AA104" i="7"/>
  <c r="O104" i="38"/>
  <c r="G167" i="38"/>
  <c r="S167" i="38"/>
  <c r="AA69" i="7"/>
  <c r="O69" i="38"/>
  <c r="G132" i="38"/>
  <c r="AA52" i="7"/>
  <c r="O52" i="38"/>
  <c r="G115" i="38"/>
  <c r="S115" i="38"/>
  <c r="AA67" i="7"/>
  <c r="J16" i="47"/>
  <c r="D10" i="47"/>
  <c r="J16" i="49"/>
  <c r="D10" i="49"/>
  <c r="J16" i="46"/>
  <c r="D10" i="46"/>
  <c r="J16" i="48"/>
  <c r="D10" i="48"/>
  <c r="J16" i="50"/>
  <c r="D10" i="50"/>
  <c r="I9" i="43"/>
  <c r="F7" i="39"/>
  <c r="K666" i="43"/>
  <c r="G667" i="43"/>
  <c r="H667" i="43"/>
  <c r="I667" i="43"/>
  <c r="J667" i="43"/>
  <c r="K667" i="43"/>
  <c r="H666" i="43"/>
  <c r="I666" i="43"/>
  <c r="J666" i="43"/>
  <c r="K606" i="43"/>
  <c r="K141" i="43"/>
  <c r="H25" i="39"/>
  <c r="D15" i="39"/>
  <c r="D19" i="39"/>
  <c r="E14" i="39"/>
  <c r="K6" i="43"/>
  <c r="O92" i="7"/>
  <c r="O92" i="38"/>
  <c r="G155" i="38"/>
  <c r="S155" i="38"/>
  <c r="O93" i="7"/>
  <c r="AA93" i="7"/>
  <c r="O89" i="7"/>
  <c r="AA89" i="7"/>
  <c r="O99" i="7"/>
  <c r="AA99" i="7"/>
  <c r="O100" i="7"/>
  <c r="O100" i="38"/>
  <c r="G163" i="38"/>
  <c r="S163" i="38"/>
  <c r="O101" i="7"/>
  <c r="AA101" i="7"/>
  <c r="O102" i="7"/>
  <c r="O102" i="38"/>
  <c r="G165" i="38"/>
  <c r="S165" i="38"/>
  <c r="O74" i="7"/>
  <c r="O74" i="38"/>
  <c r="G137" i="38"/>
  <c r="S137" i="38"/>
  <c r="O103" i="7"/>
  <c r="O103" i="38"/>
  <c r="G166" i="38"/>
  <c r="S166" i="38"/>
  <c r="O90" i="7"/>
  <c r="AA90" i="7"/>
  <c r="O91" i="7"/>
  <c r="AA91" i="7"/>
  <c r="F30" i="39"/>
  <c r="F49" i="39"/>
  <c r="G49" i="39"/>
  <c r="G76" i="43"/>
  <c r="D11" i="39"/>
  <c r="H9" i="39"/>
  <c r="K61" i="12"/>
  <c r="K58" i="12"/>
  <c r="L52" i="12"/>
  <c r="L58" i="12"/>
  <c r="L48" i="12"/>
  <c r="K605" i="43"/>
  <c r="G607" i="43"/>
  <c r="K607" i="43"/>
  <c r="K207" i="43"/>
  <c r="K206" i="43"/>
  <c r="G209" i="43"/>
  <c r="K140" i="43"/>
  <c r="K74" i="43"/>
  <c r="G142" i="43"/>
  <c r="K139" i="43"/>
  <c r="K73" i="43"/>
  <c r="K7" i="43"/>
  <c r="E10" i="56"/>
  <c r="K16" i="56"/>
  <c r="K209" i="43"/>
  <c r="E10" i="55"/>
  <c r="K16" i="55"/>
  <c r="E10" i="57"/>
  <c r="K16" i="57"/>
  <c r="E10" i="53"/>
  <c r="K16" i="53"/>
  <c r="E10" i="54"/>
  <c r="K16" i="54"/>
  <c r="K16" i="62"/>
  <c r="E10" i="62"/>
  <c r="K16" i="61"/>
  <c r="E10" i="61"/>
  <c r="E10" i="58"/>
  <c r="K16" i="58"/>
  <c r="K16" i="60"/>
  <c r="E10" i="60"/>
  <c r="K16" i="59"/>
  <c r="E10" i="59"/>
  <c r="K142" i="43"/>
  <c r="K9" i="43"/>
  <c r="S132" i="38"/>
  <c r="E10" i="50"/>
  <c r="K16" i="50"/>
  <c r="K16" i="48"/>
  <c r="E10" i="48"/>
  <c r="K16" i="46"/>
  <c r="E10" i="46"/>
  <c r="E10" i="49"/>
  <c r="K16" i="49"/>
  <c r="K16" i="47"/>
  <c r="E10" i="47"/>
  <c r="E49" i="39"/>
  <c r="D48" i="39"/>
  <c r="D49" i="39"/>
  <c r="H8" i="39"/>
  <c r="E22" i="39"/>
  <c r="D10" i="39"/>
  <c r="E30" i="39"/>
  <c r="E18" i="39"/>
  <c r="E10" i="39"/>
  <c r="AA102" i="7"/>
  <c r="H7" i="39"/>
  <c r="F10" i="39"/>
  <c r="K76" i="43"/>
  <c r="F10" i="54"/>
  <c r="M16" i="54"/>
  <c r="L16" i="54"/>
  <c r="L16" i="59"/>
  <c r="F10" i="59"/>
  <c r="M16" i="59"/>
  <c r="L16" i="53"/>
  <c r="F10" i="53"/>
  <c r="M16" i="53"/>
  <c r="L16" i="60"/>
  <c r="F10" i="60"/>
  <c r="M16" i="60"/>
  <c r="L16" i="57"/>
  <c r="F10" i="57"/>
  <c r="M16" i="57"/>
  <c r="L16" i="58"/>
  <c r="F10" i="58"/>
  <c r="M16" i="58"/>
  <c r="L16" i="55"/>
  <c r="F10" i="55"/>
  <c r="M16" i="55"/>
  <c r="L16" i="61"/>
  <c r="F10" i="61"/>
  <c r="M16" i="61"/>
  <c r="F10" i="62"/>
  <c r="M16" i="62"/>
  <c r="L16" i="62"/>
  <c r="L16" i="56"/>
  <c r="F10" i="56"/>
  <c r="M16" i="56"/>
  <c r="F10" i="47"/>
  <c r="M16" i="47"/>
  <c r="L16" i="47"/>
  <c r="L16" i="49"/>
  <c r="F10" i="49"/>
  <c r="M16" i="49"/>
  <c r="F10" i="46"/>
  <c r="M16" i="46"/>
  <c r="L16" i="46"/>
  <c r="F10" i="48"/>
  <c r="M16" i="48"/>
  <c r="L16" i="48"/>
  <c r="L16" i="50"/>
  <c r="F10" i="50"/>
  <c r="M16" i="50"/>
  <c r="G22" i="8"/>
  <c r="G23" i="8"/>
  <c r="G24" i="8"/>
  <c r="G25" i="8"/>
  <c r="G10" i="39"/>
  <c r="H31" i="39"/>
  <c r="H32" i="39"/>
  <c r="H33" i="39"/>
  <c r="D34" i="39"/>
  <c r="G34" i="39"/>
  <c r="H35" i="39"/>
  <c r="H36" i="39"/>
  <c r="H37" i="39"/>
  <c r="D38" i="39"/>
  <c r="G38" i="39"/>
  <c r="H39" i="39"/>
  <c r="H40" i="39"/>
  <c r="H41" i="39"/>
  <c r="D42" i="39"/>
  <c r="G42" i="39"/>
  <c r="H43" i="39"/>
  <c r="H44" i="39"/>
  <c r="H45" i="39"/>
  <c r="D46" i="39"/>
  <c r="G46" i="39"/>
  <c r="H46" i="39"/>
  <c r="H42" i="39"/>
  <c r="H38" i="39"/>
  <c r="H34" i="39"/>
  <c r="AA104" i="38"/>
  <c r="AE168" i="38"/>
  <c r="AA168" i="38"/>
  <c r="O168" i="38"/>
  <c r="K168" i="38"/>
  <c r="A30" i="14"/>
  <c r="C30" i="7"/>
  <c r="C4" i="8"/>
  <c r="AH38" i="7"/>
  <c r="AH37" i="7"/>
  <c r="AH40" i="7"/>
  <c r="AH42" i="7"/>
  <c r="AH36" i="7"/>
  <c r="AH41" i="7"/>
  <c r="AH43" i="7"/>
  <c r="AH45" i="7"/>
  <c r="AH39" i="7"/>
  <c r="AH44" i="7"/>
  <c r="O33" i="38"/>
  <c r="AH33" i="7"/>
  <c r="G33" i="14"/>
  <c r="G35" i="14"/>
  <c r="C2" i="8"/>
  <c r="E18" i="29"/>
  <c r="L18" i="29"/>
  <c r="K17" i="29"/>
  <c r="G15" i="29"/>
  <c r="G14" i="29"/>
  <c r="G13" i="29"/>
  <c r="G12" i="29"/>
  <c r="G11" i="29"/>
  <c r="F16" i="26"/>
  <c r="E16" i="26"/>
  <c r="D16" i="26"/>
  <c r="C16" i="26"/>
  <c r="G15" i="26"/>
  <c r="G14" i="26"/>
  <c r="G13" i="26"/>
  <c r="G12" i="26"/>
  <c r="G11" i="26"/>
  <c r="F16" i="25"/>
  <c r="M17" i="25"/>
  <c r="E16" i="25"/>
  <c r="D16" i="25"/>
  <c r="C16" i="25"/>
  <c r="G15" i="25"/>
  <c r="G14" i="25"/>
  <c r="G13" i="25"/>
  <c r="G12" i="25"/>
  <c r="G11" i="25"/>
  <c r="C30" i="38"/>
  <c r="D30" i="39"/>
  <c r="H29" i="39"/>
  <c r="H28" i="39"/>
  <c r="D22" i="39"/>
  <c r="G22" i="39"/>
  <c r="H21" i="39"/>
  <c r="H20" i="39"/>
  <c r="H19" i="39"/>
  <c r="D18" i="39"/>
  <c r="H17" i="39"/>
  <c r="H16" i="39"/>
  <c r="D14" i="39"/>
  <c r="H13" i="39"/>
  <c r="H12" i="39"/>
  <c r="C16" i="8"/>
  <c r="C16" i="24"/>
  <c r="C28" i="7"/>
  <c r="C28" i="38"/>
  <c r="A29" i="14"/>
  <c r="C29" i="7"/>
  <c r="C29" i="38"/>
  <c r="C31" i="38"/>
  <c r="C32" i="38"/>
  <c r="D16" i="8"/>
  <c r="F16" i="24"/>
  <c r="E16" i="24"/>
  <c r="D16" i="24"/>
  <c r="O21" i="38"/>
  <c r="K15" i="38"/>
  <c r="K14" i="38"/>
  <c r="K13" i="38"/>
  <c r="K11" i="38"/>
  <c r="K10" i="38"/>
  <c r="R18" i="38"/>
  <c r="F16" i="8"/>
  <c r="F26" i="8"/>
  <c r="F28" i="8"/>
  <c r="L27" i="8"/>
  <c r="D26" i="8"/>
  <c r="K27" i="8"/>
  <c r="C26" i="8"/>
  <c r="C28" i="8"/>
  <c r="G12" i="24"/>
  <c r="G11" i="24"/>
  <c r="G11" i="8"/>
  <c r="G21" i="8"/>
  <c r="G12" i="8"/>
  <c r="G27" i="8"/>
  <c r="C2" i="62"/>
  <c r="C2" i="60"/>
  <c r="C2" i="58"/>
  <c r="C2" i="56"/>
  <c r="C2" i="54"/>
  <c r="C2" i="61"/>
  <c r="C2" i="59"/>
  <c r="C2" i="57"/>
  <c r="C2" i="55"/>
  <c r="C2" i="53"/>
  <c r="C2" i="50"/>
  <c r="C2" i="48"/>
  <c r="C2" i="46"/>
  <c r="C2" i="49"/>
  <c r="C2" i="47"/>
  <c r="G19" i="14"/>
  <c r="G18" i="14"/>
  <c r="D23" i="14"/>
  <c r="C23" i="14"/>
  <c r="G17" i="14"/>
  <c r="G16" i="14"/>
  <c r="G20" i="14"/>
  <c r="O79" i="7"/>
  <c r="O79" i="38"/>
  <c r="G142" i="38"/>
  <c r="S142" i="38"/>
  <c r="O78" i="7"/>
  <c r="O78" i="38"/>
  <c r="G141" i="38"/>
  <c r="S141" i="38"/>
  <c r="O77" i="7"/>
  <c r="AA77" i="7"/>
  <c r="O77" i="38"/>
  <c r="G140" i="38"/>
  <c r="S140" i="38"/>
  <c r="O88" i="7"/>
  <c r="AA88" i="7"/>
  <c r="AG76" i="7"/>
  <c r="O76" i="7"/>
  <c r="O76" i="38"/>
  <c r="G139" i="38"/>
  <c r="S139" i="38"/>
  <c r="AG76" i="38"/>
  <c r="O86" i="7"/>
  <c r="O86" i="38"/>
  <c r="G149" i="38"/>
  <c r="S149" i="38"/>
  <c r="O80" i="7"/>
  <c r="O80" i="38"/>
  <c r="G143" i="38"/>
  <c r="S143" i="38"/>
  <c r="O87" i="7"/>
  <c r="O87" i="38"/>
  <c r="G150" i="38"/>
  <c r="S150" i="38"/>
  <c r="AG87" i="38"/>
  <c r="O85" i="7"/>
  <c r="AA85" i="7"/>
  <c r="O85" i="38"/>
  <c r="G148" i="38"/>
  <c r="S148" i="38"/>
  <c r="O84" i="7"/>
  <c r="O84" i="38"/>
  <c r="G147" i="38"/>
  <c r="O83" i="7"/>
  <c r="AA83" i="7"/>
  <c r="O83" i="38"/>
  <c r="G146" i="38"/>
  <c r="S146" i="38"/>
  <c r="O81" i="7"/>
  <c r="AA81" i="7"/>
  <c r="O75" i="7"/>
  <c r="O75" i="38"/>
  <c r="G138" i="38"/>
  <c r="S138" i="38"/>
  <c r="O82" i="7"/>
  <c r="O82" i="38"/>
  <c r="G145" i="38"/>
  <c r="S145" i="38"/>
  <c r="L17" i="29"/>
  <c r="K17" i="26"/>
  <c r="E18" i="25"/>
  <c r="F18" i="24"/>
  <c r="N17" i="24"/>
  <c r="J17" i="24"/>
  <c r="D18" i="24"/>
  <c r="E18" i="24"/>
  <c r="L18" i="24"/>
  <c r="K17" i="8"/>
  <c r="M17" i="8"/>
  <c r="N17" i="8"/>
  <c r="L17" i="8"/>
  <c r="G16" i="26"/>
  <c r="H22" i="39"/>
  <c r="D18" i="26"/>
  <c r="M17" i="26"/>
  <c r="N17" i="26"/>
  <c r="L17" i="26"/>
  <c r="C18" i="26"/>
  <c r="F18" i="25"/>
  <c r="L17" i="25"/>
  <c r="C18" i="25"/>
  <c r="D18" i="25"/>
  <c r="N17" i="25"/>
  <c r="M17" i="24"/>
  <c r="D18" i="29"/>
  <c r="N27" i="8"/>
  <c r="J27" i="8"/>
  <c r="D28" i="8"/>
  <c r="K28" i="8"/>
  <c r="D18" i="8"/>
  <c r="C30" i="8"/>
  <c r="J16" i="8"/>
  <c r="C2" i="24"/>
  <c r="G16" i="29"/>
  <c r="M17" i="29"/>
  <c r="K17" i="25"/>
  <c r="G16" i="25"/>
  <c r="J17" i="8"/>
  <c r="J28" i="8"/>
  <c r="M28" i="8"/>
  <c r="N28" i="8"/>
  <c r="M27" i="8"/>
  <c r="G26" i="8"/>
  <c r="C20" i="8"/>
  <c r="J26" i="8"/>
  <c r="C10" i="25"/>
  <c r="D10" i="25"/>
  <c r="K16" i="25"/>
  <c r="C10" i="24"/>
  <c r="D10" i="24"/>
  <c r="E10" i="24"/>
  <c r="C10" i="26"/>
  <c r="D10" i="26"/>
  <c r="E10" i="26"/>
  <c r="D10" i="8"/>
  <c r="E10" i="8"/>
  <c r="C10" i="29"/>
  <c r="D10" i="29"/>
  <c r="K16" i="29"/>
  <c r="C2" i="29"/>
  <c r="C2" i="25"/>
  <c r="C2" i="26"/>
  <c r="C27" i="7"/>
  <c r="M18" i="25"/>
  <c r="E20" i="8"/>
  <c r="E30" i="8"/>
  <c r="G21" i="14"/>
  <c r="G31" i="14"/>
  <c r="L28" i="8"/>
  <c r="L18" i="25"/>
  <c r="K18" i="24"/>
  <c r="M18" i="24"/>
  <c r="K17" i="24"/>
  <c r="C18" i="24"/>
  <c r="L17" i="24"/>
  <c r="C18" i="8"/>
  <c r="F18" i="8"/>
  <c r="L18" i="8"/>
  <c r="C26" i="38"/>
  <c r="J18" i="26"/>
  <c r="F18" i="26"/>
  <c r="E18" i="26"/>
  <c r="J17" i="26"/>
  <c r="G17" i="26"/>
  <c r="K18" i="26"/>
  <c r="K18" i="25"/>
  <c r="J18" i="25"/>
  <c r="J17" i="25"/>
  <c r="G17" i="25"/>
  <c r="E23" i="14"/>
  <c r="N18" i="29"/>
  <c r="N17" i="29"/>
  <c r="F18" i="29"/>
  <c r="G17" i="29"/>
  <c r="J17" i="29"/>
  <c r="K18" i="29"/>
  <c r="C18" i="29"/>
  <c r="J16" i="25"/>
  <c r="G8" i="14"/>
  <c r="G28" i="8"/>
  <c r="D31" i="8"/>
  <c r="K18" i="8"/>
  <c r="K16" i="26"/>
  <c r="E10" i="25"/>
  <c r="F10" i="25"/>
  <c r="K16" i="24"/>
  <c r="J16" i="24"/>
  <c r="E10" i="29"/>
  <c r="F10" i="29"/>
  <c r="J16" i="29"/>
  <c r="J16" i="26"/>
  <c r="K16" i="8"/>
  <c r="D30" i="8"/>
  <c r="D20" i="8"/>
  <c r="K26" i="8"/>
  <c r="F10" i="24"/>
  <c r="L16" i="24"/>
  <c r="F10" i="26"/>
  <c r="L16" i="26"/>
  <c r="C27" i="38"/>
  <c r="F23" i="14"/>
  <c r="G23" i="14"/>
  <c r="M18" i="8"/>
  <c r="D7" i="14"/>
  <c r="D9" i="14"/>
  <c r="G32" i="14"/>
  <c r="N18" i="24"/>
  <c r="G18" i="25"/>
  <c r="F7" i="14"/>
  <c r="F9" i="14"/>
  <c r="G27" i="14"/>
  <c r="J18" i="24"/>
  <c r="N18" i="8"/>
  <c r="F31" i="8"/>
  <c r="G18" i="8"/>
  <c r="G31" i="8"/>
  <c r="C31" i="8"/>
  <c r="J18" i="8"/>
  <c r="N18" i="26"/>
  <c r="L18" i="26"/>
  <c r="G18" i="26"/>
  <c r="M18" i="26"/>
  <c r="N18" i="25"/>
  <c r="L16" i="25"/>
  <c r="J18" i="29"/>
  <c r="G18" i="29"/>
  <c r="M18" i="29"/>
  <c r="L16" i="29"/>
  <c r="M16" i="24"/>
  <c r="N16" i="24"/>
  <c r="L26" i="8"/>
  <c r="F10" i="8"/>
  <c r="L16" i="8"/>
  <c r="M16" i="26"/>
  <c r="N16" i="26"/>
  <c r="N16" i="25"/>
  <c r="M16" i="25"/>
  <c r="N16" i="29"/>
  <c r="M16" i="29"/>
  <c r="G22" i="14"/>
  <c r="G28" i="14"/>
  <c r="G26" i="14"/>
  <c r="E7" i="14"/>
  <c r="E9" i="14"/>
  <c r="G29" i="14"/>
  <c r="C7" i="14"/>
  <c r="C9" i="14"/>
  <c r="G30" i="14"/>
  <c r="M16" i="8"/>
  <c r="F30" i="8"/>
  <c r="F20" i="8"/>
  <c r="M26" i="8"/>
  <c r="O32" i="38"/>
  <c r="AH32" i="7"/>
  <c r="N16" i="8"/>
  <c r="N26" i="8"/>
  <c r="O34" i="38"/>
  <c r="AH34" i="7"/>
  <c r="O35" i="38"/>
  <c r="AH35" i="7"/>
  <c r="O30" i="38"/>
  <c r="AH30" i="7"/>
  <c r="O31" i="38"/>
  <c r="AH31" i="7"/>
  <c r="O27" i="38"/>
  <c r="AH27" i="7"/>
  <c r="O29" i="38"/>
  <c r="AH29" i="7"/>
  <c r="O28" i="38"/>
  <c r="AH28" i="7"/>
  <c r="O26" i="38"/>
  <c r="O23" i="7"/>
  <c r="G7" i="14"/>
  <c r="AF23" i="7"/>
  <c r="AH46" i="7"/>
  <c r="O46" i="38"/>
  <c r="O23" i="38"/>
  <c r="AE23" i="38"/>
  <c r="S160" i="38"/>
  <c r="G9" i="14"/>
  <c r="G30" i="39"/>
  <c r="H30" i="39"/>
  <c r="H27" i="39"/>
  <c r="H11" i="39"/>
  <c r="G14" i="39"/>
  <c r="G18" i="39"/>
  <c r="H18" i="39"/>
  <c r="H15" i="39"/>
  <c r="H14" i="39"/>
  <c r="H10" i="39"/>
  <c r="N4" i="52"/>
  <c r="G47" i="39"/>
  <c r="G26" i="39"/>
  <c r="U57" i="38"/>
  <c r="W120" i="38"/>
  <c r="AI120" i="38"/>
  <c r="AG57" i="7"/>
  <c r="AA57" i="7"/>
  <c r="L37" i="12"/>
  <c r="L40" i="12"/>
  <c r="K52" i="12"/>
  <c r="AG57" i="38"/>
  <c r="G275" i="43"/>
  <c r="K275" i="43"/>
  <c r="O65" i="38"/>
  <c r="G128" i="38"/>
  <c r="S128" i="38"/>
  <c r="AG56" i="7"/>
  <c r="O99" i="38"/>
  <c r="G162" i="38"/>
  <c r="S162" i="38"/>
  <c r="AA72" i="7"/>
  <c r="AG64" i="7"/>
  <c r="K62" i="12"/>
  <c r="O96" i="38"/>
  <c r="G159" i="38"/>
  <c r="S159" i="38"/>
  <c r="K48" i="12"/>
  <c r="K54" i="12"/>
  <c r="J275" i="43"/>
  <c r="K27" i="12"/>
  <c r="F47" i="39"/>
  <c r="F50" i="39"/>
  <c r="F26" i="39"/>
  <c r="H48" i="39"/>
  <c r="G50" i="39"/>
  <c r="AA92" i="7"/>
  <c r="AA87" i="7"/>
  <c r="L47" i="12"/>
  <c r="L51" i="12"/>
  <c r="L61" i="12"/>
  <c r="F64" i="12"/>
  <c r="D11" i="14"/>
  <c r="AG66" i="7"/>
  <c r="O51" i="38"/>
  <c r="G114" i="38"/>
  <c r="S114" i="38"/>
  <c r="AG51" i="38"/>
  <c r="E23" i="39"/>
  <c r="L8" i="12"/>
  <c r="K33" i="12"/>
  <c r="K36" i="12"/>
  <c r="K19" i="12"/>
  <c r="K25" i="12"/>
  <c r="H24" i="39"/>
  <c r="O91" i="38"/>
  <c r="G154" i="38"/>
  <c r="S154" i="38"/>
  <c r="AG100" i="7"/>
  <c r="U81" i="38"/>
  <c r="W144" i="38"/>
  <c r="AI144" i="38"/>
  <c r="G64" i="12"/>
  <c r="E10" i="14"/>
  <c r="H64" i="12"/>
  <c r="E11" i="14"/>
  <c r="E12" i="14"/>
  <c r="E13" i="14"/>
  <c r="H49" i="39"/>
  <c r="L14" i="12"/>
  <c r="L50" i="12"/>
  <c r="U79" i="38"/>
  <c r="W142" i="38"/>
  <c r="AI142" i="38"/>
  <c r="AG79" i="7"/>
  <c r="O81" i="38"/>
  <c r="G144" i="38"/>
  <c r="S144" i="38"/>
  <c r="AG81" i="38"/>
  <c r="O101" i="38"/>
  <c r="G164" i="38"/>
  <c r="S164" i="38"/>
  <c r="AG69" i="38"/>
  <c r="AG75" i="38"/>
  <c r="K39" i="12"/>
  <c r="K40" i="12"/>
  <c r="K42" i="12"/>
  <c r="K45" i="12"/>
  <c r="K28" i="12"/>
  <c r="K31" i="12"/>
  <c r="K32" i="12"/>
  <c r="K34" i="12"/>
  <c r="K17" i="12"/>
  <c r="K20" i="12"/>
  <c r="K23" i="12"/>
  <c r="E64" i="12"/>
  <c r="D10" i="14"/>
  <c r="D12" i="14"/>
  <c r="D13" i="14"/>
  <c r="L12" i="12"/>
  <c r="O90" i="38"/>
  <c r="G153" i="38"/>
  <c r="S153" i="38"/>
  <c r="AG79" i="38"/>
  <c r="O89" i="38"/>
  <c r="G152" i="38"/>
  <c r="S152" i="38"/>
  <c r="K38" i="12"/>
  <c r="K41" i="12"/>
  <c r="K44" i="12"/>
  <c r="U85" i="38"/>
  <c r="W148" i="38"/>
  <c r="AI148" i="38"/>
  <c r="AG85" i="38"/>
  <c r="AA82" i="7"/>
  <c r="AA86" i="7"/>
  <c r="L62" i="12"/>
  <c r="I64" i="12"/>
  <c r="F10" i="14"/>
  <c r="O93" i="38"/>
  <c r="G156" i="38"/>
  <c r="S156" i="38"/>
  <c r="L10" i="12"/>
  <c r="AG65" i="38"/>
  <c r="AG77" i="7"/>
  <c r="U77" i="38"/>
  <c r="W140" i="38"/>
  <c r="AI140" i="38"/>
  <c r="AG77" i="38"/>
  <c r="AG103" i="7"/>
  <c r="U103" i="38"/>
  <c r="W166" i="38"/>
  <c r="AI166" i="38"/>
  <c r="U97" i="38"/>
  <c r="W160" i="38"/>
  <c r="AI160" i="38"/>
  <c r="AG97" i="38"/>
  <c r="AG97" i="7"/>
  <c r="U63" i="38"/>
  <c r="W126" i="38"/>
  <c r="AI126" i="38"/>
  <c r="AG63" i="7"/>
  <c r="U55" i="38"/>
  <c r="W118" i="38"/>
  <c r="AI118" i="38"/>
  <c r="AG55" i="38"/>
  <c r="AG55" i="7"/>
  <c r="U92" i="38"/>
  <c r="W155" i="38"/>
  <c r="AI155" i="38"/>
  <c r="AG92" i="38"/>
  <c r="AG92" i="7"/>
  <c r="U96" i="38"/>
  <c r="W159" i="38"/>
  <c r="AI159" i="38"/>
  <c r="AG96" i="38"/>
  <c r="AG96" i="7"/>
  <c r="AG67" i="7"/>
  <c r="U67" i="38"/>
  <c r="W130" i="38"/>
  <c r="AI130" i="38"/>
  <c r="AG104" i="7"/>
  <c r="U104" i="38"/>
  <c r="W167" i="38"/>
  <c r="AI167" i="38"/>
  <c r="AG90" i="7"/>
  <c r="U90" i="38"/>
  <c r="W153" i="38"/>
  <c r="AI153" i="38"/>
  <c r="AG62" i="7"/>
  <c r="U62" i="38"/>
  <c r="W125" i="38"/>
  <c r="AI125" i="38"/>
  <c r="U82" i="38"/>
  <c r="W145" i="38"/>
  <c r="AI145" i="38"/>
  <c r="AG82" i="38"/>
  <c r="AG82" i="7"/>
  <c r="L39" i="12"/>
  <c r="L42" i="12"/>
  <c r="L34" i="12"/>
  <c r="L17" i="12"/>
  <c r="L20" i="12"/>
  <c r="L23" i="12"/>
  <c r="L26" i="12"/>
  <c r="AA53" i="7"/>
  <c r="K11" i="12"/>
  <c r="K13" i="12"/>
  <c r="K15" i="12"/>
  <c r="K47" i="12"/>
  <c r="K49" i="12"/>
  <c r="K51" i="12"/>
  <c r="K53" i="12"/>
  <c r="K55" i="12"/>
  <c r="K57" i="12"/>
  <c r="AG63" i="38"/>
  <c r="U60" i="38"/>
  <c r="W123" i="38"/>
  <c r="AI123" i="38"/>
  <c r="AA84" i="7"/>
  <c r="AG99" i="7"/>
  <c r="D64" i="12"/>
  <c r="C11" i="14"/>
  <c r="L11" i="12"/>
  <c r="L13" i="12"/>
  <c r="L15" i="12"/>
  <c r="L49" i="12"/>
  <c r="L53" i="12"/>
  <c r="L55" i="12"/>
  <c r="L57" i="12"/>
  <c r="K59" i="12"/>
  <c r="U84" i="38"/>
  <c r="W147" i="38"/>
  <c r="U83" i="38"/>
  <c r="W146" i="38"/>
  <c r="AI146" i="38"/>
  <c r="AG83" i="38"/>
  <c r="U89" i="38"/>
  <c r="W152" i="38"/>
  <c r="AI152" i="38"/>
  <c r="AG89" i="38"/>
  <c r="L38" i="12"/>
  <c r="L41" i="12"/>
  <c r="L44" i="12"/>
  <c r="L36" i="12"/>
  <c r="J64" i="12"/>
  <c r="F11" i="14"/>
  <c r="AG100" i="38"/>
  <c r="U49" i="7" a="1"/>
  <c r="U49" i="7"/>
  <c r="U49" i="38"/>
  <c r="W112" i="38"/>
  <c r="AI112" i="38"/>
  <c r="AG72" i="38"/>
  <c r="K10" i="12"/>
  <c r="K12" i="12"/>
  <c r="K14" i="12"/>
  <c r="K16" i="12"/>
  <c r="K37" i="12"/>
  <c r="K43" i="12"/>
  <c r="K29" i="12"/>
  <c r="K35" i="12"/>
  <c r="K18" i="12"/>
  <c r="K21" i="12"/>
  <c r="AG104" i="38"/>
  <c r="AA70" i="7"/>
  <c r="AG64" i="38"/>
  <c r="L54" i="12"/>
  <c r="L56" i="12"/>
  <c r="K60" i="12"/>
  <c r="L43" i="12"/>
  <c r="L46" i="12"/>
  <c r="L29" i="12"/>
  <c r="L32" i="12"/>
  <c r="L35" i="12"/>
  <c r="AA78" i="7"/>
  <c r="AG67" i="38"/>
  <c r="AG99" i="38"/>
  <c r="L60" i="12"/>
  <c r="O88" i="38"/>
  <c r="G151" i="38"/>
  <c r="S151" i="38"/>
  <c r="AG103" i="38"/>
  <c r="U91" i="38"/>
  <c r="W154" i="38"/>
  <c r="AI154" i="38"/>
  <c r="AG91" i="38"/>
  <c r="AG94" i="7"/>
  <c r="U94" i="38"/>
  <c r="W157" i="38"/>
  <c r="AI157" i="38"/>
  <c r="AG94" i="38"/>
  <c r="AA50" i="7"/>
  <c r="O50" i="38"/>
  <c r="G113" i="38"/>
  <c r="S113" i="38"/>
  <c r="AG50" i="38"/>
  <c r="O105" i="7"/>
  <c r="O19" i="7"/>
  <c r="O49" i="38"/>
  <c r="AA49" i="7"/>
  <c r="U73" i="38"/>
  <c r="W136" i="38"/>
  <c r="AI136" i="38"/>
  <c r="AG73" i="38"/>
  <c r="AG73" i="7"/>
  <c r="U74" i="38"/>
  <c r="W137" i="38"/>
  <c r="AI137" i="38"/>
  <c r="AG74" i="38"/>
  <c r="AG74" i="7"/>
  <c r="U102" i="38"/>
  <c r="W165" i="38"/>
  <c r="AI165" i="38"/>
  <c r="AG102" i="38"/>
  <c r="AG102" i="7"/>
  <c r="AI147" i="38"/>
  <c r="U88" i="38"/>
  <c r="W151" i="38"/>
  <c r="AI151" i="38"/>
  <c r="U93" i="38"/>
  <c r="W156" i="38"/>
  <c r="AI156" i="38"/>
  <c r="U95" i="38"/>
  <c r="W158" i="38"/>
  <c r="AI158" i="38"/>
  <c r="U98" i="38"/>
  <c r="W161" i="38"/>
  <c r="AI161" i="38"/>
  <c r="U101" i="38"/>
  <c r="W164" i="38"/>
  <c r="AI164" i="38"/>
  <c r="AI168" i="38"/>
  <c r="W168" i="38"/>
  <c r="H23" i="39"/>
  <c r="D47" i="39"/>
  <c r="D26" i="39"/>
  <c r="U59" i="38"/>
  <c r="W122" i="38"/>
  <c r="AI122" i="38"/>
  <c r="AG59" i="38"/>
  <c r="AG59" i="7"/>
  <c r="AG86" i="38"/>
  <c r="AG62" i="38"/>
  <c r="U61" i="38"/>
  <c r="W124" i="38"/>
  <c r="AI124" i="38"/>
  <c r="AG61" i="38"/>
  <c r="AG61" i="7"/>
  <c r="U58" i="38"/>
  <c r="W121" i="38"/>
  <c r="AI121" i="38"/>
  <c r="AG58" i="38"/>
  <c r="AG58" i="7"/>
  <c r="U53" i="38"/>
  <c r="W116" i="38"/>
  <c r="AI116" i="38"/>
  <c r="AG53" i="38"/>
  <c r="AG53" i="7"/>
  <c r="AG80" i="7"/>
  <c r="U80" i="38"/>
  <c r="W143" i="38"/>
  <c r="AI143" i="38"/>
  <c r="AG80" i="38"/>
  <c r="AG71" i="38"/>
  <c r="O98" i="38"/>
  <c r="G161" i="38"/>
  <c r="G168" i="38"/>
  <c r="S147" i="38"/>
  <c r="U78" i="38"/>
  <c r="W141" i="38"/>
  <c r="AI141" i="38"/>
  <c r="AG78" i="38"/>
  <c r="AG78" i="7"/>
  <c r="AG88" i="7"/>
  <c r="O68" i="38"/>
  <c r="G131" i="38"/>
  <c r="S131" i="38"/>
  <c r="AG68" i="38"/>
  <c r="L4" i="51"/>
  <c r="AG69" i="7"/>
  <c r="AG65" i="7"/>
  <c r="AA76" i="7"/>
  <c r="AG86" i="7"/>
  <c r="U54" i="38"/>
  <c r="W117" i="38"/>
  <c r="AI117" i="38"/>
  <c r="AG54" i="38"/>
  <c r="K8" i="12"/>
  <c r="AA79" i="7"/>
  <c r="AG87" i="7"/>
  <c r="AG68" i="7"/>
  <c r="L9" i="12"/>
  <c r="O66" i="38"/>
  <c r="G129" i="38"/>
  <c r="S129" i="38"/>
  <c r="AG66" i="38"/>
  <c r="AA60" i="7"/>
  <c r="O60" i="38"/>
  <c r="G123" i="38"/>
  <c r="S123" i="38"/>
  <c r="AG95" i="38"/>
  <c r="U70" i="38"/>
  <c r="W133" i="38"/>
  <c r="AI133" i="38"/>
  <c r="AG70" i="38"/>
  <c r="U52" i="38"/>
  <c r="W115" i="38"/>
  <c r="AI115" i="38"/>
  <c r="AG52" i="38"/>
  <c r="AG50" i="7"/>
  <c r="AG75" i="7"/>
  <c r="AA100" i="7"/>
  <c r="AA75" i="7"/>
  <c r="AA103" i="7"/>
  <c r="K9" i="12"/>
  <c r="AG72" i="7"/>
  <c r="AG93" i="7"/>
  <c r="AA74" i="7"/>
  <c r="AA80" i="7"/>
  <c r="K272" i="43"/>
  <c r="C64" i="12"/>
  <c r="O56" i="38"/>
  <c r="G119" i="38"/>
  <c r="S119" i="38"/>
  <c r="AG56" i="38"/>
  <c r="AG51" i="7"/>
  <c r="AA98" i="7"/>
  <c r="S161" i="38"/>
  <c r="AG101" i="38"/>
  <c r="H5" i="51" a="1"/>
  <c r="H5" i="51"/>
  <c r="L5" i="51"/>
  <c r="K4" i="52"/>
  <c r="AG88" i="38"/>
  <c r="E65" i="12"/>
  <c r="G65" i="12"/>
  <c r="E47" i="39"/>
  <c r="E50" i="39"/>
  <c r="E26" i="39"/>
  <c r="H26" i="39"/>
  <c r="AG90" i="38"/>
  <c r="U105" i="7"/>
  <c r="O20" i="7"/>
  <c r="O22" i="7"/>
  <c r="AG49" i="7"/>
  <c r="AG105" i="7"/>
  <c r="AF20" i="7"/>
  <c r="AG93" i="38"/>
  <c r="AG60" i="38"/>
  <c r="G11" i="14"/>
  <c r="F12" i="14"/>
  <c r="F13" i="14"/>
  <c r="I65" i="12"/>
  <c r="L64" i="12"/>
  <c r="AA105" i="7"/>
  <c r="AF19" i="7"/>
  <c r="O105" i="38"/>
  <c r="O19" i="38"/>
  <c r="G112" i="38"/>
  <c r="S112" i="38"/>
  <c r="AG49" i="38"/>
  <c r="AG84" i="38"/>
  <c r="S168" i="38"/>
  <c r="AG98" i="38"/>
  <c r="K64" i="12"/>
  <c r="C10" i="14"/>
  <c r="C65" i="12"/>
  <c r="U105" i="38"/>
  <c r="O20" i="38"/>
  <c r="D50" i="39"/>
  <c r="F5" i="51" a="1"/>
  <c r="F5" i="51"/>
  <c r="E5" i="51" a="1"/>
  <c r="E5" i="51"/>
  <c r="D5" i="51" a="1"/>
  <c r="D5" i="51"/>
  <c r="J7" i="51" a="1"/>
  <c r="J7" i="51"/>
  <c r="I7" i="51" a="1"/>
  <c r="I7" i="51"/>
  <c r="K7" i="51" a="1"/>
  <c r="K7" i="51"/>
  <c r="H7" i="51" a="1"/>
  <c r="H7" i="51"/>
  <c r="J6" i="51" a="1"/>
  <c r="J6" i="51"/>
  <c r="I6" i="51" a="1"/>
  <c r="I6" i="51"/>
  <c r="H6" i="51" a="1"/>
  <c r="H6" i="51"/>
  <c r="K6" i="51" a="1"/>
  <c r="K6" i="51"/>
  <c r="L4" i="52" a="1"/>
  <c r="L4" i="52"/>
  <c r="E4" i="52" a="1"/>
  <c r="E4" i="52"/>
  <c r="D4" i="52" a="1"/>
  <c r="D4" i="52"/>
  <c r="F4" i="52" a="1"/>
  <c r="F4" i="52"/>
  <c r="H4" i="52" a="1"/>
  <c r="H4" i="52"/>
  <c r="G4" i="52" a="1"/>
  <c r="G4" i="52"/>
  <c r="H50" i="39"/>
  <c r="K65" i="12"/>
  <c r="H47" i="39"/>
  <c r="AG105" i="38"/>
  <c r="AE22" i="38"/>
  <c r="C12" i="14"/>
  <c r="G10" i="14"/>
  <c r="O22" i="38"/>
  <c r="L7" i="51"/>
  <c r="L6" i="51"/>
  <c r="F7" i="51" a="1"/>
  <c r="F7" i="51"/>
  <c r="E7" i="51" a="1"/>
  <c r="E7" i="51"/>
  <c r="D7" i="51" a="1"/>
  <c r="D7" i="51"/>
  <c r="I4" i="52"/>
  <c r="F6" i="51" a="1"/>
  <c r="F6" i="51"/>
  <c r="D6" i="51" a="1"/>
  <c r="D6" i="51"/>
  <c r="E6" i="51" a="1"/>
  <c r="E6" i="51"/>
  <c r="C5" i="52"/>
  <c r="M5" i="52"/>
  <c r="N5" i="52"/>
  <c r="K5" i="52"/>
  <c r="C13" i="14"/>
  <c r="G13" i="14"/>
  <c r="G12" i="14"/>
  <c r="H8" i="51" a="1"/>
  <c r="H8" i="51"/>
  <c r="I8" i="51" a="1"/>
  <c r="I8" i="51"/>
  <c r="K8" i="51" a="1"/>
  <c r="K8" i="51"/>
  <c r="J8" i="51" a="1"/>
  <c r="J8" i="51"/>
  <c r="H5" i="52" a="1"/>
  <c r="H5" i="52"/>
  <c r="L5" i="52" a="1"/>
  <c r="L5" i="52"/>
  <c r="G5" i="52" a="1"/>
  <c r="G5" i="52"/>
  <c r="F5" i="52" a="1"/>
  <c r="F5" i="52"/>
  <c r="E5" i="52" a="1"/>
  <c r="E5" i="52"/>
  <c r="D5" i="52" a="1"/>
  <c r="D5" i="52"/>
  <c r="I5" i="52"/>
  <c r="L8" i="51"/>
  <c r="H9" i="51" a="1"/>
  <c r="H9" i="51"/>
  <c r="K9" i="51" a="1"/>
  <c r="K9" i="51"/>
  <c r="J9" i="51" a="1"/>
  <c r="J9" i="51"/>
  <c r="I9" i="51" a="1"/>
  <c r="I9" i="51"/>
  <c r="F8" i="51" a="1"/>
  <c r="F8" i="51"/>
  <c r="D8" i="51" a="1"/>
  <c r="D8" i="51"/>
  <c r="E8" i="51" a="1"/>
  <c r="E8" i="51"/>
  <c r="C6" i="52"/>
  <c r="M6" i="52"/>
  <c r="N6" i="52"/>
  <c r="K6" i="52"/>
  <c r="F9" i="51" a="1"/>
  <c r="F9" i="51"/>
  <c r="E9" i="51" a="1"/>
  <c r="E9" i="51"/>
  <c r="D9" i="51" a="1"/>
  <c r="D9" i="51"/>
  <c r="L9" i="51"/>
  <c r="L6" i="52" a="1"/>
  <c r="L6" i="52"/>
  <c r="H6" i="52" a="1"/>
  <c r="H6" i="52"/>
  <c r="G6" i="52" a="1"/>
  <c r="G6" i="52"/>
  <c r="F6" i="52" a="1"/>
  <c r="F6" i="52"/>
  <c r="E6" i="52" a="1"/>
  <c r="E6" i="52"/>
  <c r="D6" i="52" a="1"/>
  <c r="D6" i="52"/>
  <c r="J10" i="51" a="1"/>
  <c r="J10" i="51"/>
  <c r="I10" i="51" a="1"/>
  <c r="I10" i="51"/>
  <c r="H10" i="51" a="1"/>
  <c r="H10" i="51"/>
  <c r="K10" i="51" a="1"/>
  <c r="K10" i="51"/>
  <c r="I6" i="52"/>
  <c r="C7" i="52"/>
  <c r="M7" i="52"/>
  <c r="N7" i="52"/>
  <c r="L10" i="51"/>
  <c r="F10" i="51" a="1"/>
  <c r="F10" i="51"/>
  <c r="E10" i="51" a="1"/>
  <c r="E10" i="51"/>
  <c r="D10" i="51" a="1"/>
  <c r="D10" i="51"/>
  <c r="K7" i="52"/>
  <c r="I11" i="51" a="1"/>
  <c r="I11" i="51"/>
  <c r="K11" i="51" a="1"/>
  <c r="K11" i="51"/>
  <c r="H11" i="51" a="1"/>
  <c r="H11" i="51"/>
  <c r="J11" i="51" a="1"/>
  <c r="J11" i="51"/>
  <c r="G7" i="52" a="1"/>
  <c r="G7" i="52"/>
  <c r="L7" i="52" a="1"/>
  <c r="L7" i="52"/>
  <c r="E7" i="52" a="1"/>
  <c r="E7" i="52"/>
  <c r="D7" i="52" a="1"/>
  <c r="D7" i="52"/>
  <c r="H7" i="52" a="1"/>
  <c r="H7" i="52"/>
  <c r="F7" i="52" a="1"/>
  <c r="F7" i="52"/>
  <c r="L11" i="51"/>
  <c r="I7" i="52"/>
  <c r="E11" i="51" a="1"/>
  <c r="E11" i="51"/>
  <c r="F11" i="51" a="1"/>
  <c r="F11" i="51"/>
  <c r="D11" i="51" a="1"/>
  <c r="D11" i="51"/>
  <c r="C8" i="52"/>
  <c r="M8" i="52"/>
  <c r="N8" i="52"/>
  <c r="I12" i="51" a="1"/>
  <c r="I12" i="51"/>
  <c r="J12" i="51" a="1"/>
  <c r="J12" i="51"/>
  <c r="K12" i="51" a="1"/>
  <c r="K12" i="51"/>
  <c r="H12" i="51" a="1"/>
  <c r="H12" i="51"/>
  <c r="K8" i="52"/>
  <c r="L12" i="51"/>
  <c r="D12" i="51" a="1"/>
  <c r="D12" i="51"/>
  <c r="F12" i="51" a="1"/>
  <c r="F12" i="51"/>
  <c r="E12" i="51" a="1"/>
  <c r="E12" i="51"/>
  <c r="H8" i="52" a="1"/>
  <c r="H8" i="52"/>
  <c r="F8" i="52" a="1"/>
  <c r="F8" i="52"/>
  <c r="E8" i="52" a="1"/>
  <c r="E8" i="52"/>
  <c r="L8" i="52" a="1"/>
  <c r="L8" i="52"/>
  <c r="G8" i="52" a="1"/>
  <c r="G8" i="52"/>
  <c r="D8" i="52" a="1"/>
  <c r="D8" i="52"/>
  <c r="I13" i="51" a="1"/>
  <c r="I13" i="51"/>
  <c r="H13" i="51" a="1"/>
  <c r="H13" i="51"/>
  <c r="K13" i="51" a="1"/>
  <c r="K13" i="51"/>
  <c r="J13" i="51" a="1"/>
  <c r="J13" i="51"/>
  <c r="C9" i="52"/>
  <c r="M9" i="52"/>
  <c r="I8" i="52"/>
  <c r="N9" i="52"/>
  <c r="E13" i="51" a="1"/>
  <c r="E13" i="51"/>
  <c r="D13" i="51" a="1"/>
  <c r="D13" i="51"/>
  <c r="F13" i="51" a="1"/>
  <c r="F13" i="51"/>
  <c r="L13" i="51"/>
  <c r="K9" i="52"/>
  <c r="H14" i="51" a="1"/>
  <c r="H14" i="51"/>
  <c r="J14" i="51" a="1"/>
  <c r="J14" i="51"/>
  <c r="I14" i="51" a="1"/>
  <c r="I14" i="51"/>
  <c r="K14" i="51" a="1"/>
  <c r="K14" i="51"/>
  <c r="H9" i="52" a="1"/>
  <c r="H9" i="52"/>
  <c r="G9" i="52" a="1"/>
  <c r="G9" i="52"/>
  <c r="D9" i="52" a="1"/>
  <c r="D9" i="52"/>
  <c r="L9" i="52" a="1"/>
  <c r="L9" i="52"/>
  <c r="F9" i="52" a="1"/>
  <c r="F9" i="52"/>
  <c r="E9" i="52" a="1"/>
  <c r="E9" i="52"/>
  <c r="D14" i="51" a="1"/>
  <c r="D14" i="51"/>
  <c r="E14" i="51" a="1"/>
  <c r="E14" i="51"/>
  <c r="F14" i="51" a="1"/>
  <c r="F14" i="51"/>
  <c r="L14" i="51"/>
  <c r="C10" i="52"/>
  <c r="M10" i="52"/>
  <c r="I9" i="52"/>
  <c r="N10" i="52"/>
  <c r="I15" i="51" a="1"/>
  <c r="I15" i="51"/>
  <c r="K15" i="51" a="1"/>
  <c r="K15" i="51"/>
  <c r="H15" i="51" a="1"/>
  <c r="H15" i="51"/>
  <c r="J15" i="51" a="1"/>
  <c r="J15" i="51"/>
  <c r="K10" i="52"/>
  <c r="L15" i="51"/>
  <c r="E15" i="51" a="1"/>
  <c r="E15" i="51"/>
  <c r="D15" i="51" a="1"/>
  <c r="D15" i="51"/>
  <c r="F15" i="51" a="1"/>
  <c r="F15" i="51"/>
  <c r="G10" i="52" a="1"/>
  <c r="G10" i="52"/>
  <c r="F10" i="52" a="1"/>
  <c r="F10" i="52"/>
  <c r="E10" i="52" a="1"/>
  <c r="E10" i="52"/>
  <c r="D10" i="52" a="1"/>
  <c r="D10" i="52"/>
  <c r="L10" i="52" a="1"/>
  <c r="L10" i="52"/>
  <c r="H10" i="52" a="1"/>
  <c r="H10" i="52"/>
  <c r="H16" i="51" a="1"/>
  <c r="H16" i="51"/>
  <c r="J16" i="51" a="1"/>
  <c r="J16" i="51"/>
  <c r="I16" i="51" a="1"/>
  <c r="I16" i="51"/>
  <c r="K16" i="51" a="1"/>
  <c r="K16" i="51"/>
  <c r="C11" i="52"/>
  <c r="M11" i="52"/>
  <c r="I10" i="52"/>
  <c r="N11" i="52"/>
  <c r="D16" i="51" a="1"/>
  <c r="D16" i="51"/>
  <c r="F16" i="51" a="1"/>
  <c r="F16" i="51"/>
  <c r="E16" i="51" a="1"/>
  <c r="E16" i="51"/>
  <c r="L16" i="51"/>
  <c r="K11" i="52"/>
  <c r="J17" i="51" a="1"/>
  <c r="J17" i="51"/>
  <c r="K17" i="51" a="1"/>
  <c r="K17" i="51"/>
  <c r="H17" i="51" a="1"/>
  <c r="H17" i="51"/>
  <c r="I17" i="51" a="1"/>
  <c r="I17" i="51"/>
  <c r="H11" i="52" a="1"/>
  <c r="H11" i="52"/>
  <c r="E11" i="52" a="1"/>
  <c r="E11" i="52"/>
  <c r="G11" i="52" a="1"/>
  <c r="G11" i="52"/>
  <c r="D11" i="52" a="1"/>
  <c r="D11" i="52"/>
  <c r="L11" i="52" a="1"/>
  <c r="L11" i="52"/>
  <c r="F11" i="52" a="1"/>
  <c r="F11" i="52"/>
  <c r="L17" i="51"/>
  <c r="D17" i="51" a="1"/>
  <c r="D17" i="51"/>
  <c r="E17" i="51" a="1"/>
  <c r="E17" i="51"/>
  <c r="F17" i="51" a="1"/>
  <c r="F17" i="51"/>
  <c r="C12" i="52"/>
  <c r="M12" i="52"/>
  <c r="I11" i="52"/>
  <c r="N12" i="52"/>
  <c r="I18" i="51" a="1"/>
  <c r="I18" i="51"/>
  <c r="K18" i="51" a="1"/>
  <c r="K18" i="51"/>
  <c r="J18" i="51" a="1"/>
  <c r="J18" i="51"/>
  <c r="H18" i="51" a="1"/>
  <c r="H18" i="51"/>
  <c r="L18" i="51"/>
  <c r="K12" i="52"/>
  <c r="D18" i="51" a="1"/>
  <c r="D18" i="51"/>
  <c r="E18" i="51" a="1"/>
  <c r="E18" i="51"/>
  <c r="F18" i="51" a="1"/>
  <c r="F18" i="51"/>
  <c r="H12" i="52" a="1"/>
  <c r="H12" i="52"/>
  <c r="F12" i="52" a="1"/>
  <c r="F12" i="52"/>
  <c r="D12" i="52" a="1"/>
  <c r="D12" i="52"/>
  <c r="L12" i="52" a="1"/>
  <c r="L12" i="52"/>
  <c r="G12" i="52" a="1"/>
  <c r="G12" i="52"/>
  <c r="E12" i="52" a="1"/>
  <c r="E12" i="52"/>
  <c r="I12" i="52"/>
  <c r="J19" i="51" a="1"/>
  <c r="J19" i="51"/>
  <c r="H19" i="51" a="1"/>
  <c r="H19" i="51"/>
  <c r="I19" i="51" a="1"/>
  <c r="I19" i="51"/>
  <c r="K19" i="51" a="1"/>
  <c r="K19" i="51"/>
  <c r="L19" i="51"/>
  <c r="K20" i="51" a="1"/>
  <c r="K20" i="51"/>
  <c r="I20" i="51" a="1"/>
  <c r="I20" i="51"/>
  <c r="H20" i="51" a="1"/>
  <c r="H20" i="51"/>
  <c r="J20" i="51" a="1"/>
  <c r="J20" i="51"/>
  <c r="L20" i="51"/>
  <c r="C13" i="52"/>
  <c r="M13" i="52"/>
  <c r="N13" i="52"/>
  <c r="E19" i="51" a="1"/>
  <c r="E19" i="51"/>
  <c r="D19" i="51" a="1"/>
  <c r="D19" i="51"/>
  <c r="F19" i="51" a="1"/>
  <c r="F19" i="51"/>
  <c r="F20" i="51" a="1"/>
  <c r="F20" i="51"/>
  <c r="E20" i="51" a="1"/>
  <c r="E20" i="51"/>
  <c r="D20" i="51" a="1"/>
  <c r="D20" i="51"/>
  <c r="K13" i="52"/>
  <c r="K21" i="51" a="1"/>
  <c r="K21" i="51"/>
  <c r="J21" i="51" a="1"/>
  <c r="J21" i="51"/>
  <c r="H21" i="51" a="1"/>
  <c r="H21" i="51"/>
  <c r="L21" i="51"/>
  <c r="I21" i="51" a="1"/>
  <c r="I21" i="51"/>
  <c r="H22" i="51" a="1"/>
  <c r="H22" i="51"/>
  <c r="L22" i="51"/>
  <c r="J22" i="51" a="1"/>
  <c r="J22" i="51"/>
  <c r="I22" i="51" a="1"/>
  <c r="I22" i="51"/>
  <c r="K22" i="51" a="1"/>
  <c r="K22" i="51"/>
  <c r="G13" i="52" a="1"/>
  <c r="G13" i="52"/>
  <c r="H13" i="52" a="1"/>
  <c r="H13" i="52"/>
  <c r="D13" i="52" a="1"/>
  <c r="D13" i="52"/>
  <c r="F13" i="52" a="1"/>
  <c r="F13" i="52"/>
  <c r="L13" i="52" a="1"/>
  <c r="L13" i="52"/>
  <c r="E13" i="52" a="1"/>
  <c r="E13" i="52"/>
  <c r="D22" i="51" a="1"/>
  <c r="D22" i="51"/>
  <c r="F22" i="51" a="1"/>
  <c r="F22" i="51"/>
  <c r="E22" i="51" a="1"/>
  <c r="E22" i="51"/>
  <c r="E21" i="51" a="1"/>
  <c r="E21" i="51"/>
  <c r="F21" i="51" a="1"/>
  <c r="F21" i="51"/>
  <c r="D21" i="51" a="1"/>
  <c r="D21" i="51"/>
  <c r="C14" i="52"/>
  <c r="M14" i="52"/>
  <c r="I13" i="52"/>
  <c r="N14" i="52"/>
  <c r="K23" i="51" a="1"/>
  <c r="K23" i="51"/>
  <c r="J23" i="51" a="1"/>
  <c r="J23" i="51"/>
  <c r="H23" i="51" a="1"/>
  <c r="H23" i="51"/>
  <c r="L23" i="51"/>
  <c r="I23" i="51" a="1"/>
  <c r="I23" i="51"/>
  <c r="I24" i="51" a="1"/>
  <c r="I24" i="51"/>
  <c r="H24" i="51" a="1"/>
  <c r="H24" i="51"/>
  <c r="L24" i="51"/>
  <c r="J24" i="51" a="1"/>
  <c r="J24" i="51"/>
  <c r="K24" i="51" a="1"/>
  <c r="K24" i="51"/>
  <c r="K14" i="52"/>
  <c r="F23" i="51" a="1"/>
  <c r="F23" i="51"/>
  <c r="E23" i="51" a="1"/>
  <c r="E23" i="51"/>
  <c r="D23" i="51" a="1"/>
  <c r="D23" i="51"/>
  <c r="D24" i="51" a="1"/>
  <c r="D24" i="51"/>
  <c r="F24" i="51" a="1"/>
  <c r="F24" i="51"/>
  <c r="E24" i="51" a="1"/>
  <c r="E24" i="51"/>
  <c r="G14" i="52" a="1"/>
  <c r="G14" i="52"/>
  <c r="D14" i="52" a="1"/>
  <c r="D14" i="52"/>
  <c r="L14" i="52" a="1"/>
  <c r="L14" i="52"/>
  <c r="H14" i="52" a="1"/>
  <c r="H14" i="52"/>
  <c r="E14" i="52" a="1"/>
  <c r="E14" i="52"/>
  <c r="F14" i="52" a="1"/>
  <c r="F14" i="52"/>
  <c r="J25" i="51" a="1"/>
  <c r="J25" i="51"/>
  <c r="H25" i="51" a="1"/>
  <c r="H25" i="51"/>
  <c r="L25" i="51"/>
  <c r="I25" i="51" a="1"/>
  <c r="I25" i="51"/>
  <c r="K25" i="51" a="1"/>
  <c r="K25" i="51"/>
  <c r="H26" i="51" a="1"/>
  <c r="H26" i="51"/>
  <c r="L26" i="51"/>
  <c r="J26" i="51" a="1"/>
  <c r="J26" i="51"/>
  <c r="I26" i="51" a="1"/>
  <c r="I26" i="51"/>
  <c r="K26" i="51" a="1"/>
  <c r="K26" i="51"/>
  <c r="I14" i="52"/>
  <c r="C15" i="52"/>
  <c r="M15" i="52"/>
  <c r="N15" i="52"/>
  <c r="F26" i="51" a="1"/>
  <c r="F26" i="51"/>
  <c r="D26" i="51" a="1"/>
  <c r="D26" i="51"/>
  <c r="E26" i="51" a="1"/>
  <c r="E26" i="51"/>
  <c r="E25" i="51" a="1"/>
  <c r="E25" i="51"/>
  <c r="D25" i="51" a="1"/>
  <c r="D25" i="51"/>
  <c r="F25" i="51" a="1"/>
  <c r="F25" i="51"/>
  <c r="K15" i="52"/>
  <c r="K27" i="51" a="1"/>
  <c r="K27" i="51"/>
  <c r="H27" i="51" a="1"/>
  <c r="H27" i="51"/>
  <c r="L27" i="51"/>
  <c r="J27" i="51" a="1"/>
  <c r="J27" i="51"/>
  <c r="I27" i="51" a="1"/>
  <c r="I27" i="51"/>
  <c r="K28" i="51" a="1"/>
  <c r="K28" i="51"/>
  <c r="J28" i="51" a="1"/>
  <c r="J28" i="51"/>
  <c r="I28" i="51" a="1"/>
  <c r="I28" i="51"/>
  <c r="H28" i="51" a="1"/>
  <c r="H28" i="51"/>
  <c r="L28" i="51"/>
  <c r="G15" i="52" a="1"/>
  <c r="G15" i="52"/>
  <c r="L15" i="52" a="1"/>
  <c r="L15" i="52"/>
  <c r="F15" i="52" a="1"/>
  <c r="F15" i="52"/>
  <c r="E15" i="52" a="1"/>
  <c r="E15" i="52"/>
  <c r="D15" i="52" a="1"/>
  <c r="D15" i="52"/>
  <c r="H15" i="52" a="1"/>
  <c r="H15" i="52"/>
  <c r="D28" i="51" a="1"/>
  <c r="D28" i="51"/>
  <c r="F28" i="51" a="1"/>
  <c r="F28" i="51"/>
  <c r="E28" i="51" a="1"/>
  <c r="E28" i="51"/>
  <c r="I15" i="52"/>
  <c r="F27" i="51" a="1"/>
  <c r="F27" i="51"/>
  <c r="E27" i="51" a="1"/>
  <c r="E27" i="51"/>
  <c r="D27" i="51" a="1"/>
  <c r="D27" i="51"/>
  <c r="C16" i="52"/>
  <c r="M16" i="52"/>
  <c r="N16" i="52"/>
  <c r="J29" i="51" a="1"/>
  <c r="J29" i="51"/>
  <c r="H29" i="51" a="1"/>
  <c r="H29" i="51"/>
  <c r="L29" i="51"/>
  <c r="K29" i="51" a="1"/>
  <c r="K29" i="51"/>
  <c r="I29" i="51" a="1"/>
  <c r="I29" i="51"/>
  <c r="I30" i="51" a="1"/>
  <c r="I30" i="51"/>
  <c r="K30" i="51" a="1"/>
  <c r="K30" i="51"/>
  <c r="H30" i="51" a="1"/>
  <c r="H30" i="51"/>
  <c r="L30" i="51"/>
  <c r="J30" i="51" a="1"/>
  <c r="J30" i="51"/>
  <c r="K16" i="52"/>
  <c r="E30" i="51" a="1"/>
  <c r="E30" i="51"/>
  <c r="F30" i="51" a="1"/>
  <c r="F30" i="51"/>
  <c r="D30" i="51" a="1"/>
  <c r="D30" i="51"/>
  <c r="F29" i="51" a="1"/>
  <c r="F29" i="51"/>
  <c r="E29" i="51" a="1"/>
  <c r="E29" i="51"/>
  <c r="D29" i="51" a="1"/>
  <c r="D29" i="51"/>
  <c r="D16" i="52" a="1"/>
  <c r="D16" i="52"/>
  <c r="G16" i="52" a="1"/>
  <c r="G16" i="52"/>
  <c r="L16" i="52" a="1"/>
  <c r="L16" i="52"/>
  <c r="F16" i="52" a="1"/>
  <c r="F16" i="52"/>
  <c r="E16" i="52" a="1"/>
  <c r="E16" i="52"/>
  <c r="I16" i="52"/>
  <c r="H16" i="52" a="1"/>
  <c r="H16" i="52"/>
  <c r="H32" i="51" a="1"/>
  <c r="H32" i="51"/>
  <c r="L32" i="51"/>
  <c r="K32" i="51" a="1"/>
  <c r="K32" i="51"/>
  <c r="I32" i="51" a="1"/>
  <c r="I32" i="51"/>
  <c r="J32" i="51" a="1"/>
  <c r="J32" i="51"/>
  <c r="K31" i="51" a="1"/>
  <c r="K31" i="51"/>
  <c r="J31" i="51" a="1"/>
  <c r="J31" i="51"/>
  <c r="H31" i="51" a="1"/>
  <c r="H31" i="51"/>
  <c r="L31" i="51"/>
  <c r="I31" i="51" a="1"/>
  <c r="I31" i="51"/>
  <c r="C17" i="52"/>
  <c r="M17" i="52"/>
  <c r="K17" i="52"/>
  <c r="N17" i="52"/>
  <c r="F32" i="51" a="1"/>
  <c r="F32" i="51"/>
  <c r="E32" i="51" a="1"/>
  <c r="E32" i="51"/>
  <c r="D32" i="51" a="1"/>
  <c r="D32" i="51"/>
  <c r="D31" i="51" a="1"/>
  <c r="D31" i="51"/>
  <c r="F31" i="51" a="1"/>
  <c r="F31" i="51"/>
  <c r="E31" i="51" a="1"/>
  <c r="E31" i="51"/>
  <c r="H17" i="52" a="1"/>
  <c r="H17" i="52"/>
  <c r="G17" i="52" a="1"/>
  <c r="G17" i="52"/>
  <c r="D17" i="52" a="1"/>
  <c r="D17" i="52"/>
  <c r="F17" i="52" a="1"/>
  <c r="F17" i="52"/>
  <c r="E17" i="52" a="1"/>
  <c r="E17" i="52"/>
  <c r="I17" i="52"/>
  <c r="L17" i="52" a="1"/>
  <c r="L17" i="52"/>
  <c r="I34" i="51" a="1"/>
  <c r="I34" i="51"/>
  <c r="H34" i="51" a="1"/>
  <c r="H34" i="51"/>
  <c r="L34" i="51"/>
  <c r="K34" i="51" a="1"/>
  <c r="K34" i="51"/>
  <c r="J34" i="51" a="1"/>
  <c r="J34" i="51"/>
  <c r="I33" i="51" a="1"/>
  <c r="I33" i="51"/>
  <c r="H33" i="51" a="1"/>
  <c r="H33" i="51"/>
  <c r="L33" i="51"/>
  <c r="J33" i="51" a="1"/>
  <c r="J33" i="51"/>
  <c r="K33" i="51" a="1"/>
  <c r="K33" i="51"/>
  <c r="K18" i="52"/>
  <c r="C18" i="52"/>
  <c r="M18" i="52"/>
  <c r="N18" i="52"/>
  <c r="E34" i="51" a="1"/>
  <c r="E34" i="51"/>
  <c r="F34" i="51" a="1"/>
  <c r="F34" i="51"/>
  <c r="D34" i="51" a="1"/>
  <c r="D34" i="51"/>
  <c r="F33" i="51" a="1"/>
  <c r="F33" i="51"/>
  <c r="D33" i="51" a="1"/>
  <c r="D33" i="51"/>
  <c r="E33" i="51" a="1"/>
  <c r="E33" i="51"/>
  <c r="D18" i="52" a="1"/>
  <c r="D18" i="52"/>
  <c r="G18" i="52" a="1"/>
  <c r="G18" i="52"/>
  <c r="H18" i="52" a="1"/>
  <c r="H18" i="52"/>
  <c r="E18" i="52" a="1"/>
  <c r="E18" i="52"/>
  <c r="I18" i="52"/>
  <c r="F18" i="52" a="1"/>
  <c r="F18" i="52"/>
  <c r="L18" i="52" a="1"/>
  <c r="L18" i="52"/>
  <c r="K36" i="51" a="1"/>
  <c r="K36" i="51"/>
  <c r="H36" i="51" a="1"/>
  <c r="H36" i="51"/>
  <c r="L36" i="51"/>
  <c r="J36" i="51" a="1"/>
  <c r="J36" i="51"/>
  <c r="I36" i="51" a="1"/>
  <c r="I36" i="51"/>
  <c r="K35" i="51" a="1"/>
  <c r="K35" i="51"/>
  <c r="H35" i="51" a="1"/>
  <c r="H35" i="51"/>
  <c r="L35" i="51"/>
  <c r="J35" i="51" a="1"/>
  <c r="J35" i="51"/>
  <c r="I35" i="51" a="1"/>
  <c r="I35" i="51"/>
  <c r="C19" i="52"/>
  <c r="M19" i="52"/>
  <c r="K19" i="52"/>
  <c r="N19" i="52"/>
  <c r="F35" i="51" a="1"/>
  <c r="F35" i="51"/>
  <c r="E35" i="51" a="1"/>
  <c r="E35" i="51"/>
  <c r="D35" i="51" a="1"/>
  <c r="D35" i="51"/>
  <c r="D36" i="51" a="1"/>
  <c r="D36" i="51"/>
  <c r="F36" i="51" a="1"/>
  <c r="F36" i="51"/>
  <c r="E36" i="51" a="1"/>
  <c r="E36" i="51"/>
  <c r="D19" i="52" a="1"/>
  <c r="D19" i="52"/>
  <c r="H19" i="52" a="1"/>
  <c r="H19" i="52"/>
  <c r="G19" i="52" a="1"/>
  <c r="G19" i="52"/>
  <c r="E19" i="52" a="1"/>
  <c r="E19" i="52"/>
  <c r="I19" i="52"/>
  <c r="L19" i="52" a="1"/>
  <c r="L19" i="52"/>
  <c r="F19" i="52" a="1"/>
  <c r="F19" i="52"/>
  <c r="I37" i="51" a="1"/>
  <c r="I37" i="51"/>
  <c r="H37" i="51" a="1"/>
  <c r="H37" i="51"/>
  <c r="L37" i="51"/>
  <c r="J37" i="51" a="1"/>
  <c r="J37" i="51"/>
  <c r="K37" i="51" a="1"/>
  <c r="K37" i="51"/>
  <c r="J38" i="51" a="1"/>
  <c r="J38" i="51"/>
  <c r="I38" i="51" a="1"/>
  <c r="I38" i="51"/>
  <c r="K38" i="51" a="1"/>
  <c r="K38" i="51"/>
  <c r="H38" i="51" a="1"/>
  <c r="H38" i="51"/>
  <c r="L38" i="51"/>
  <c r="C20" i="52"/>
  <c r="M20" i="52"/>
  <c r="K20" i="52"/>
  <c r="N20" i="52"/>
  <c r="E37" i="51" a="1"/>
  <c r="E37" i="51"/>
  <c r="D37" i="51" a="1"/>
  <c r="D37" i="51"/>
  <c r="F37" i="51" a="1"/>
  <c r="F37" i="51"/>
  <c r="D38" i="51" a="1"/>
  <c r="D38" i="51"/>
  <c r="E38" i="51" a="1"/>
  <c r="E38" i="51"/>
  <c r="F38" i="51" a="1"/>
  <c r="F38" i="51"/>
  <c r="G20" i="52" a="1"/>
  <c r="G20" i="52"/>
  <c r="E20" i="52" a="1"/>
  <c r="E20" i="52"/>
  <c r="I20" i="52"/>
  <c r="D20" i="52" a="1"/>
  <c r="D20" i="52"/>
  <c r="F20" i="52" a="1"/>
  <c r="F20" i="52"/>
  <c r="H20" i="52" a="1"/>
  <c r="H20" i="52"/>
  <c r="L20" i="52" a="1"/>
  <c r="L20" i="52"/>
  <c r="J40" i="51" a="1"/>
  <c r="J40" i="51"/>
  <c r="K40" i="51" a="1"/>
  <c r="K40" i="51"/>
  <c r="H40" i="51" a="1"/>
  <c r="H40" i="51"/>
  <c r="L40" i="51"/>
  <c r="I40" i="51" a="1"/>
  <c r="I40" i="51"/>
  <c r="K39" i="51" a="1"/>
  <c r="K39" i="51"/>
  <c r="J39" i="51" a="1"/>
  <c r="J39" i="51"/>
  <c r="H39" i="51" a="1"/>
  <c r="H39" i="51"/>
  <c r="L39" i="51"/>
  <c r="I39" i="51" a="1"/>
  <c r="I39" i="51"/>
  <c r="C21" i="52"/>
  <c r="M21" i="52"/>
  <c r="K21" i="52"/>
  <c r="N21" i="52"/>
  <c r="D39" i="51" a="1"/>
  <c r="D39" i="51"/>
  <c r="E39" i="51" a="1"/>
  <c r="E39" i="51"/>
  <c r="F39" i="51" a="1"/>
  <c r="F39" i="51"/>
  <c r="D40" i="51" a="1"/>
  <c r="D40" i="51"/>
  <c r="F40" i="51" a="1"/>
  <c r="F40" i="51"/>
  <c r="E40" i="51" a="1"/>
  <c r="E40" i="51"/>
  <c r="H21" i="52" a="1"/>
  <c r="H21" i="52"/>
  <c r="G21" i="52" a="1"/>
  <c r="G21" i="52"/>
  <c r="L21" i="52" a="1"/>
  <c r="L21" i="52"/>
  <c r="D21" i="52" a="1"/>
  <c r="D21" i="52"/>
  <c r="F21" i="52" a="1"/>
  <c r="F21" i="52"/>
  <c r="E21" i="52" a="1"/>
  <c r="E21" i="52"/>
  <c r="I21" i="52"/>
  <c r="K41" i="51" a="1"/>
  <c r="K41" i="51"/>
  <c r="J41" i="51" a="1"/>
  <c r="J41" i="51"/>
  <c r="H41" i="51" a="1"/>
  <c r="H41" i="51"/>
  <c r="L41" i="51"/>
  <c r="I41" i="51" a="1"/>
  <c r="I41" i="51"/>
  <c r="J42" i="51" a="1"/>
  <c r="J42" i="51"/>
  <c r="K42" i="51" a="1"/>
  <c r="K42" i="51"/>
  <c r="I42" i="51" a="1"/>
  <c r="I42" i="51"/>
  <c r="H42" i="51" a="1"/>
  <c r="H42" i="51"/>
  <c r="L42" i="51"/>
  <c r="K22" i="52"/>
  <c r="C22" i="52"/>
  <c r="M22" i="52"/>
  <c r="N22" i="52"/>
  <c r="F41" i="51" a="1"/>
  <c r="F41" i="51"/>
  <c r="D41" i="51" a="1"/>
  <c r="D41" i="51"/>
  <c r="E41" i="51" a="1"/>
  <c r="E41" i="51"/>
  <c r="E42" i="51" a="1"/>
  <c r="E42" i="51"/>
  <c r="D42" i="51" a="1"/>
  <c r="D42" i="51"/>
  <c r="F42" i="51" a="1"/>
  <c r="F42" i="51"/>
  <c r="L22" i="52" a="1"/>
  <c r="L22" i="52"/>
  <c r="H22" i="52" a="1"/>
  <c r="H22" i="52"/>
  <c r="D22" i="52" a="1"/>
  <c r="D22" i="52"/>
  <c r="G22" i="52" a="1"/>
  <c r="G22" i="52"/>
  <c r="E22" i="52" a="1"/>
  <c r="E22" i="52"/>
  <c r="I22" i="52"/>
  <c r="F22" i="52" a="1"/>
  <c r="F22" i="52"/>
  <c r="J44" i="51" a="1"/>
  <c r="J44" i="51"/>
  <c r="K44" i="51" a="1"/>
  <c r="K44" i="51"/>
  <c r="I44" i="51" a="1"/>
  <c r="I44" i="51"/>
  <c r="H44" i="51" a="1"/>
  <c r="H44" i="51"/>
  <c r="L44" i="51"/>
  <c r="I43" i="51" a="1"/>
  <c r="I43" i="51"/>
  <c r="H43" i="51" a="1"/>
  <c r="H43" i="51"/>
  <c r="L43" i="51"/>
  <c r="K43" i="51" a="1"/>
  <c r="K43" i="51"/>
  <c r="J43" i="51" a="1"/>
  <c r="J43" i="51"/>
  <c r="K23" i="52"/>
  <c r="C23" i="52"/>
  <c r="M23" i="52"/>
  <c r="N23" i="52"/>
  <c r="E43" i="51" a="1"/>
  <c r="E43" i="51"/>
  <c r="D43" i="51" a="1"/>
  <c r="D43" i="51"/>
  <c r="F43" i="51" a="1"/>
  <c r="F43" i="51"/>
  <c r="D44" i="51" a="1"/>
  <c r="D44" i="51"/>
  <c r="F44" i="51" a="1"/>
  <c r="F44" i="51"/>
  <c r="E44" i="51" a="1"/>
  <c r="E44" i="51"/>
  <c r="E23" i="52" a="1"/>
  <c r="E23" i="52"/>
  <c r="I23" i="52"/>
  <c r="L23" i="52" a="1"/>
  <c r="L23" i="52"/>
  <c r="G23" i="52" a="1"/>
  <c r="G23" i="52"/>
  <c r="F23" i="52" a="1"/>
  <c r="F23" i="52"/>
  <c r="H23" i="52" a="1"/>
  <c r="H23" i="52"/>
  <c r="D23" i="52" a="1"/>
  <c r="D23" i="52"/>
  <c r="I46" i="51" a="1"/>
  <c r="I46" i="51"/>
  <c r="K46" i="51" a="1"/>
  <c r="K46" i="51"/>
  <c r="H46" i="51" a="1"/>
  <c r="H46" i="51"/>
  <c r="L46" i="51"/>
  <c r="J46" i="51" a="1"/>
  <c r="J46" i="51"/>
  <c r="K45" i="51" a="1"/>
  <c r="K45" i="51"/>
  <c r="I45" i="51" a="1"/>
  <c r="I45" i="51"/>
  <c r="J45" i="51" a="1"/>
  <c r="J45" i="51"/>
  <c r="H45" i="51" a="1"/>
  <c r="H45" i="51"/>
  <c r="L45" i="51"/>
  <c r="K24" i="52"/>
  <c r="C24" i="52"/>
  <c r="M24" i="52"/>
  <c r="N24" i="52"/>
  <c r="D45" i="51" a="1"/>
  <c r="D45" i="51"/>
  <c r="F45" i="51" a="1"/>
  <c r="F45" i="51"/>
  <c r="E45" i="51" a="1"/>
  <c r="E45" i="51"/>
  <c r="D46" i="51" a="1"/>
  <c r="D46" i="51"/>
  <c r="E46" i="51" a="1"/>
  <c r="E46" i="51"/>
  <c r="F46" i="51" a="1"/>
  <c r="F46" i="51"/>
  <c r="H24" i="52" a="1"/>
  <c r="H24" i="52"/>
  <c r="G24" i="52" a="1"/>
  <c r="G24" i="52"/>
  <c r="E24" i="52" a="1"/>
  <c r="E24" i="52"/>
  <c r="I24" i="52"/>
  <c r="L24" i="52" a="1"/>
  <c r="L24" i="52"/>
  <c r="D24" i="52" a="1"/>
  <c r="D24" i="52"/>
  <c r="F24" i="52" a="1"/>
  <c r="F24" i="52"/>
  <c r="J47" i="51" a="1"/>
  <c r="J47" i="51"/>
  <c r="H47" i="51" a="1"/>
  <c r="H47" i="51"/>
  <c r="L47" i="51"/>
  <c r="K47" i="51" a="1"/>
  <c r="K47" i="51"/>
  <c r="I47" i="51" a="1"/>
  <c r="I47" i="51"/>
  <c r="I48" i="51" a="1"/>
  <c r="I48" i="51"/>
  <c r="H48" i="51" a="1"/>
  <c r="H48" i="51"/>
  <c r="L48" i="51"/>
  <c r="J48" i="51" a="1"/>
  <c r="J48" i="51"/>
  <c r="K48" i="51" a="1"/>
  <c r="K48" i="51"/>
  <c r="C25" i="52"/>
  <c r="M25" i="52"/>
  <c r="K25" i="52"/>
  <c r="N25" i="52"/>
  <c r="D48" i="51" a="1"/>
  <c r="D48" i="51"/>
  <c r="E48" i="51" a="1"/>
  <c r="E48" i="51"/>
  <c r="F48" i="51" a="1"/>
  <c r="F48" i="51"/>
  <c r="D47" i="51" a="1"/>
  <c r="D47" i="51"/>
  <c r="E47" i="51" a="1"/>
  <c r="E47" i="51"/>
  <c r="F47" i="51" a="1"/>
  <c r="F47" i="51"/>
  <c r="G25" i="52" a="1"/>
  <c r="G25" i="52"/>
  <c r="E25" i="52" a="1"/>
  <c r="E25" i="52"/>
  <c r="I25" i="52"/>
  <c r="F25" i="52" a="1"/>
  <c r="F25" i="52"/>
  <c r="D25" i="52" a="1"/>
  <c r="D25" i="52"/>
  <c r="L25" i="52" a="1"/>
  <c r="L25" i="52"/>
  <c r="H25" i="52" a="1"/>
  <c r="H25" i="52"/>
  <c r="J49" i="51" a="1"/>
  <c r="J49" i="51"/>
  <c r="I49" i="51" a="1"/>
  <c r="I49" i="51"/>
  <c r="H49" i="51" a="1"/>
  <c r="H49" i="51"/>
  <c r="L49" i="51"/>
  <c r="K49" i="51" a="1"/>
  <c r="K49" i="51"/>
  <c r="J50" i="51" a="1"/>
  <c r="J50" i="51"/>
  <c r="H50" i="51" a="1"/>
  <c r="H50" i="51"/>
  <c r="L50" i="51"/>
  <c r="K50" i="51" a="1"/>
  <c r="K50" i="51"/>
  <c r="I50" i="51" a="1"/>
  <c r="I50" i="51"/>
  <c r="C26" i="52"/>
  <c r="M26" i="52"/>
  <c r="K26" i="52"/>
  <c r="N26" i="52"/>
  <c r="E49" i="51" a="1"/>
  <c r="E49" i="51"/>
  <c r="D49" i="51" a="1"/>
  <c r="D49" i="51"/>
  <c r="F49" i="51" a="1"/>
  <c r="F49" i="51"/>
  <c r="F50" i="51" a="1"/>
  <c r="F50" i="51"/>
  <c r="E50" i="51" a="1"/>
  <c r="E50" i="51"/>
  <c r="D50" i="51" a="1"/>
  <c r="D50" i="51"/>
  <c r="D26" i="52" a="1"/>
  <c r="D26" i="52"/>
  <c r="G26" i="52" a="1"/>
  <c r="G26" i="52"/>
  <c r="H26" i="52" a="1"/>
  <c r="H26" i="52"/>
  <c r="F26" i="52" a="1"/>
  <c r="F26" i="52"/>
  <c r="L26" i="52" a="1"/>
  <c r="L26" i="52"/>
  <c r="E26" i="52" a="1"/>
  <c r="E26" i="52"/>
  <c r="I26" i="52"/>
  <c r="J52" i="51" a="1"/>
  <c r="J52" i="51"/>
  <c r="H52" i="51" a="1"/>
  <c r="H52" i="51"/>
  <c r="L52" i="51"/>
  <c r="I52" i="51" a="1"/>
  <c r="I52" i="51"/>
  <c r="K52" i="51" a="1"/>
  <c r="K52" i="51"/>
  <c r="J51" i="51" a="1"/>
  <c r="J51" i="51"/>
  <c r="H51" i="51" a="1"/>
  <c r="H51" i="51"/>
  <c r="L51" i="51"/>
  <c r="K51" i="51" a="1"/>
  <c r="K51" i="51"/>
  <c r="I51" i="51" a="1"/>
  <c r="I51" i="51"/>
  <c r="K27" i="52"/>
  <c r="C27" i="52"/>
  <c r="M27" i="52"/>
  <c r="N27" i="52"/>
  <c r="F52" i="51" a="1"/>
  <c r="F52" i="51"/>
  <c r="D52" i="51" a="1"/>
  <c r="D52" i="51"/>
  <c r="E52" i="51" a="1"/>
  <c r="E52" i="51"/>
  <c r="F51" i="51" a="1"/>
  <c r="F51" i="51"/>
  <c r="D51" i="51" a="1"/>
  <c r="D51" i="51"/>
  <c r="E51" i="51" a="1"/>
  <c r="E51" i="51"/>
  <c r="D27" i="52" a="1"/>
  <c r="D27" i="52"/>
  <c r="F27" i="52" a="1"/>
  <c r="F27" i="52"/>
  <c r="H27" i="52" a="1"/>
  <c r="H27" i="52"/>
  <c r="L27" i="52" a="1"/>
  <c r="L27" i="52"/>
  <c r="E27" i="52" a="1"/>
  <c r="E27" i="52"/>
  <c r="I27" i="52"/>
  <c r="G27" i="52" a="1"/>
  <c r="G27" i="52"/>
  <c r="H54" i="51" a="1"/>
  <c r="H54" i="51"/>
  <c r="L54" i="51"/>
  <c r="J54" i="51" a="1"/>
  <c r="J54" i="51"/>
  <c r="K54" i="51" a="1"/>
  <c r="K54" i="51"/>
  <c r="I54" i="51" a="1"/>
  <c r="I54" i="51"/>
  <c r="J53" i="51" a="1"/>
  <c r="J53" i="51"/>
  <c r="I53" i="51" a="1"/>
  <c r="I53" i="51"/>
  <c r="K53" i="51" a="1"/>
  <c r="K53" i="51"/>
  <c r="H53" i="51" a="1"/>
  <c r="H53" i="51"/>
  <c r="L53" i="51"/>
  <c r="K28" i="52"/>
  <c r="C28" i="52"/>
  <c r="M28" i="52"/>
  <c r="N28" i="52"/>
  <c r="D54" i="51" a="1"/>
  <c r="D54" i="51"/>
  <c r="F54" i="51" a="1"/>
  <c r="F54" i="51"/>
  <c r="E54" i="51" a="1"/>
  <c r="E54" i="51"/>
  <c r="E53" i="51" a="1"/>
  <c r="E53" i="51"/>
  <c r="D53" i="51" a="1"/>
  <c r="D53" i="51"/>
  <c r="F53" i="51" a="1"/>
  <c r="F53" i="51"/>
  <c r="L28" i="52" a="1"/>
  <c r="L28" i="52"/>
  <c r="F28" i="52" a="1"/>
  <c r="F28" i="52"/>
  <c r="D28" i="52" a="1"/>
  <c r="D28" i="52"/>
  <c r="H28" i="52" a="1"/>
  <c r="H28" i="52"/>
  <c r="E28" i="52" a="1"/>
  <c r="E28" i="52"/>
  <c r="I28" i="52"/>
  <c r="G28" i="52" a="1"/>
  <c r="G28" i="52"/>
  <c r="K55" i="51" a="1"/>
  <c r="K55" i="51"/>
  <c r="J55" i="51" a="1"/>
  <c r="J55" i="51"/>
  <c r="I55" i="51" a="1"/>
  <c r="I55" i="51"/>
  <c r="H55" i="51" a="1"/>
  <c r="H55" i="51"/>
  <c r="L55" i="51"/>
  <c r="I56" i="51" a="1"/>
  <c r="I56" i="51"/>
  <c r="J56" i="51" a="1"/>
  <c r="J56" i="51"/>
  <c r="K56" i="51" a="1"/>
  <c r="K56" i="51"/>
  <c r="H56" i="51" a="1"/>
  <c r="H56" i="51"/>
  <c r="L56" i="51"/>
  <c r="K29" i="52"/>
  <c r="C29" i="52"/>
  <c r="M29" i="52"/>
  <c r="N29" i="52"/>
  <c r="F56" i="51" a="1"/>
  <c r="F56" i="51"/>
  <c r="E56" i="51" a="1"/>
  <c r="E56" i="51"/>
  <c r="D56" i="51" a="1"/>
  <c r="D56" i="51"/>
  <c r="E55" i="51" a="1"/>
  <c r="E55" i="51"/>
  <c r="D55" i="51" a="1"/>
  <c r="D55" i="51"/>
  <c r="F55" i="51" a="1"/>
  <c r="F55" i="51"/>
  <c r="F29" i="52" a="1"/>
  <c r="F29" i="52"/>
  <c r="L29" i="52" a="1"/>
  <c r="L29" i="52"/>
  <c r="D29" i="52" a="1"/>
  <c r="D29" i="52"/>
  <c r="H29" i="52" a="1"/>
  <c r="H29" i="52"/>
  <c r="G29" i="52" a="1"/>
  <c r="G29" i="52"/>
  <c r="E29" i="52" a="1"/>
  <c r="E29" i="52"/>
  <c r="I29" i="52"/>
  <c r="I58" i="51" a="1"/>
  <c r="I58" i="51"/>
  <c r="H58" i="51" a="1"/>
  <c r="H58" i="51"/>
  <c r="L58" i="51"/>
  <c r="J58" i="51" a="1"/>
  <c r="J58" i="51"/>
  <c r="K58" i="51" a="1"/>
  <c r="K58" i="51"/>
  <c r="K57" i="51" a="1"/>
  <c r="K57" i="51"/>
  <c r="I57" i="51" a="1"/>
  <c r="I57" i="51"/>
  <c r="J57" i="51" a="1"/>
  <c r="J57" i="51"/>
  <c r="H57" i="51" a="1"/>
  <c r="H57" i="51"/>
  <c r="L57" i="51"/>
  <c r="K30" i="52"/>
  <c r="C30" i="52"/>
  <c r="M30" i="52"/>
  <c r="N30" i="52"/>
  <c r="E58" i="51" a="1"/>
  <c r="E58" i="51"/>
  <c r="D58" i="51" a="1"/>
  <c r="D58" i="51"/>
  <c r="F58" i="51" a="1"/>
  <c r="F58" i="51"/>
  <c r="E57" i="51" a="1"/>
  <c r="E57" i="51"/>
  <c r="F57" i="51" a="1"/>
  <c r="F57" i="51"/>
  <c r="D57" i="51" a="1"/>
  <c r="D57" i="51"/>
  <c r="F30" i="52" a="1"/>
  <c r="F30" i="52"/>
  <c r="D30" i="52" a="1"/>
  <c r="D30" i="52"/>
  <c r="G30" i="52" a="1"/>
  <c r="G30" i="52"/>
  <c r="L30" i="52" a="1"/>
  <c r="L30" i="52"/>
  <c r="H30" i="52" a="1"/>
  <c r="H30" i="52"/>
  <c r="E30" i="52" a="1"/>
  <c r="E30" i="52"/>
  <c r="I30" i="52"/>
  <c r="H59" i="51" a="1"/>
  <c r="H59" i="51"/>
  <c r="L59" i="51"/>
  <c r="I59" i="51" a="1"/>
  <c r="I59" i="51"/>
  <c r="J59" i="51" a="1"/>
  <c r="J59" i="51"/>
  <c r="K59" i="51" a="1"/>
  <c r="K59" i="51"/>
  <c r="K60" i="51" a="1"/>
  <c r="K60" i="51"/>
  <c r="I60" i="51" a="1"/>
  <c r="I60" i="51"/>
  <c r="H60" i="51" a="1"/>
  <c r="H60" i="51"/>
  <c r="L60" i="51"/>
  <c r="J60" i="51" a="1"/>
  <c r="J60" i="51"/>
  <c r="C31" i="52"/>
  <c r="M31" i="52"/>
  <c r="K31" i="52"/>
  <c r="N31" i="52"/>
  <c r="D60" i="51" a="1"/>
  <c r="D60" i="51"/>
  <c r="F60" i="51" a="1"/>
  <c r="F60" i="51"/>
  <c r="E60" i="51" a="1"/>
  <c r="E60" i="51"/>
  <c r="D59" i="51" a="1"/>
  <c r="D59" i="51"/>
  <c r="F59" i="51" a="1"/>
  <c r="F59" i="51"/>
  <c r="E59" i="51" a="1"/>
  <c r="E59" i="51"/>
  <c r="E31" i="52" a="1"/>
  <c r="E31" i="52"/>
  <c r="I31" i="52"/>
  <c r="D31" i="52" a="1"/>
  <c r="D31" i="52"/>
  <c r="H31" i="52" a="1"/>
  <c r="H31" i="52"/>
  <c r="F31" i="52" a="1"/>
  <c r="F31" i="52"/>
  <c r="L31" i="52" a="1"/>
  <c r="L31" i="52"/>
  <c r="G31" i="52" a="1"/>
  <c r="G31" i="52"/>
  <c r="J62" i="51" a="1"/>
  <c r="J62" i="51"/>
  <c r="I62" i="51" a="1"/>
  <c r="I62" i="51"/>
  <c r="K62" i="51" a="1"/>
  <c r="K62" i="51"/>
  <c r="H62" i="51" a="1"/>
  <c r="H62" i="51"/>
  <c r="L62" i="51"/>
  <c r="J61" i="51" a="1"/>
  <c r="J61" i="51"/>
  <c r="I61" i="51" a="1"/>
  <c r="I61" i="51"/>
  <c r="H61" i="51" a="1"/>
  <c r="H61" i="51"/>
  <c r="L61" i="51"/>
  <c r="K61" i="51" a="1"/>
  <c r="K61" i="51"/>
  <c r="C32" i="52"/>
  <c r="M32" i="52"/>
  <c r="K32" i="52"/>
  <c r="N32" i="52"/>
  <c r="E62" i="51" a="1"/>
  <c r="E62" i="51"/>
  <c r="D62" i="51" a="1"/>
  <c r="D62" i="51"/>
  <c r="F62" i="51" a="1"/>
  <c r="F62" i="51"/>
  <c r="D61" i="51" a="1"/>
  <c r="D61" i="51"/>
  <c r="F61" i="51" a="1"/>
  <c r="F61" i="51"/>
  <c r="E61" i="51" a="1"/>
  <c r="E61" i="51"/>
  <c r="G32" i="52" a="1"/>
  <c r="G32" i="52"/>
  <c r="H32" i="52" a="1"/>
  <c r="H32" i="52"/>
  <c r="D32" i="52" a="1"/>
  <c r="D32" i="52"/>
  <c r="F32" i="52" a="1"/>
  <c r="F32" i="52"/>
  <c r="L32" i="52" a="1"/>
  <c r="L32" i="52"/>
  <c r="E32" i="52" a="1"/>
  <c r="E32" i="52"/>
  <c r="I32" i="52"/>
  <c r="H63" i="51" a="1"/>
  <c r="H63" i="51"/>
  <c r="L63" i="51"/>
  <c r="I63" i="51" a="1"/>
  <c r="I63" i="51"/>
  <c r="K63" i="51" a="1"/>
  <c r="K63" i="51"/>
  <c r="J63" i="51" a="1"/>
  <c r="J63" i="51"/>
  <c r="K64" i="51" a="1"/>
  <c r="K64" i="51"/>
  <c r="J64" i="51" a="1"/>
  <c r="J64" i="51"/>
  <c r="I64" i="51" a="1"/>
  <c r="I64" i="51"/>
  <c r="H64" i="51" a="1"/>
  <c r="H64" i="51"/>
  <c r="L64" i="51"/>
  <c r="K33" i="52"/>
  <c r="C33" i="52"/>
  <c r="M33" i="52"/>
  <c r="N33" i="52"/>
  <c r="F63" i="51" a="1"/>
  <c r="F63" i="51"/>
  <c r="E63" i="51" a="1"/>
  <c r="E63" i="51"/>
  <c r="D63" i="51" a="1"/>
  <c r="D63" i="51"/>
  <c r="F64" i="51" a="1"/>
  <c r="F64" i="51"/>
  <c r="E64" i="51" a="1"/>
  <c r="E64" i="51"/>
  <c r="D64" i="51" a="1"/>
  <c r="D64" i="51"/>
  <c r="H33" i="52" a="1"/>
  <c r="H33" i="52"/>
  <c r="G33" i="52" a="1"/>
  <c r="G33" i="52"/>
  <c r="L33" i="52" a="1"/>
  <c r="L33" i="52"/>
  <c r="E33" i="52" a="1"/>
  <c r="E33" i="52"/>
  <c r="I33" i="52"/>
  <c r="D33" i="52" a="1"/>
  <c r="D33" i="52"/>
  <c r="F33" i="52" a="1"/>
  <c r="F33" i="52"/>
  <c r="K65" i="51" a="1"/>
  <c r="K65" i="51"/>
  <c r="J65" i="51" a="1"/>
  <c r="J65" i="51"/>
  <c r="I65" i="51" a="1"/>
  <c r="I65" i="51"/>
  <c r="H65" i="51" a="1"/>
  <c r="H65" i="51"/>
  <c r="L65" i="51"/>
  <c r="J66" i="51" a="1"/>
  <c r="J66" i="51"/>
  <c r="I66" i="51" a="1"/>
  <c r="I66" i="51"/>
  <c r="K66" i="51" a="1"/>
  <c r="K66" i="51"/>
  <c r="H66" i="51" a="1"/>
  <c r="H66" i="51"/>
  <c r="L66" i="51"/>
  <c r="K34" i="52"/>
  <c r="C34" i="52"/>
  <c r="M34" i="52"/>
  <c r="N34" i="52"/>
  <c r="E66" i="51" a="1"/>
  <c r="E66" i="51"/>
  <c r="F66" i="51" a="1"/>
  <c r="F66" i="51"/>
  <c r="D66" i="51" a="1"/>
  <c r="D66" i="51"/>
  <c r="D65" i="51" a="1"/>
  <c r="D65" i="51"/>
  <c r="E65" i="51" a="1"/>
  <c r="E65" i="51"/>
  <c r="F65" i="51" a="1"/>
  <c r="F65" i="51"/>
  <c r="L34" i="52" a="1"/>
  <c r="L34" i="52"/>
  <c r="F34" i="52" a="1"/>
  <c r="F34" i="52"/>
  <c r="H34" i="52" a="1"/>
  <c r="H34" i="52"/>
  <c r="D34" i="52" a="1"/>
  <c r="D34" i="52"/>
  <c r="E34" i="52" a="1"/>
  <c r="E34" i="52"/>
  <c r="I34" i="52"/>
  <c r="G34" i="52" a="1"/>
  <c r="G34" i="52"/>
  <c r="K67" i="51" a="1"/>
  <c r="K67" i="51"/>
  <c r="I67" i="51" a="1"/>
  <c r="I67" i="51"/>
  <c r="H67" i="51" a="1"/>
  <c r="H67" i="51"/>
  <c r="L67" i="51"/>
  <c r="J67" i="51" a="1"/>
  <c r="J67" i="51"/>
  <c r="H68" i="51" a="1"/>
  <c r="H68" i="51"/>
  <c r="L68" i="51"/>
  <c r="J68" i="51" a="1"/>
  <c r="J68" i="51"/>
  <c r="I68" i="51" a="1"/>
  <c r="I68" i="51"/>
  <c r="K68" i="51" a="1"/>
  <c r="K68" i="51"/>
  <c r="K35" i="52"/>
  <c r="C35" i="52"/>
  <c r="M35" i="52"/>
  <c r="N35" i="52"/>
  <c r="D67" i="51" a="1"/>
  <c r="D67" i="51"/>
  <c r="F67" i="51" a="1"/>
  <c r="F67" i="51"/>
  <c r="E67" i="51" a="1"/>
  <c r="E67" i="51"/>
  <c r="F68" i="51" a="1"/>
  <c r="F68" i="51"/>
  <c r="E68" i="51" a="1"/>
  <c r="E68" i="51"/>
  <c r="D68" i="51" a="1"/>
  <c r="D68" i="51"/>
  <c r="F35" i="52" a="1"/>
  <c r="F35" i="52"/>
  <c r="L35" i="52" a="1"/>
  <c r="L35" i="52"/>
  <c r="D35" i="52" a="1"/>
  <c r="D35" i="52"/>
  <c r="H35" i="52" a="1"/>
  <c r="H35" i="52"/>
  <c r="E35" i="52" a="1"/>
  <c r="E35" i="52"/>
  <c r="I35" i="52"/>
  <c r="G35" i="52" a="1"/>
  <c r="G35" i="52"/>
  <c r="J69" i="51" a="1"/>
  <c r="J69" i="51"/>
  <c r="I69" i="51" a="1"/>
  <c r="I69" i="51"/>
  <c r="H69" i="51" a="1"/>
  <c r="H69" i="51"/>
  <c r="L69" i="51"/>
  <c r="K69" i="51" a="1"/>
  <c r="K69" i="51"/>
  <c r="H70" i="51" a="1"/>
  <c r="H70" i="51"/>
  <c r="L70" i="51"/>
  <c r="K70" i="51" a="1"/>
  <c r="K70" i="51"/>
  <c r="J70" i="51" a="1"/>
  <c r="J70" i="51"/>
  <c r="I70" i="51" a="1"/>
  <c r="I70" i="51"/>
  <c r="K36" i="52"/>
  <c r="C36" i="52"/>
  <c r="M36" i="52"/>
  <c r="N36" i="52"/>
  <c r="D70" i="51" a="1"/>
  <c r="D70" i="51"/>
  <c r="F70" i="51" a="1"/>
  <c r="F70" i="51"/>
  <c r="E70" i="51" a="1"/>
  <c r="E70" i="51"/>
  <c r="D69" i="51" a="1"/>
  <c r="D69" i="51"/>
  <c r="F69" i="51" a="1"/>
  <c r="F69" i="51"/>
  <c r="E69" i="51" a="1"/>
  <c r="E69" i="51"/>
  <c r="D36" i="52" a="1"/>
  <c r="D36" i="52"/>
  <c r="G36" i="52" a="1"/>
  <c r="G36" i="52"/>
  <c r="E36" i="52" a="1"/>
  <c r="E36" i="52"/>
  <c r="I36" i="52"/>
  <c r="L36" i="52" a="1"/>
  <c r="L36" i="52"/>
  <c r="H36" i="52" a="1"/>
  <c r="H36" i="52"/>
  <c r="F36" i="52" a="1"/>
  <c r="F36" i="52"/>
  <c r="I71" i="51" a="1"/>
  <c r="I71" i="51"/>
  <c r="K71" i="51" a="1"/>
  <c r="K71" i="51"/>
  <c r="J71" i="51" a="1"/>
  <c r="J71" i="51"/>
  <c r="H71" i="51" a="1"/>
  <c r="H71" i="51"/>
  <c r="L71" i="51"/>
  <c r="H72" i="51" a="1"/>
  <c r="H72" i="51"/>
  <c r="L72" i="51"/>
  <c r="K72" i="51" a="1"/>
  <c r="K72" i="51"/>
  <c r="J72" i="51" a="1"/>
  <c r="J72" i="51"/>
  <c r="I72" i="51" a="1"/>
  <c r="I72" i="51"/>
  <c r="C37" i="52"/>
  <c r="M37" i="52"/>
  <c r="K37" i="52"/>
  <c r="N37" i="52"/>
  <c r="F71" i="51" a="1"/>
  <c r="F71" i="51"/>
  <c r="E71" i="51" a="1"/>
  <c r="E71" i="51"/>
  <c r="D71" i="51" a="1"/>
  <c r="D71" i="51"/>
  <c r="E72" i="51" a="1"/>
  <c r="E72" i="51"/>
  <c r="D72" i="51" a="1"/>
  <c r="D72" i="51"/>
  <c r="F72" i="51" a="1"/>
  <c r="F72" i="51"/>
  <c r="G37" i="52" a="1"/>
  <c r="G37" i="52"/>
  <c r="E37" i="52" a="1"/>
  <c r="E37" i="52"/>
  <c r="I37" i="52"/>
  <c r="D37" i="52" a="1"/>
  <c r="D37" i="52"/>
  <c r="F37" i="52" a="1"/>
  <c r="F37" i="52"/>
  <c r="L37" i="52" a="1"/>
  <c r="L37" i="52"/>
  <c r="H37" i="52" a="1"/>
  <c r="H37" i="52"/>
  <c r="J73" i="51" a="1"/>
  <c r="J73" i="51"/>
  <c r="H73" i="51" a="1"/>
  <c r="H73" i="51"/>
  <c r="L73" i="51"/>
  <c r="I73" i="51" a="1"/>
  <c r="I73" i="51"/>
  <c r="K73" i="51" a="1"/>
  <c r="K73" i="51"/>
  <c r="J74" i="51" a="1"/>
  <c r="J74" i="51"/>
  <c r="I74" i="51" a="1"/>
  <c r="I74" i="51"/>
  <c r="H74" i="51" a="1"/>
  <c r="H74" i="51"/>
  <c r="L74" i="51"/>
  <c r="K74" i="51" a="1"/>
  <c r="K74" i="51"/>
  <c r="C38" i="52"/>
  <c r="M38" i="52"/>
  <c r="K38" i="52"/>
  <c r="N38" i="52"/>
  <c r="E74" i="51" a="1"/>
  <c r="E74" i="51"/>
  <c r="F74" i="51" a="1"/>
  <c r="F74" i="51"/>
  <c r="D74" i="51" a="1"/>
  <c r="D74" i="51"/>
  <c r="E73" i="51" a="1"/>
  <c r="E73" i="51"/>
  <c r="D73" i="51" a="1"/>
  <c r="D73" i="51"/>
  <c r="F73" i="51" a="1"/>
  <c r="F73" i="51"/>
  <c r="G38" i="52" a="1"/>
  <c r="G38" i="52"/>
  <c r="H38" i="52" a="1"/>
  <c r="H38" i="52"/>
  <c r="D38" i="52" a="1"/>
  <c r="D38" i="52"/>
  <c r="F38" i="52" a="1"/>
  <c r="F38" i="52"/>
  <c r="E38" i="52" a="1"/>
  <c r="E38" i="52"/>
  <c r="I38" i="52"/>
  <c r="L38" i="52" a="1"/>
  <c r="L38" i="52"/>
  <c r="J76" i="51" a="1"/>
  <c r="J76" i="51"/>
  <c r="H76" i="51" a="1"/>
  <c r="H76" i="51"/>
  <c r="L76" i="51"/>
  <c r="K76" i="51" a="1"/>
  <c r="K76" i="51"/>
  <c r="I76" i="51" a="1"/>
  <c r="I76" i="51"/>
  <c r="J75" i="51" a="1"/>
  <c r="J75" i="51"/>
  <c r="I75" i="51" a="1"/>
  <c r="I75" i="51"/>
  <c r="H75" i="51" a="1"/>
  <c r="H75" i="51"/>
  <c r="L75" i="51"/>
  <c r="K75" i="51" a="1"/>
  <c r="K75" i="51"/>
  <c r="K39" i="52"/>
  <c r="C39" i="52"/>
  <c r="M39" i="52"/>
  <c r="N39" i="52"/>
  <c r="F76" i="51" a="1"/>
  <c r="F76" i="51"/>
  <c r="E76" i="51" a="1"/>
  <c r="E76" i="51"/>
  <c r="D76" i="51" a="1"/>
  <c r="D76" i="51"/>
  <c r="D75" i="51" a="1"/>
  <c r="D75" i="51"/>
  <c r="E75" i="51" a="1"/>
  <c r="E75" i="51"/>
  <c r="F75" i="51" a="1"/>
  <c r="F75" i="51"/>
  <c r="D39" i="52" a="1"/>
  <c r="D39" i="52"/>
  <c r="H39" i="52" a="1"/>
  <c r="H39" i="52"/>
  <c r="L39" i="52" a="1"/>
  <c r="L39" i="52"/>
  <c r="F39" i="52" a="1"/>
  <c r="F39" i="52"/>
  <c r="E39" i="52" a="1"/>
  <c r="E39" i="52"/>
  <c r="I39" i="52"/>
  <c r="G39" i="52" a="1"/>
  <c r="G39" i="52"/>
  <c r="H78" i="51" a="1"/>
  <c r="H78" i="51"/>
  <c r="L78" i="51"/>
  <c r="K78" i="51" a="1"/>
  <c r="K78" i="51"/>
  <c r="J78" i="51" a="1"/>
  <c r="J78" i="51"/>
  <c r="I78" i="51" a="1"/>
  <c r="I78" i="51"/>
  <c r="H77" i="51" a="1"/>
  <c r="H77" i="51"/>
  <c r="L77" i="51"/>
  <c r="K77" i="51" a="1"/>
  <c r="K77" i="51"/>
  <c r="I77" i="51" a="1"/>
  <c r="I77" i="51"/>
  <c r="J77" i="51" a="1"/>
  <c r="J77" i="51"/>
  <c r="K40" i="52"/>
  <c r="C40" i="52"/>
  <c r="M40" i="52"/>
  <c r="N40" i="52"/>
  <c r="E77" i="51" a="1"/>
  <c r="E77" i="51"/>
  <c r="D77" i="51" a="1"/>
  <c r="D77" i="51"/>
  <c r="F77" i="51" a="1"/>
  <c r="F77" i="51"/>
  <c r="D78" i="51" a="1"/>
  <c r="D78" i="51"/>
  <c r="F78" i="51" a="1"/>
  <c r="F78" i="51"/>
  <c r="E78" i="51" a="1"/>
  <c r="E78" i="51"/>
  <c r="L40" i="52" a="1"/>
  <c r="L40" i="52"/>
  <c r="D40" i="52" a="1"/>
  <c r="D40" i="52"/>
  <c r="G40" i="52" a="1"/>
  <c r="G40" i="52"/>
  <c r="F40" i="52" a="1"/>
  <c r="F40" i="52"/>
  <c r="E40" i="52" a="1"/>
  <c r="E40" i="52"/>
  <c r="I40" i="52"/>
  <c r="H40" i="52" a="1"/>
  <c r="H40" i="52"/>
  <c r="K80" i="51" a="1"/>
  <c r="K80" i="51"/>
  <c r="J80" i="51" a="1"/>
  <c r="J80" i="51"/>
  <c r="I80" i="51" a="1"/>
  <c r="I80" i="51"/>
  <c r="H80" i="51" a="1"/>
  <c r="H80" i="51"/>
  <c r="L80" i="51"/>
  <c r="H79" i="51" a="1"/>
  <c r="H79" i="51"/>
  <c r="L79" i="51"/>
  <c r="I79" i="51" a="1"/>
  <c r="I79" i="51"/>
  <c r="J79" i="51" a="1"/>
  <c r="J79" i="51"/>
  <c r="K79" i="51" a="1"/>
  <c r="K79" i="51"/>
  <c r="K41" i="52"/>
  <c r="C41" i="52"/>
  <c r="M41" i="52"/>
  <c r="N41" i="52"/>
  <c r="E79" i="51" a="1"/>
  <c r="E79" i="51"/>
  <c r="D79" i="51" a="1"/>
  <c r="D79" i="51"/>
  <c r="F79" i="51" a="1"/>
  <c r="F79" i="51"/>
  <c r="E80" i="51" a="1"/>
  <c r="E80" i="51"/>
  <c r="D80" i="51" a="1"/>
  <c r="D80" i="51"/>
  <c r="F80" i="51" a="1"/>
  <c r="F80" i="51"/>
  <c r="F41" i="52" a="1"/>
  <c r="F41" i="52"/>
  <c r="L41" i="52" a="1"/>
  <c r="L41" i="52"/>
  <c r="H41" i="52" a="1"/>
  <c r="H41" i="52"/>
  <c r="G41" i="52" a="1"/>
  <c r="G41" i="52"/>
  <c r="E41" i="52" a="1"/>
  <c r="E41" i="52"/>
  <c r="I41" i="52"/>
  <c r="D41" i="52" a="1"/>
  <c r="D41" i="52"/>
  <c r="H81" i="51" a="1"/>
  <c r="H81" i="51"/>
  <c r="L81" i="51"/>
  <c r="K81" i="51" a="1"/>
  <c r="K81" i="51"/>
  <c r="I81" i="51" a="1"/>
  <c r="I81" i="51"/>
  <c r="J81" i="51" a="1"/>
  <c r="J81" i="51"/>
  <c r="I82" i="51" a="1"/>
  <c r="I82" i="51"/>
  <c r="K82" i="51" a="1"/>
  <c r="K82" i="51"/>
  <c r="J82" i="51" a="1"/>
  <c r="J82" i="51"/>
  <c r="H82" i="51" a="1"/>
  <c r="H82" i="51"/>
  <c r="L82" i="51"/>
  <c r="K42" i="52"/>
  <c r="C42" i="52"/>
  <c r="M42" i="52"/>
  <c r="N42" i="52"/>
  <c r="D82" i="51" a="1"/>
  <c r="D82" i="51"/>
  <c r="F82" i="51" a="1"/>
  <c r="F82" i="51"/>
  <c r="E82" i="51" a="1"/>
  <c r="E82" i="51"/>
  <c r="E81" i="51" a="1"/>
  <c r="E81" i="51"/>
  <c r="D81" i="51" a="1"/>
  <c r="D81" i="51"/>
  <c r="F81" i="51" a="1"/>
  <c r="F81" i="51"/>
  <c r="F42" i="52" a="1"/>
  <c r="F42" i="52"/>
  <c r="G42" i="52" a="1"/>
  <c r="G42" i="52"/>
  <c r="E42" i="52" a="1"/>
  <c r="E42" i="52"/>
  <c r="I42" i="52"/>
  <c r="L42" i="52" a="1"/>
  <c r="L42" i="52"/>
  <c r="H42" i="52" a="1"/>
  <c r="H42" i="52"/>
  <c r="D42" i="52" a="1"/>
  <c r="D42" i="52"/>
  <c r="K84" i="51" a="1"/>
  <c r="K84" i="51"/>
  <c r="J84" i="51" a="1"/>
  <c r="J84" i="51"/>
  <c r="I84" i="51" a="1"/>
  <c r="I84" i="51"/>
  <c r="H84" i="51" a="1"/>
  <c r="H84" i="51"/>
  <c r="L84" i="51"/>
  <c r="H83" i="51" a="1"/>
  <c r="H83" i="51"/>
  <c r="L83" i="51"/>
  <c r="I83" i="51" a="1"/>
  <c r="I83" i="51"/>
  <c r="K83" i="51" a="1"/>
  <c r="K83" i="51"/>
  <c r="J83" i="51" a="1"/>
  <c r="J83" i="51"/>
  <c r="C43" i="52"/>
  <c r="M43" i="52"/>
  <c r="K43" i="52"/>
  <c r="N43" i="52"/>
  <c r="F84" i="51" a="1"/>
  <c r="F84" i="51"/>
  <c r="E84" i="51" a="1"/>
  <c r="E84" i="51"/>
  <c r="D84" i="51" a="1"/>
  <c r="D84" i="51"/>
  <c r="D83" i="51" a="1"/>
  <c r="D83" i="51"/>
  <c r="E83" i="51" a="1"/>
  <c r="E83" i="51"/>
  <c r="F83" i="51" a="1"/>
  <c r="F83" i="51"/>
  <c r="F43" i="52" a="1"/>
  <c r="F43" i="52"/>
  <c r="H43" i="52" a="1"/>
  <c r="H43" i="52"/>
  <c r="D43" i="52" a="1"/>
  <c r="D43" i="52"/>
  <c r="G43" i="52" a="1"/>
  <c r="G43" i="52"/>
  <c r="E43" i="52" a="1"/>
  <c r="E43" i="52"/>
  <c r="I43" i="52"/>
  <c r="L43" i="52" a="1"/>
  <c r="L43" i="52"/>
  <c r="K86" i="51" a="1"/>
  <c r="K86" i="51"/>
  <c r="I86" i="51" a="1"/>
  <c r="I86" i="51"/>
  <c r="J86" i="51" a="1"/>
  <c r="J86" i="51"/>
  <c r="H86" i="51" a="1"/>
  <c r="H86" i="51"/>
  <c r="L86" i="51"/>
  <c r="I85" i="51" a="1"/>
  <c r="I85" i="51"/>
  <c r="H85" i="51" a="1"/>
  <c r="H85" i="51"/>
  <c r="L85" i="51"/>
  <c r="J85" i="51" a="1"/>
  <c r="J85" i="51"/>
  <c r="K85" i="51" a="1"/>
  <c r="K85" i="51"/>
  <c r="C44" i="52"/>
  <c r="M44" i="52"/>
  <c r="K44" i="52"/>
  <c r="N44" i="52"/>
  <c r="E85" i="51" a="1"/>
  <c r="E85" i="51"/>
  <c r="D85" i="51" a="1"/>
  <c r="D85" i="51"/>
  <c r="F85" i="51" a="1"/>
  <c r="F85" i="51"/>
  <c r="E86" i="51" a="1"/>
  <c r="E86" i="51"/>
  <c r="D86" i="51" a="1"/>
  <c r="D86" i="51"/>
  <c r="F86" i="51" a="1"/>
  <c r="F86" i="51"/>
  <c r="D44" i="52" a="1"/>
  <c r="D44" i="52"/>
  <c r="F44" i="52" a="1"/>
  <c r="F44" i="52"/>
  <c r="G44" i="52" a="1"/>
  <c r="G44" i="52"/>
  <c r="H44" i="52" a="1"/>
  <c r="H44" i="52"/>
  <c r="L44" i="52" a="1"/>
  <c r="L44" i="52"/>
  <c r="E44" i="52" a="1"/>
  <c r="E44" i="52"/>
  <c r="I44" i="52"/>
  <c r="K88" i="51" a="1"/>
  <c r="K88" i="51"/>
  <c r="J88" i="51" a="1"/>
  <c r="J88" i="51"/>
  <c r="H88" i="51" a="1"/>
  <c r="H88" i="51"/>
  <c r="L88" i="51"/>
  <c r="I88" i="51" a="1"/>
  <c r="I88" i="51"/>
  <c r="H87" i="51" a="1"/>
  <c r="H87" i="51"/>
  <c r="L87" i="51"/>
  <c r="I87" i="51" a="1"/>
  <c r="I87" i="51"/>
  <c r="K87" i="51" a="1"/>
  <c r="K87" i="51"/>
  <c r="J87" i="51" a="1"/>
  <c r="J87" i="51"/>
  <c r="K45" i="52"/>
  <c r="C45" i="52"/>
  <c r="M45" i="52"/>
  <c r="N45" i="52"/>
  <c r="D87" i="51" a="1"/>
  <c r="D87" i="51"/>
  <c r="E87" i="51" a="1"/>
  <c r="E87" i="51"/>
  <c r="F87" i="51" a="1"/>
  <c r="F87" i="51"/>
  <c r="E88" i="51" a="1"/>
  <c r="E88" i="51"/>
  <c r="F88" i="51" a="1"/>
  <c r="F88" i="51"/>
  <c r="D88" i="51" a="1"/>
  <c r="D88" i="51"/>
  <c r="E45" i="52" a="1"/>
  <c r="E45" i="52"/>
  <c r="I45" i="52"/>
  <c r="G45" i="52" a="1"/>
  <c r="G45" i="52"/>
  <c r="F45" i="52" a="1"/>
  <c r="F45" i="52"/>
  <c r="D45" i="52" a="1"/>
  <c r="D45" i="52"/>
  <c r="L45" i="52" a="1"/>
  <c r="L45" i="52"/>
  <c r="H45" i="52" a="1"/>
  <c r="H45" i="52"/>
  <c r="H90" i="51" a="1"/>
  <c r="H90" i="51"/>
  <c r="L90" i="51"/>
  <c r="K90" i="51" a="1"/>
  <c r="K90" i="51"/>
  <c r="J90" i="51" a="1"/>
  <c r="J90" i="51"/>
  <c r="I90" i="51" a="1"/>
  <c r="I90" i="51"/>
  <c r="I89" i="51" a="1"/>
  <c r="I89" i="51"/>
  <c r="H89" i="51" a="1"/>
  <c r="H89" i="51"/>
  <c r="L89" i="51"/>
  <c r="K89" i="51" a="1"/>
  <c r="K89" i="51"/>
  <c r="J89" i="51" a="1"/>
  <c r="J89" i="51"/>
  <c r="K46" i="52"/>
  <c r="C46" i="52"/>
  <c r="M46" i="52"/>
  <c r="N46" i="52"/>
  <c r="D90" i="51" a="1"/>
  <c r="D90" i="51"/>
  <c r="F90" i="51" a="1"/>
  <c r="F90" i="51"/>
  <c r="E90" i="51" a="1"/>
  <c r="E90" i="51"/>
  <c r="E89" i="51" a="1"/>
  <c r="E89" i="51"/>
  <c r="F89" i="51" a="1"/>
  <c r="F89" i="51"/>
  <c r="D89" i="51" a="1"/>
  <c r="D89" i="51"/>
  <c r="L46" i="52" a="1"/>
  <c r="L46" i="52"/>
  <c r="G46" i="52" a="1"/>
  <c r="G46" i="52"/>
  <c r="F46" i="52" a="1"/>
  <c r="F46" i="52"/>
  <c r="D46" i="52" a="1"/>
  <c r="D46" i="52"/>
  <c r="H46" i="52" a="1"/>
  <c r="H46" i="52"/>
  <c r="E46" i="52" a="1"/>
  <c r="E46" i="52"/>
  <c r="I46" i="52"/>
  <c r="K92" i="51" a="1"/>
  <c r="K92" i="51"/>
  <c r="J92" i="51" a="1"/>
  <c r="J92" i="51"/>
  <c r="I92" i="51" a="1"/>
  <c r="I92" i="51"/>
  <c r="H92" i="51" a="1"/>
  <c r="H92" i="51"/>
  <c r="L92" i="51"/>
  <c r="H91" i="51" a="1"/>
  <c r="H91" i="51"/>
  <c r="L91" i="51"/>
  <c r="I91" i="51" a="1"/>
  <c r="I91" i="51"/>
  <c r="K91" i="51" a="1"/>
  <c r="K91" i="51"/>
  <c r="J91" i="51" a="1"/>
  <c r="J91" i="51"/>
  <c r="K47" i="52"/>
  <c r="C47" i="52"/>
  <c r="M47" i="52"/>
  <c r="N47" i="52"/>
  <c r="F91" i="51" a="1"/>
  <c r="F91" i="51"/>
  <c r="E91" i="51" a="1"/>
  <c r="E91" i="51"/>
  <c r="D91" i="51" a="1"/>
  <c r="D91" i="51"/>
  <c r="E92" i="51" a="1"/>
  <c r="E92" i="51"/>
  <c r="F92" i="51" a="1"/>
  <c r="F92" i="51"/>
  <c r="D92" i="51" a="1"/>
  <c r="D92" i="51"/>
  <c r="E47" i="52" a="1"/>
  <c r="E47" i="52"/>
  <c r="I47" i="52"/>
  <c r="L47" i="52" a="1"/>
  <c r="L47" i="52"/>
  <c r="H47" i="52" a="1"/>
  <c r="H47" i="52"/>
  <c r="D47" i="52" a="1"/>
  <c r="D47" i="52"/>
  <c r="G47" i="52" a="1"/>
  <c r="G47" i="52"/>
  <c r="F47" i="52" a="1"/>
  <c r="F47" i="52"/>
  <c r="K94" i="51" a="1"/>
  <c r="K94" i="51"/>
  <c r="J94" i="51" a="1"/>
  <c r="J94" i="51"/>
  <c r="I94" i="51" a="1"/>
  <c r="I94" i="51"/>
  <c r="H94" i="51" a="1"/>
  <c r="H94" i="51"/>
  <c r="L94" i="51"/>
  <c r="K93" i="51" a="1"/>
  <c r="K93" i="51"/>
  <c r="J93" i="51" a="1"/>
  <c r="J93" i="51"/>
  <c r="I93" i="51" a="1"/>
  <c r="I93" i="51"/>
  <c r="H93" i="51" a="1"/>
  <c r="H93" i="51"/>
  <c r="L93" i="51"/>
  <c r="K48" i="52"/>
  <c r="C48" i="52"/>
  <c r="M48" i="52"/>
  <c r="N48" i="52"/>
  <c r="D94" i="51" a="1"/>
  <c r="D94" i="51"/>
  <c r="F94" i="51" a="1"/>
  <c r="F94" i="51"/>
  <c r="E94" i="51" a="1"/>
  <c r="E94" i="51"/>
  <c r="F93" i="51" a="1"/>
  <c r="F93" i="51"/>
  <c r="E93" i="51" a="1"/>
  <c r="E93" i="51"/>
  <c r="D93" i="51" a="1"/>
  <c r="D93" i="51"/>
  <c r="F48" i="52" a="1"/>
  <c r="F48" i="52"/>
  <c r="H48" i="52" a="1"/>
  <c r="H48" i="52"/>
  <c r="E48" i="52" a="1"/>
  <c r="E48" i="52"/>
  <c r="I48" i="52"/>
  <c r="L48" i="52" a="1"/>
  <c r="L48" i="52"/>
  <c r="D48" i="52" a="1"/>
  <c r="D48" i="52"/>
  <c r="G48" i="52" a="1"/>
  <c r="G48" i="52"/>
  <c r="H96" i="51" a="1"/>
  <c r="H96" i="51"/>
  <c r="L96" i="51"/>
  <c r="I96" i="51" a="1"/>
  <c r="I96" i="51"/>
  <c r="J96" i="51" a="1"/>
  <c r="J96" i="51"/>
  <c r="K96" i="51" a="1"/>
  <c r="K96" i="51"/>
  <c r="K95" i="51" a="1"/>
  <c r="K95" i="51"/>
  <c r="J95" i="51" a="1"/>
  <c r="J95" i="51"/>
  <c r="I95" i="51" a="1"/>
  <c r="I95" i="51"/>
  <c r="H95" i="51" a="1"/>
  <c r="H95" i="51"/>
  <c r="L95" i="51"/>
  <c r="C49" i="52"/>
  <c r="M49" i="52"/>
  <c r="K49" i="52"/>
  <c r="N49" i="52"/>
  <c r="F95" i="51" a="1"/>
  <c r="F95" i="51"/>
  <c r="E95" i="51" a="1"/>
  <c r="E95" i="51"/>
  <c r="D95" i="51" a="1"/>
  <c r="D95" i="51"/>
  <c r="E96" i="51" a="1"/>
  <c r="E96" i="51"/>
  <c r="F96" i="51" a="1"/>
  <c r="F96" i="51"/>
  <c r="D96" i="51" a="1"/>
  <c r="D96" i="51"/>
  <c r="E49" i="52" a="1"/>
  <c r="E49" i="52"/>
  <c r="I49" i="52"/>
  <c r="G49" i="52" a="1"/>
  <c r="G49" i="52"/>
  <c r="D49" i="52" a="1"/>
  <c r="D49" i="52"/>
  <c r="H49" i="52" a="1"/>
  <c r="H49" i="52"/>
  <c r="L49" i="52" a="1"/>
  <c r="L49" i="52"/>
  <c r="F49" i="52" a="1"/>
  <c r="F49" i="52"/>
  <c r="I97" i="51" a="1"/>
  <c r="I97" i="51"/>
  <c r="H97" i="51" a="1"/>
  <c r="H97" i="51"/>
  <c r="L97" i="51"/>
  <c r="J97" i="51" a="1"/>
  <c r="J97" i="51"/>
  <c r="K97" i="51" a="1"/>
  <c r="K97" i="51"/>
  <c r="K98" i="51" a="1"/>
  <c r="K98" i="51"/>
  <c r="J98" i="51" a="1"/>
  <c r="J98" i="51"/>
  <c r="I98" i="51" a="1"/>
  <c r="I98" i="51"/>
  <c r="H98" i="51" a="1"/>
  <c r="H98" i="51"/>
  <c r="L98" i="51"/>
  <c r="C50" i="52"/>
  <c r="M50" i="52"/>
  <c r="K50" i="52"/>
  <c r="N50" i="52"/>
  <c r="D97" i="51" a="1"/>
  <c r="D97" i="51"/>
  <c r="E97" i="51" a="1"/>
  <c r="E97" i="51"/>
  <c r="F97" i="51" a="1"/>
  <c r="F97" i="51"/>
  <c r="D98" i="51" a="1"/>
  <c r="D98" i="51"/>
  <c r="E98" i="51" a="1"/>
  <c r="E98" i="51"/>
  <c r="F98" i="51" a="1"/>
  <c r="F98" i="51"/>
  <c r="G50" i="52" a="1"/>
  <c r="G50" i="52"/>
  <c r="H50" i="52" a="1"/>
  <c r="H50" i="52"/>
  <c r="D50" i="52" a="1"/>
  <c r="D50" i="52"/>
  <c r="F50" i="52" a="1"/>
  <c r="F50" i="52"/>
  <c r="L50" i="52" a="1"/>
  <c r="L50" i="52"/>
  <c r="E50" i="52" a="1"/>
  <c r="E50" i="52"/>
  <c r="I50" i="52"/>
  <c r="J100" i="51" a="1"/>
  <c r="J100" i="51"/>
  <c r="I100" i="51" a="1"/>
  <c r="I100" i="51"/>
  <c r="H100" i="51" a="1"/>
  <c r="H100" i="51"/>
  <c r="L100" i="51"/>
  <c r="K100" i="51" a="1"/>
  <c r="K100" i="51"/>
  <c r="K99" i="51" a="1"/>
  <c r="K99" i="51"/>
  <c r="J99" i="51" a="1"/>
  <c r="J99" i="51"/>
  <c r="I99" i="51" a="1"/>
  <c r="I99" i="51"/>
  <c r="H99" i="51" a="1"/>
  <c r="H99" i="51"/>
  <c r="L99" i="51"/>
  <c r="K51" i="52"/>
  <c r="C51" i="52"/>
  <c r="M51" i="52"/>
  <c r="N51" i="52"/>
  <c r="F100" i="51" a="1"/>
  <c r="F100" i="51"/>
  <c r="E100" i="51" a="1"/>
  <c r="E100" i="51"/>
  <c r="D100" i="51" a="1"/>
  <c r="D100" i="51"/>
  <c r="F99" i="51" a="1"/>
  <c r="F99" i="51"/>
  <c r="D99" i="51" a="1"/>
  <c r="D99" i="51"/>
  <c r="E99" i="51" a="1"/>
  <c r="E99" i="51"/>
  <c r="E51" i="52" a="1"/>
  <c r="E51" i="52"/>
  <c r="I51" i="52"/>
  <c r="H51" i="52" a="1"/>
  <c r="H51" i="52"/>
  <c r="D51" i="52" a="1"/>
  <c r="D51" i="52"/>
  <c r="G51" i="52" a="1"/>
  <c r="G51" i="52"/>
  <c r="L51" i="52" a="1"/>
  <c r="L51" i="52"/>
  <c r="F51" i="52" a="1"/>
  <c r="F51" i="52"/>
  <c r="K102" i="51" a="1"/>
  <c r="K102" i="51"/>
  <c r="I102" i="51" a="1"/>
  <c r="I102" i="51"/>
  <c r="H102" i="51" a="1"/>
  <c r="H102" i="51"/>
  <c r="L102" i="51"/>
  <c r="J102" i="51" a="1"/>
  <c r="J102" i="51"/>
  <c r="J101" i="51" a="1"/>
  <c r="J101" i="51"/>
  <c r="I101" i="51" a="1"/>
  <c r="I101" i="51"/>
  <c r="H101" i="51" a="1"/>
  <c r="H101" i="51"/>
  <c r="L101" i="51"/>
  <c r="K101" i="51" a="1"/>
  <c r="K101" i="51"/>
  <c r="K52" i="52"/>
  <c r="C52" i="52"/>
  <c r="M52" i="52"/>
  <c r="N52" i="52"/>
  <c r="F102" i="51" a="1"/>
  <c r="F102" i="51"/>
  <c r="E102" i="51" a="1"/>
  <c r="E102" i="51"/>
  <c r="D102" i="51" a="1"/>
  <c r="D102" i="51"/>
  <c r="E101" i="51" a="1"/>
  <c r="E101" i="51"/>
  <c r="D101" i="51" a="1"/>
  <c r="D101" i="51"/>
  <c r="F101" i="51" a="1"/>
  <c r="F101" i="51"/>
  <c r="L52" i="52" a="1"/>
  <c r="L52" i="52"/>
  <c r="E52" i="52" a="1"/>
  <c r="E52" i="52"/>
  <c r="I52" i="52"/>
  <c r="H52" i="52" a="1"/>
  <c r="H52" i="52"/>
  <c r="F52" i="52" a="1"/>
  <c r="F52" i="52"/>
  <c r="D52" i="52" a="1"/>
  <c r="D52" i="52"/>
  <c r="G52" i="52" a="1"/>
  <c r="G52" i="52"/>
  <c r="H103" i="51" a="1"/>
  <c r="H103" i="51"/>
  <c r="L103" i="51"/>
  <c r="K103" i="51" a="1"/>
  <c r="K103" i="51"/>
  <c r="J103" i="51" a="1"/>
  <c r="J103" i="51"/>
  <c r="I103" i="51" a="1"/>
  <c r="I103" i="51"/>
  <c r="J104" i="51" a="1"/>
  <c r="J104" i="51"/>
  <c r="I104" i="51" a="1"/>
  <c r="I104" i="51"/>
  <c r="H104" i="51" a="1"/>
  <c r="H104" i="51"/>
  <c r="L104" i="51"/>
  <c r="K104" i="51" a="1"/>
  <c r="K104" i="51"/>
  <c r="K53" i="52"/>
  <c r="C53" i="52"/>
  <c r="M53" i="52"/>
  <c r="N53" i="52"/>
  <c r="F104" i="51" a="1"/>
  <c r="F104" i="51"/>
  <c r="D104" i="51" a="1"/>
  <c r="D104" i="51"/>
  <c r="E104" i="51" a="1"/>
  <c r="E104" i="51"/>
  <c r="F103" i="51" a="1"/>
  <c r="F103" i="51"/>
  <c r="E103" i="51" a="1"/>
  <c r="E103" i="51"/>
  <c r="D103" i="51" a="1"/>
  <c r="D103" i="51"/>
  <c r="H53" i="52" a="1"/>
  <c r="H53" i="52"/>
  <c r="L53" i="52" a="1"/>
  <c r="L53" i="52"/>
  <c r="G53" i="52" a="1"/>
  <c r="G53" i="52"/>
  <c r="F53" i="52" a="1"/>
  <c r="F53" i="52"/>
  <c r="D53" i="52" a="1"/>
  <c r="D53" i="52"/>
  <c r="E53" i="52" a="1"/>
  <c r="E53" i="52"/>
  <c r="I53" i="52"/>
  <c r="K106" i="51" a="1"/>
  <c r="K106" i="51"/>
  <c r="I106" i="51" a="1"/>
  <c r="I106" i="51"/>
  <c r="H106" i="51" a="1"/>
  <c r="H106" i="51"/>
  <c r="L106" i="51"/>
  <c r="J106" i="51" a="1"/>
  <c r="J106" i="51"/>
  <c r="K105" i="51" a="1"/>
  <c r="K105" i="51"/>
  <c r="J105" i="51" a="1"/>
  <c r="J105" i="51"/>
  <c r="H105" i="51" a="1"/>
  <c r="H105" i="51"/>
  <c r="L105" i="51"/>
  <c r="I105" i="51" a="1"/>
  <c r="I105" i="51"/>
  <c r="K54" i="52"/>
  <c r="C54" i="52"/>
  <c r="M54" i="52"/>
  <c r="N54" i="52"/>
  <c r="D105" i="51" a="1"/>
  <c r="D105" i="51"/>
  <c r="F105" i="51" a="1"/>
  <c r="F105" i="51"/>
  <c r="E105" i="51" a="1"/>
  <c r="E105" i="51"/>
  <c r="F106" i="51" a="1"/>
  <c r="F106" i="51"/>
  <c r="E106" i="51" a="1"/>
  <c r="E106" i="51"/>
  <c r="D106" i="51" a="1"/>
  <c r="D106" i="51"/>
  <c r="F54" i="52" a="1"/>
  <c r="F54" i="52"/>
  <c r="H54" i="52" a="1"/>
  <c r="H54" i="52"/>
  <c r="L54" i="52" a="1"/>
  <c r="L54" i="52"/>
  <c r="D54" i="52" a="1"/>
  <c r="D54" i="52"/>
  <c r="G54" i="52" a="1"/>
  <c r="G54" i="52"/>
  <c r="E54" i="52" a="1"/>
  <c r="E54" i="52"/>
  <c r="I54" i="52"/>
  <c r="I107" i="51" a="1"/>
  <c r="I107" i="51"/>
  <c r="H107" i="51" a="1"/>
  <c r="H107" i="51"/>
  <c r="L107" i="51"/>
  <c r="K107" i="51" a="1"/>
  <c r="K107" i="51"/>
  <c r="J107" i="51" a="1"/>
  <c r="J107" i="51"/>
  <c r="K108" i="51" a="1"/>
  <c r="K108" i="51"/>
  <c r="J108" i="51" a="1"/>
  <c r="J108" i="51"/>
  <c r="H108" i="51" a="1"/>
  <c r="H108" i="51"/>
  <c r="L108" i="51"/>
  <c r="I108" i="51" a="1"/>
  <c r="I108" i="51"/>
  <c r="C55" i="52"/>
  <c r="M55" i="52"/>
  <c r="K55" i="52"/>
  <c r="N55" i="52"/>
  <c r="F107" i="51" a="1"/>
  <c r="F107" i="51"/>
  <c r="D107" i="51" a="1"/>
  <c r="D107" i="51"/>
  <c r="E107" i="51" a="1"/>
  <c r="E107" i="51"/>
  <c r="E108" i="51" a="1"/>
  <c r="E108" i="51"/>
  <c r="F108" i="51" a="1"/>
  <c r="F108" i="51"/>
  <c r="D108" i="51" a="1"/>
  <c r="D108" i="51"/>
  <c r="D55" i="52" a="1"/>
  <c r="D55" i="52"/>
  <c r="H55" i="52" a="1"/>
  <c r="H55" i="52"/>
  <c r="G55" i="52" a="1"/>
  <c r="G55" i="52"/>
  <c r="F55" i="52" a="1"/>
  <c r="F55" i="52"/>
  <c r="L55" i="52" a="1"/>
  <c r="L55" i="52"/>
  <c r="E55" i="52" a="1"/>
  <c r="E55" i="52"/>
  <c r="I55" i="52"/>
  <c r="I109" i="51" a="1"/>
  <c r="I109" i="51"/>
  <c r="K109" i="51" a="1"/>
  <c r="K109" i="51"/>
  <c r="H109" i="51" a="1"/>
  <c r="H109" i="51"/>
  <c r="L109" i="51"/>
  <c r="J109" i="51" a="1"/>
  <c r="J109" i="51"/>
  <c r="H110" i="51" a="1"/>
  <c r="H110" i="51"/>
  <c r="L110" i="51"/>
  <c r="I110" i="51" a="1"/>
  <c r="I110" i="51"/>
  <c r="K110" i="51" a="1"/>
  <c r="K110" i="51"/>
  <c r="J110" i="51" a="1"/>
  <c r="J110" i="51"/>
  <c r="C56" i="52"/>
  <c r="M56" i="52"/>
  <c r="K56" i="52"/>
  <c r="N56" i="52"/>
  <c r="E110" i="51" a="1"/>
  <c r="E110" i="51"/>
  <c r="D110" i="51" a="1"/>
  <c r="D110" i="51"/>
  <c r="F110" i="51" a="1"/>
  <c r="F110" i="51"/>
  <c r="F109" i="51" a="1"/>
  <c r="F109" i="51"/>
  <c r="D109" i="51" a="1"/>
  <c r="D109" i="51"/>
  <c r="E109" i="51" a="1"/>
  <c r="E109" i="51"/>
  <c r="D56" i="52" a="1"/>
  <c r="D56" i="52"/>
  <c r="G56" i="52" a="1"/>
  <c r="G56" i="52"/>
  <c r="H56" i="52" a="1"/>
  <c r="H56" i="52"/>
  <c r="F56" i="52" a="1"/>
  <c r="F56" i="52"/>
  <c r="E56" i="52" a="1"/>
  <c r="E56" i="52"/>
  <c r="I56" i="52"/>
  <c r="L56" i="52" a="1"/>
  <c r="L56" i="52"/>
  <c r="J111" i="51" a="1"/>
  <c r="J111" i="51"/>
  <c r="K111" i="51" a="1"/>
  <c r="K111" i="51"/>
  <c r="H111" i="51" a="1"/>
  <c r="H111" i="51"/>
  <c r="L111" i="51"/>
  <c r="I111" i="51" a="1"/>
  <c r="I111" i="51"/>
  <c r="H112" i="51" a="1"/>
  <c r="H112" i="51"/>
  <c r="L112" i="51"/>
  <c r="I112" i="51" a="1"/>
  <c r="I112" i="51"/>
  <c r="K112" i="51" a="1"/>
  <c r="K112" i="51"/>
  <c r="J112" i="51" a="1"/>
  <c r="J112" i="51"/>
  <c r="K57" i="52"/>
  <c r="C57" i="52"/>
  <c r="M57" i="52"/>
  <c r="N57" i="52"/>
  <c r="E112" i="51" a="1"/>
  <c r="E112" i="51"/>
  <c r="F112" i="51" a="1"/>
  <c r="F112" i="51"/>
  <c r="D112" i="51" a="1"/>
  <c r="D112" i="51"/>
  <c r="F111" i="51" a="1"/>
  <c r="F111" i="51"/>
  <c r="E111" i="51" a="1"/>
  <c r="E111" i="51"/>
  <c r="D111" i="51" a="1"/>
  <c r="D111" i="51"/>
  <c r="E57" i="52" a="1"/>
  <c r="E57" i="52"/>
  <c r="I57" i="52"/>
  <c r="D57" i="52" a="1"/>
  <c r="D57" i="52"/>
  <c r="H57" i="52" a="1"/>
  <c r="H57" i="52"/>
  <c r="G57" i="52" a="1"/>
  <c r="G57" i="52"/>
  <c r="L57" i="52" a="1"/>
  <c r="L57" i="52"/>
  <c r="F57" i="52" a="1"/>
  <c r="F57" i="52"/>
  <c r="J113" i="51" a="1"/>
  <c r="J113" i="51"/>
  <c r="I113" i="51" a="1"/>
  <c r="I113" i="51"/>
  <c r="H113" i="51" a="1"/>
  <c r="H113" i="51"/>
  <c r="L113" i="51"/>
  <c r="K113" i="51" a="1"/>
  <c r="K113" i="51"/>
  <c r="J114" i="51" a="1"/>
  <c r="J114" i="51"/>
  <c r="K114" i="51" a="1"/>
  <c r="K114" i="51"/>
  <c r="I114" i="51" a="1"/>
  <c r="I114" i="51"/>
  <c r="H114" i="51" a="1"/>
  <c r="H114" i="51"/>
  <c r="L114" i="51"/>
  <c r="K58" i="52"/>
  <c r="C58" i="52"/>
  <c r="M58" i="52"/>
  <c r="N58" i="52"/>
  <c r="F113" i="51" a="1"/>
  <c r="F113" i="51"/>
  <c r="D113" i="51" a="1"/>
  <c r="D113" i="51"/>
  <c r="E113" i="51" a="1"/>
  <c r="E113" i="51"/>
  <c r="F114" i="51" a="1"/>
  <c r="F114" i="51"/>
  <c r="D114" i="51" a="1"/>
  <c r="D114" i="51"/>
  <c r="E114" i="51" a="1"/>
  <c r="E114" i="51"/>
  <c r="L58" i="52" a="1"/>
  <c r="L58" i="52"/>
  <c r="D58" i="52" a="1"/>
  <c r="D58" i="52"/>
  <c r="F58" i="52" a="1"/>
  <c r="F58" i="52"/>
  <c r="E58" i="52" a="1"/>
  <c r="E58" i="52"/>
  <c r="I58" i="52"/>
  <c r="G58" i="52" a="1"/>
  <c r="G58" i="52"/>
  <c r="H58" i="52" a="1"/>
  <c r="H58" i="52"/>
  <c r="J116" i="51" a="1"/>
  <c r="J116" i="51"/>
  <c r="I116" i="51" a="1"/>
  <c r="I116" i="51"/>
  <c r="H116" i="51" a="1"/>
  <c r="H116" i="51"/>
  <c r="L116" i="51"/>
  <c r="K116" i="51" a="1"/>
  <c r="K116" i="51"/>
  <c r="H115" i="51" a="1"/>
  <c r="H115" i="51"/>
  <c r="L115" i="51"/>
  <c r="K115" i="51" a="1"/>
  <c r="K115" i="51"/>
  <c r="J115" i="51" a="1"/>
  <c r="J115" i="51"/>
  <c r="I115" i="51" a="1"/>
  <c r="I115" i="51"/>
  <c r="K59" i="52"/>
  <c r="C59" i="52"/>
  <c r="M59" i="52"/>
  <c r="N59" i="52"/>
  <c r="D115" i="51" a="1"/>
  <c r="D115" i="51"/>
  <c r="E115" i="51" a="1"/>
  <c r="E115" i="51"/>
  <c r="F115" i="51" a="1"/>
  <c r="F115" i="51"/>
  <c r="F116" i="51" a="1"/>
  <c r="F116" i="51"/>
  <c r="E116" i="51" a="1"/>
  <c r="E116" i="51"/>
  <c r="D116" i="51" a="1"/>
  <c r="D116" i="51"/>
  <c r="H59" i="52" a="1"/>
  <c r="H59" i="52"/>
  <c r="F59" i="52" a="1"/>
  <c r="F59" i="52"/>
  <c r="L59" i="52" a="1"/>
  <c r="L59" i="52"/>
  <c r="G59" i="52" a="1"/>
  <c r="G59" i="52"/>
  <c r="E59" i="52" a="1"/>
  <c r="E59" i="52"/>
  <c r="I59" i="52"/>
  <c r="D59" i="52" a="1"/>
  <c r="D59" i="52"/>
  <c r="I118" i="51" a="1"/>
  <c r="I118" i="51"/>
  <c r="H118" i="51" a="1"/>
  <c r="H118" i="51"/>
  <c r="L118" i="51"/>
  <c r="K118" i="51" a="1"/>
  <c r="K118" i="51"/>
  <c r="J118" i="51" a="1"/>
  <c r="J118" i="51"/>
  <c r="K117" i="51" a="1"/>
  <c r="K117" i="51"/>
  <c r="J117" i="51" a="1"/>
  <c r="J117" i="51"/>
  <c r="H117" i="51" a="1"/>
  <c r="H117" i="51"/>
  <c r="L117" i="51"/>
  <c r="I117" i="51" a="1"/>
  <c r="I117" i="51"/>
  <c r="C60" i="52"/>
  <c r="M60" i="52"/>
  <c r="K60" i="52"/>
  <c r="N60" i="52"/>
  <c r="E117" i="51" a="1"/>
  <c r="E117" i="51"/>
  <c r="D117" i="51" a="1"/>
  <c r="D117" i="51"/>
  <c r="F117" i="51" a="1"/>
  <c r="F117" i="51"/>
  <c r="E118" i="51" a="1"/>
  <c r="E118" i="51"/>
  <c r="F118" i="51" a="1"/>
  <c r="F118" i="51"/>
  <c r="D118" i="51" a="1"/>
  <c r="D118" i="51"/>
  <c r="G60" i="52" a="1"/>
  <c r="G60" i="52"/>
  <c r="H60" i="52" a="1"/>
  <c r="H60" i="52"/>
  <c r="F60" i="52" a="1"/>
  <c r="F60" i="52"/>
  <c r="L60" i="52" a="1"/>
  <c r="L60" i="52"/>
  <c r="D60" i="52" a="1"/>
  <c r="D60" i="52"/>
  <c r="E60" i="52" a="1"/>
  <c r="E60" i="52"/>
  <c r="I60" i="52"/>
  <c r="K120" i="51" a="1"/>
  <c r="K120" i="51"/>
  <c r="J120" i="51" a="1"/>
  <c r="J120" i="51"/>
  <c r="H120" i="51" a="1"/>
  <c r="H120" i="51"/>
  <c r="L120" i="51"/>
  <c r="I120" i="51" a="1"/>
  <c r="I120" i="51"/>
  <c r="I119" i="51" a="1"/>
  <c r="I119" i="51"/>
  <c r="H119" i="51" a="1"/>
  <c r="H119" i="51"/>
  <c r="L119" i="51"/>
  <c r="K119" i="51" a="1"/>
  <c r="K119" i="51"/>
  <c r="J119" i="51" a="1"/>
  <c r="J119" i="51"/>
  <c r="K61" i="52"/>
  <c r="C61" i="52"/>
  <c r="M61" i="52"/>
  <c r="N61" i="52"/>
  <c r="D119" i="51" a="1"/>
  <c r="D119" i="51"/>
  <c r="F119" i="51" a="1"/>
  <c r="F119" i="51"/>
  <c r="E119" i="51" a="1"/>
  <c r="E119" i="51"/>
  <c r="F120" i="51" a="1"/>
  <c r="F120" i="51"/>
  <c r="E120" i="51" a="1"/>
  <c r="E120" i="51"/>
  <c r="D120" i="51" a="1"/>
  <c r="D120" i="51"/>
  <c r="D61" i="52" a="1"/>
  <c r="D61" i="52"/>
  <c r="G61" i="52" a="1"/>
  <c r="G61" i="52"/>
  <c r="L61" i="52" a="1"/>
  <c r="L61" i="52"/>
  <c r="H61" i="52" a="1"/>
  <c r="H61" i="52"/>
  <c r="F61" i="52" a="1"/>
  <c r="F61" i="52"/>
  <c r="E61" i="52" a="1"/>
  <c r="E61" i="52"/>
  <c r="I61" i="52"/>
  <c r="I121" i="51" a="1"/>
  <c r="I121" i="51"/>
  <c r="H121" i="51" a="1"/>
  <c r="H121" i="51"/>
  <c r="L121" i="51"/>
  <c r="J121" i="51" a="1"/>
  <c r="J121" i="51"/>
  <c r="K121" i="51" a="1"/>
  <c r="K121" i="51"/>
  <c r="I122" i="51" a="1"/>
  <c r="I122" i="51"/>
  <c r="H122" i="51" a="1"/>
  <c r="H122" i="51"/>
  <c r="L122" i="51"/>
  <c r="K122" i="51" a="1"/>
  <c r="K122" i="51"/>
  <c r="J122" i="51" a="1"/>
  <c r="J122" i="51"/>
  <c r="K62" i="52"/>
  <c r="C62" i="52"/>
  <c r="M62" i="52"/>
  <c r="N62" i="52"/>
  <c r="D122" i="51" a="1"/>
  <c r="D122" i="51"/>
  <c r="E122" i="51" a="1"/>
  <c r="E122" i="51"/>
  <c r="F122" i="51" a="1"/>
  <c r="F122" i="51"/>
  <c r="D121" i="51" a="1"/>
  <c r="D121" i="51"/>
  <c r="F121" i="51" a="1"/>
  <c r="F121" i="51"/>
  <c r="E121" i="51" a="1"/>
  <c r="E121" i="51"/>
  <c r="E62" i="52" a="1"/>
  <c r="E62" i="52"/>
  <c r="I62" i="52"/>
  <c r="H62" i="52" a="1"/>
  <c r="H62" i="52"/>
  <c r="G62" i="52" a="1"/>
  <c r="G62" i="52"/>
  <c r="L62" i="52" a="1"/>
  <c r="L62" i="52"/>
  <c r="D62" i="52" a="1"/>
  <c r="D62" i="52"/>
  <c r="F62" i="52" a="1"/>
  <c r="F62" i="52"/>
  <c r="I124" i="51" a="1"/>
  <c r="I124" i="51"/>
  <c r="J124" i="51" a="1"/>
  <c r="J124" i="51"/>
  <c r="H124" i="51" a="1"/>
  <c r="H124" i="51"/>
  <c r="L124" i="51"/>
  <c r="K124" i="51" a="1"/>
  <c r="K124" i="51"/>
  <c r="K123" i="51" a="1"/>
  <c r="K123" i="51"/>
  <c r="J123" i="51" a="1"/>
  <c r="J123" i="51"/>
  <c r="H123" i="51" a="1"/>
  <c r="H123" i="51"/>
  <c r="L123" i="51"/>
  <c r="I123" i="51" a="1"/>
  <c r="I123" i="51"/>
  <c r="K63" i="52"/>
  <c r="C63" i="52"/>
  <c r="M63" i="52"/>
  <c r="N63" i="52"/>
  <c r="F124" i="51" a="1"/>
  <c r="F124" i="51"/>
  <c r="E124" i="51" a="1"/>
  <c r="E124" i="51"/>
  <c r="D124" i="51" a="1"/>
  <c r="D124" i="51"/>
  <c r="D123" i="51" a="1"/>
  <c r="D123" i="51"/>
  <c r="E123" i="51" a="1"/>
  <c r="E123" i="51"/>
  <c r="F123" i="51" a="1"/>
  <c r="F123" i="51"/>
  <c r="F63" i="52" a="1"/>
  <c r="F63" i="52"/>
  <c r="E63" i="52" a="1"/>
  <c r="E63" i="52"/>
  <c r="I63" i="52"/>
  <c r="H63" i="52" a="1"/>
  <c r="H63" i="52"/>
  <c r="G63" i="52" a="1"/>
  <c r="G63" i="52"/>
  <c r="L63" i="52" a="1"/>
  <c r="L63" i="52"/>
  <c r="D63" i="52" a="1"/>
  <c r="D63" i="52"/>
  <c r="H126" i="51" a="1"/>
  <c r="H126" i="51"/>
  <c r="L126" i="51"/>
  <c r="I126" i="51" a="1"/>
  <c r="I126" i="51"/>
  <c r="K126" i="51" a="1"/>
  <c r="K126" i="51"/>
  <c r="J126" i="51" a="1"/>
  <c r="J126" i="51"/>
  <c r="K125" i="51" a="1"/>
  <c r="K125" i="51"/>
  <c r="H125" i="51" a="1"/>
  <c r="H125" i="51"/>
  <c r="L125" i="51"/>
  <c r="I125" i="51" a="1"/>
  <c r="I125" i="51"/>
  <c r="J125" i="51" a="1"/>
  <c r="J125" i="51"/>
  <c r="K64" i="52"/>
  <c r="C64" i="52"/>
  <c r="M64" i="52"/>
  <c r="N64" i="52"/>
  <c r="E126" i="51" a="1"/>
  <c r="E126" i="51"/>
  <c r="F126" i="51" a="1"/>
  <c r="F126" i="51"/>
  <c r="D126" i="51" a="1"/>
  <c r="D126" i="51"/>
  <c r="F125" i="51" a="1"/>
  <c r="F125" i="51"/>
  <c r="E125" i="51" a="1"/>
  <c r="E125" i="51"/>
  <c r="D125" i="51" a="1"/>
  <c r="D125" i="51"/>
  <c r="D64" i="52" a="1"/>
  <c r="D64" i="52"/>
  <c r="G64" i="52" a="1"/>
  <c r="G64" i="52"/>
  <c r="E64" i="52" a="1"/>
  <c r="E64" i="52"/>
  <c r="I64" i="52"/>
  <c r="H64" i="52" a="1"/>
  <c r="H64" i="52"/>
  <c r="F64" i="52" a="1"/>
  <c r="F64" i="52"/>
  <c r="L64" i="52" a="1"/>
  <c r="L64" i="52"/>
  <c r="K128" i="51" a="1"/>
  <c r="K128" i="51"/>
  <c r="I128" i="51" a="1"/>
  <c r="I128" i="51"/>
  <c r="J128" i="51" a="1"/>
  <c r="J128" i="51"/>
  <c r="H128" i="51" a="1"/>
  <c r="H128" i="51"/>
  <c r="L128" i="51"/>
  <c r="H127" i="51" a="1"/>
  <c r="H127" i="51"/>
  <c r="L127" i="51"/>
  <c r="I127" i="51" a="1"/>
  <c r="I127" i="51"/>
  <c r="J127" i="51" a="1"/>
  <c r="J127" i="51"/>
  <c r="K127" i="51" a="1"/>
  <c r="K127" i="51"/>
  <c r="K65" i="52"/>
  <c r="C65" i="52"/>
  <c r="M65" i="52"/>
  <c r="N65" i="52"/>
  <c r="E127" i="51" a="1"/>
  <c r="E127" i="51"/>
  <c r="D127" i="51" a="1"/>
  <c r="D127" i="51"/>
  <c r="F127" i="51" a="1"/>
  <c r="F127" i="51"/>
  <c r="E128" i="51" a="1"/>
  <c r="E128" i="51"/>
  <c r="D128" i="51" a="1"/>
  <c r="D128" i="51"/>
  <c r="F128" i="51" a="1"/>
  <c r="F128" i="51"/>
  <c r="L65" i="52" a="1"/>
  <c r="L65" i="52"/>
  <c r="H65" i="52" a="1"/>
  <c r="H65" i="52"/>
  <c r="G65" i="52" a="1"/>
  <c r="G65" i="52"/>
  <c r="D65" i="52" a="1"/>
  <c r="D65" i="52"/>
  <c r="E65" i="52" a="1"/>
  <c r="E65" i="52"/>
  <c r="I65" i="52"/>
  <c r="F65" i="52" a="1"/>
  <c r="F65" i="52"/>
  <c r="H130" i="51" a="1"/>
  <c r="H130" i="51"/>
  <c r="L130" i="51"/>
  <c r="I130" i="51" a="1"/>
  <c r="I130" i="51"/>
  <c r="K130" i="51" a="1"/>
  <c r="K130" i="51"/>
  <c r="J130" i="51" a="1"/>
  <c r="J130" i="51"/>
  <c r="K129" i="51" a="1"/>
  <c r="K129" i="51"/>
  <c r="J129" i="51" a="1"/>
  <c r="J129" i="51"/>
  <c r="I129" i="51" a="1"/>
  <c r="I129" i="51"/>
  <c r="H129" i="51" a="1"/>
  <c r="H129" i="51"/>
  <c r="L129" i="51"/>
  <c r="K66" i="52"/>
  <c r="C66" i="52"/>
  <c r="M66" i="52"/>
  <c r="N66" i="52"/>
  <c r="F130" i="51" a="1"/>
  <c r="F130" i="51"/>
  <c r="D130" i="51" a="1"/>
  <c r="D130" i="51"/>
  <c r="E130" i="51" a="1"/>
  <c r="E130" i="51"/>
  <c r="E129" i="51" a="1"/>
  <c r="E129" i="51"/>
  <c r="D129" i="51" a="1"/>
  <c r="D129" i="51"/>
  <c r="F129" i="51" a="1"/>
  <c r="F129" i="51"/>
  <c r="G66" i="52" a="1"/>
  <c r="G66" i="52"/>
  <c r="L66" i="52" a="1"/>
  <c r="L66" i="52"/>
  <c r="D66" i="52" a="1"/>
  <c r="D66" i="52"/>
  <c r="E66" i="52" a="1"/>
  <c r="E66" i="52"/>
  <c r="I66" i="52"/>
  <c r="F66" i="52" a="1"/>
  <c r="F66" i="52"/>
  <c r="H66" i="52" a="1"/>
  <c r="H66" i="52"/>
  <c r="J132" i="51" a="1"/>
  <c r="J132" i="51"/>
  <c r="K132" i="51" a="1"/>
  <c r="K132" i="51"/>
  <c r="H132" i="51" a="1"/>
  <c r="H132" i="51"/>
  <c r="L132" i="51"/>
  <c r="I132" i="51" a="1"/>
  <c r="I132" i="51"/>
  <c r="J131" i="51" a="1"/>
  <c r="J131" i="51"/>
  <c r="I131" i="51" a="1"/>
  <c r="I131" i="51"/>
  <c r="H131" i="51" a="1"/>
  <c r="H131" i="51"/>
  <c r="L131" i="51"/>
  <c r="K131" i="51" a="1"/>
  <c r="K131" i="51"/>
  <c r="K67" i="52"/>
  <c r="C67" i="52"/>
  <c r="M67" i="52"/>
  <c r="N67" i="52"/>
  <c r="F132" i="51" a="1"/>
  <c r="F132" i="51"/>
  <c r="E132" i="51" a="1"/>
  <c r="E132" i="51"/>
  <c r="D132" i="51" a="1"/>
  <c r="D132" i="51"/>
  <c r="E131" i="51" a="1"/>
  <c r="E131" i="51"/>
  <c r="F131" i="51" a="1"/>
  <c r="F131" i="51"/>
  <c r="D131" i="51" a="1"/>
  <c r="D131" i="51"/>
  <c r="D67" i="52" a="1"/>
  <c r="D67" i="52"/>
  <c r="F67" i="52" a="1"/>
  <c r="F67" i="52"/>
  <c r="L67" i="52" a="1"/>
  <c r="L67" i="52"/>
  <c r="G67" i="52" a="1"/>
  <c r="G67" i="52"/>
  <c r="E67" i="52" a="1"/>
  <c r="E67" i="52"/>
  <c r="I67" i="52"/>
  <c r="H67" i="52" a="1"/>
  <c r="H67" i="52"/>
  <c r="H134" i="51" a="1"/>
  <c r="H134" i="51"/>
  <c r="L134" i="51"/>
  <c r="I134" i="51" a="1"/>
  <c r="I134" i="51"/>
  <c r="J134" i="51" a="1"/>
  <c r="J134" i="51"/>
  <c r="K134" i="51" a="1"/>
  <c r="K134" i="51"/>
  <c r="J133" i="51" a="1"/>
  <c r="J133" i="51"/>
  <c r="I133" i="51" a="1"/>
  <c r="I133" i="51"/>
  <c r="K133" i="51" a="1"/>
  <c r="K133" i="51"/>
  <c r="H133" i="51" a="1"/>
  <c r="H133" i="51"/>
  <c r="L133" i="51"/>
  <c r="K68" i="52"/>
  <c r="C68" i="52"/>
  <c r="M68" i="52"/>
  <c r="N68" i="52"/>
  <c r="F133" i="51" a="1"/>
  <c r="F133" i="51"/>
  <c r="E133" i="51" a="1"/>
  <c r="E133" i="51"/>
  <c r="D133" i="51" a="1"/>
  <c r="D133" i="51"/>
  <c r="F134" i="51" a="1"/>
  <c r="F134" i="51"/>
  <c r="D134" i="51" a="1"/>
  <c r="D134" i="51"/>
  <c r="E134" i="51" a="1"/>
  <c r="E134" i="51"/>
  <c r="H68" i="52" a="1"/>
  <c r="H68" i="52"/>
  <c r="F68" i="52" a="1"/>
  <c r="F68" i="52"/>
  <c r="D68" i="52" a="1"/>
  <c r="D68" i="52"/>
  <c r="L68" i="52" a="1"/>
  <c r="L68" i="52"/>
  <c r="G68" i="52" a="1"/>
  <c r="G68" i="52"/>
  <c r="E68" i="52" a="1"/>
  <c r="E68" i="52"/>
  <c r="I68" i="52"/>
  <c r="H135" i="51" a="1"/>
  <c r="H135" i="51"/>
  <c r="L135" i="51"/>
  <c r="I135" i="51" a="1"/>
  <c r="I135" i="51"/>
  <c r="K135" i="51" a="1"/>
  <c r="K135" i="51"/>
  <c r="J135" i="51" a="1"/>
  <c r="J135" i="51"/>
  <c r="K136" i="51" a="1"/>
  <c r="K136" i="51"/>
  <c r="H136" i="51" a="1"/>
  <c r="H136" i="51"/>
  <c r="L136" i="51"/>
  <c r="I136" i="51" a="1"/>
  <c r="I136" i="51"/>
  <c r="J136" i="51" a="1"/>
  <c r="J136" i="51"/>
  <c r="K69" i="52"/>
  <c r="C69" i="52"/>
  <c r="M69" i="52"/>
  <c r="N69" i="52"/>
  <c r="F136" i="51" a="1"/>
  <c r="F136" i="51"/>
  <c r="E136" i="51" a="1"/>
  <c r="E136" i="51"/>
  <c r="D136" i="51" a="1"/>
  <c r="D136" i="51"/>
  <c r="F135" i="51" a="1"/>
  <c r="F135" i="51"/>
  <c r="E135" i="51" a="1"/>
  <c r="E135" i="51"/>
  <c r="D135" i="51" a="1"/>
  <c r="D135" i="51"/>
  <c r="H69" i="52" a="1"/>
  <c r="H69" i="52"/>
  <c r="G69" i="52" a="1"/>
  <c r="G69" i="52"/>
  <c r="F69" i="52" a="1"/>
  <c r="F69" i="52"/>
  <c r="E69" i="52" a="1"/>
  <c r="E69" i="52"/>
  <c r="I69" i="52"/>
  <c r="L69" i="52" a="1"/>
  <c r="L69" i="52"/>
  <c r="D69" i="52" a="1"/>
  <c r="D69" i="52"/>
  <c r="K138" i="51" a="1"/>
  <c r="K138" i="51"/>
  <c r="I138" i="51" a="1"/>
  <c r="I138" i="51"/>
  <c r="J138" i="51" a="1"/>
  <c r="J138" i="51"/>
  <c r="H138" i="51" a="1"/>
  <c r="H138" i="51"/>
  <c r="L138" i="51"/>
  <c r="K137" i="51" a="1"/>
  <c r="K137" i="51"/>
  <c r="J137" i="51" a="1"/>
  <c r="J137" i="51"/>
  <c r="I137" i="51" a="1"/>
  <c r="I137" i="51"/>
  <c r="H137" i="51" a="1"/>
  <c r="H137" i="51"/>
  <c r="L137" i="51"/>
  <c r="K70" i="52"/>
  <c r="C70" i="52"/>
  <c r="M70" i="52"/>
  <c r="N70" i="52"/>
  <c r="F137" i="51" a="1"/>
  <c r="F137" i="51"/>
  <c r="D137" i="51" a="1"/>
  <c r="D137" i="51"/>
  <c r="E137" i="51" a="1"/>
  <c r="E137" i="51"/>
  <c r="E138" i="51" a="1"/>
  <c r="E138" i="51"/>
  <c r="D138" i="51" a="1"/>
  <c r="D138" i="51"/>
  <c r="F138" i="51" a="1"/>
  <c r="F138" i="51"/>
  <c r="H70" i="52" a="1"/>
  <c r="H70" i="52"/>
  <c r="G70" i="52" a="1"/>
  <c r="G70" i="52"/>
  <c r="E70" i="52" a="1"/>
  <c r="E70" i="52"/>
  <c r="I70" i="52"/>
  <c r="D70" i="52" a="1"/>
  <c r="D70" i="52"/>
  <c r="F70" i="52" a="1"/>
  <c r="F70" i="52"/>
  <c r="L70" i="52" a="1"/>
  <c r="L70" i="52"/>
  <c r="J140" i="51" a="1"/>
  <c r="J140" i="51"/>
  <c r="I140" i="51" a="1"/>
  <c r="I140" i="51"/>
  <c r="H140" i="51" a="1"/>
  <c r="H140" i="51"/>
  <c r="L140" i="51"/>
  <c r="K140" i="51" a="1"/>
  <c r="K140" i="51"/>
  <c r="H139" i="51" a="1"/>
  <c r="H139" i="51"/>
  <c r="L139" i="51"/>
  <c r="J139" i="51" a="1"/>
  <c r="J139" i="51"/>
  <c r="I139" i="51" a="1"/>
  <c r="I139" i="51"/>
  <c r="K139" i="51" a="1"/>
  <c r="K139" i="51"/>
  <c r="K71" i="52"/>
  <c r="C71" i="52"/>
  <c r="M71" i="52"/>
  <c r="N71" i="52"/>
  <c r="D139" i="51" a="1"/>
  <c r="D139" i="51"/>
  <c r="E139" i="51" a="1"/>
  <c r="E139" i="51"/>
  <c r="F139" i="51" a="1"/>
  <c r="F139" i="51"/>
  <c r="F140" i="51" a="1"/>
  <c r="F140" i="51"/>
  <c r="D140" i="51" a="1"/>
  <c r="D140" i="51"/>
  <c r="E140" i="51" a="1"/>
  <c r="E140" i="51"/>
  <c r="L71" i="52" a="1"/>
  <c r="L71" i="52"/>
  <c r="E71" i="52" a="1"/>
  <c r="E71" i="52"/>
  <c r="I71" i="52"/>
  <c r="F71" i="52" a="1"/>
  <c r="F71" i="52"/>
  <c r="D71" i="52" a="1"/>
  <c r="D71" i="52"/>
  <c r="H71" i="52" a="1"/>
  <c r="H71" i="52"/>
  <c r="G71" i="52" a="1"/>
  <c r="G71" i="52"/>
  <c r="K141" i="51" a="1"/>
  <c r="K141" i="51"/>
  <c r="J141" i="51" a="1"/>
  <c r="J141" i="51"/>
  <c r="I141" i="51" a="1"/>
  <c r="I141" i="51"/>
  <c r="H141" i="51" a="1"/>
  <c r="H141" i="51"/>
  <c r="L141" i="51"/>
  <c r="I142" i="51" a="1"/>
  <c r="I142" i="51"/>
  <c r="K142" i="51" a="1"/>
  <c r="K142" i="51"/>
  <c r="H142" i="51" a="1"/>
  <c r="H142" i="51"/>
  <c r="L142" i="51"/>
  <c r="J142" i="51" a="1"/>
  <c r="J142" i="51"/>
  <c r="K72" i="52"/>
  <c r="C72" i="52"/>
  <c r="M72" i="52"/>
  <c r="N72" i="52"/>
  <c r="F142" i="51" a="1"/>
  <c r="F142" i="51"/>
  <c r="D142" i="51" a="1"/>
  <c r="D142" i="51"/>
  <c r="E142" i="51" a="1"/>
  <c r="E142" i="51"/>
  <c r="E141" i="51" a="1"/>
  <c r="E141" i="51"/>
  <c r="F141" i="51" a="1"/>
  <c r="F141" i="51"/>
  <c r="D141" i="51" a="1"/>
  <c r="D141" i="51"/>
  <c r="D72" i="52" a="1"/>
  <c r="D72" i="52"/>
  <c r="L72" i="52" a="1"/>
  <c r="L72" i="52"/>
  <c r="H72" i="52" a="1"/>
  <c r="H72" i="52"/>
  <c r="F72" i="52" a="1"/>
  <c r="F72" i="52"/>
  <c r="G72" i="52" a="1"/>
  <c r="G72" i="52"/>
  <c r="E72" i="52" a="1"/>
  <c r="E72" i="52"/>
  <c r="I72" i="52"/>
  <c r="K144" i="51" a="1"/>
  <c r="K144" i="51"/>
  <c r="I144" i="51" a="1"/>
  <c r="I144" i="51"/>
  <c r="J144" i="51" a="1"/>
  <c r="J144" i="51"/>
  <c r="H144" i="51" a="1"/>
  <c r="H144" i="51"/>
  <c r="L144" i="51"/>
  <c r="K143" i="51" a="1"/>
  <c r="K143" i="51"/>
  <c r="H143" i="51" a="1"/>
  <c r="H143" i="51"/>
  <c r="L143" i="51"/>
  <c r="I143" i="51" a="1"/>
  <c r="I143" i="51"/>
  <c r="J143" i="51" a="1"/>
  <c r="J143" i="51"/>
  <c r="K73" i="52"/>
  <c r="C73" i="52"/>
  <c r="M73" i="52"/>
  <c r="N73" i="52"/>
  <c r="F143" i="51" a="1"/>
  <c r="F143" i="51"/>
  <c r="E143" i="51" a="1"/>
  <c r="E143" i="51"/>
  <c r="D143" i="51" a="1"/>
  <c r="D143" i="51"/>
  <c r="E144" i="51" a="1"/>
  <c r="E144" i="51"/>
  <c r="D144" i="51" a="1"/>
  <c r="D144" i="51"/>
  <c r="F144" i="51" a="1"/>
  <c r="F144" i="51"/>
  <c r="H73" i="52" a="1"/>
  <c r="H73" i="52"/>
  <c r="G73" i="52" a="1"/>
  <c r="G73" i="52"/>
  <c r="L73" i="52" a="1"/>
  <c r="L73" i="52"/>
  <c r="E73" i="52" a="1"/>
  <c r="E73" i="52"/>
  <c r="I73" i="52"/>
  <c r="D73" i="52" a="1"/>
  <c r="D73" i="52"/>
  <c r="F73" i="52" a="1"/>
  <c r="F73" i="52"/>
  <c r="I146" i="51" a="1"/>
  <c r="I146" i="51"/>
  <c r="H146" i="51" a="1"/>
  <c r="H146" i="51"/>
  <c r="L146" i="51"/>
  <c r="J146" i="51" a="1"/>
  <c r="J146" i="51"/>
  <c r="K146" i="51" a="1"/>
  <c r="K146" i="51"/>
  <c r="I145" i="51" a="1"/>
  <c r="I145" i="51"/>
  <c r="H145" i="51" a="1"/>
  <c r="H145" i="51"/>
  <c r="L145" i="51"/>
  <c r="K145" i="51" a="1"/>
  <c r="K145" i="51"/>
  <c r="J145" i="51" a="1"/>
  <c r="J145" i="51"/>
  <c r="K74" i="52"/>
  <c r="C74" i="52"/>
  <c r="M74" i="52"/>
  <c r="N74" i="52"/>
  <c r="F146" i="51" a="1"/>
  <c r="F146" i="51"/>
  <c r="E146" i="51" a="1"/>
  <c r="E146" i="51"/>
  <c r="D146" i="51" a="1"/>
  <c r="D146" i="51"/>
  <c r="E145" i="51" a="1"/>
  <c r="E145" i="51"/>
  <c r="D145" i="51" a="1"/>
  <c r="D145" i="51"/>
  <c r="F145" i="51" a="1"/>
  <c r="F145" i="51"/>
  <c r="D74" i="52" a="1"/>
  <c r="D74" i="52"/>
  <c r="F74" i="52" a="1"/>
  <c r="F74" i="52"/>
  <c r="G74" i="52" a="1"/>
  <c r="G74" i="52"/>
  <c r="L74" i="52" a="1"/>
  <c r="L74" i="52"/>
  <c r="E74" i="52" a="1"/>
  <c r="E74" i="52"/>
  <c r="I74" i="52"/>
  <c r="H74" i="52" a="1"/>
  <c r="H74" i="52"/>
  <c r="H148" i="51" a="1"/>
  <c r="H148" i="51"/>
  <c r="L148" i="51"/>
  <c r="K148" i="51" a="1"/>
  <c r="K148" i="51"/>
  <c r="I148" i="51" a="1"/>
  <c r="I148" i="51"/>
  <c r="J148" i="51" a="1"/>
  <c r="J148" i="51"/>
  <c r="K147" i="51" a="1"/>
  <c r="K147" i="51"/>
  <c r="J147" i="51" a="1"/>
  <c r="J147" i="51"/>
  <c r="I147" i="51" a="1"/>
  <c r="I147" i="51"/>
  <c r="H147" i="51" a="1"/>
  <c r="H147" i="51"/>
  <c r="L147" i="51"/>
  <c r="K75" i="52"/>
  <c r="C75" i="52"/>
  <c r="M75" i="52"/>
  <c r="N75" i="52"/>
  <c r="E147" i="51" a="1"/>
  <c r="E147" i="51"/>
  <c r="D147" i="51" a="1"/>
  <c r="D147" i="51"/>
  <c r="F147" i="51" a="1"/>
  <c r="F147" i="51"/>
  <c r="D148" i="51" a="1"/>
  <c r="D148" i="51"/>
  <c r="F148" i="51" a="1"/>
  <c r="F148" i="51"/>
  <c r="E148" i="51" a="1"/>
  <c r="E148" i="51"/>
  <c r="E75" i="52" a="1"/>
  <c r="E75" i="52"/>
  <c r="I75" i="52"/>
  <c r="G75" i="52" a="1"/>
  <c r="G75" i="52"/>
  <c r="D75" i="52" a="1"/>
  <c r="D75" i="52"/>
  <c r="H75" i="52" a="1"/>
  <c r="H75" i="52"/>
  <c r="L75" i="52" a="1"/>
  <c r="L75" i="52"/>
  <c r="F75" i="52" a="1"/>
  <c r="F75" i="52"/>
  <c r="J149" i="51" a="1"/>
  <c r="J149" i="51"/>
  <c r="I149" i="51" a="1"/>
  <c r="I149" i="51"/>
  <c r="H149" i="51" a="1"/>
  <c r="H149" i="51"/>
  <c r="L149" i="51"/>
  <c r="K149" i="51" a="1"/>
  <c r="K149" i="51"/>
  <c r="I150" i="51" a="1"/>
  <c r="I150" i="51"/>
  <c r="K150" i="51" a="1"/>
  <c r="K150" i="51"/>
  <c r="J150" i="51" a="1"/>
  <c r="J150" i="51"/>
  <c r="H150" i="51" a="1"/>
  <c r="H150" i="51"/>
  <c r="L150" i="51"/>
  <c r="K76" i="52"/>
  <c r="C76" i="52"/>
  <c r="M76" i="52"/>
  <c r="N76" i="52"/>
  <c r="D150" i="51" a="1"/>
  <c r="D150" i="51"/>
  <c r="F150" i="51" a="1"/>
  <c r="F150" i="51"/>
  <c r="E150" i="51" a="1"/>
  <c r="E150" i="51"/>
  <c r="F149" i="51" a="1"/>
  <c r="F149" i="51"/>
  <c r="E149" i="51" a="1"/>
  <c r="E149" i="51"/>
  <c r="D149" i="51" a="1"/>
  <c r="D149" i="51"/>
  <c r="F76" i="52" a="1"/>
  <c r="F76" i="52"/>
  <c r="H76" i="52" a="1"/>
  <c r="H76" i="52"/>
  <c r="G76" i="52" a="1"/>
  <c r="G76" i="52"/>
  <c r="E76" i="52" a="1"/>
  <c r="E76" i="52"/>
  <c r="I76" i="52"/>
  <c r="D76" i="52" a="1"/>
  <c r="D76" i="52"/>
  <c r="L76" i="52" a="1"/>
  <c r="L76" i="52"/>
  <c r="J151" i="51" a="1"/>
  <c r="J151" i="51"/>
  <c r="K151" i="51" a="1"/>
  <c r="K151" i="51"/>
  <c r="I151" i="51" a="1"/>
  <c r="I151" i="51"/>
  <c r="H151" i="51" a="1"/>
  <c r="H151" i="51"/>
  <c r="L151" i="51"/>
  <c r="H152" i="51" a="1"/>
  <c r="H152" i="51"/>
  <c r="L152" i="51"/>
  <c r="K152" i="51" a="1"/>
  <c r="K152" i="51"/>
  <c r="J152" i="51" a="1"/>
  <c r="J152" i="51"/>
  <c r="I152" i="51" a="1"/>
  <c r="I152" i="51"/>
  <c r="C77" i="52"/>
  <c r="M77" i="52"/>
  <c r="K77" i="52"/>
  <c r="N77" i="52"/>
  <c r="E151" i="51" a="1"/>
  <c r="E151" i="51"/>
  <c r="D151" i="51" a="1"/>
  <c r="D151" i="51"/>
  <c r="F151" i="51" a="1"/>
  <c r="F151" i="51"/>
  <c r="D152" i="51" a="1"/>
  <c r="D152" i="51"/>
  <c r="F152" i="51" a="1"/>
  <c r="F152" i="51"/>
  <c r="E152" i="51" a="1"/>
  <c r="E152" i="51"/>
  <c r="L77" i="52" a="1"/>
  <c r="L77" i="52"/>
  <c r="G77" i="52" a="1"/>
  <c r="G77" i="52"/>
  <c r="H77" i="52" a="1"/>
  <c r="H77" i="52"/>
  <c r="F77" i="52" a="1"/>
  <c r="F77" i="52"/>
  <c r="E77" i="52" a="1"/>
  <c r="E77" i="52"/>
  <c r="I77" i="52"/>
  <c r="D77" i="52" a="1"/>
  <c r="D77" i="52"/>
  <c r="K153" i="51" a="1"/>
  <c r="K153" i="51"/>
  <c r="J153" i="51" a="1"/>
  <c r="J153" i="51"/>
  <c r="I153" i="51" a="1"/>
  <c r="I153" i="51"/>
  <c r="H153" i="51" a="1"/>
  <c r="H153" i="51"/>
  <c r="L153" i="51"/>
  <c r="K78" i="52"/>
  <c r="C78" i="52"/>
  <c r="M78" i="52"/>
  <c r="N78" i="52"/>
  <c r="E153" i="51" a="1"/>
  <c r="E153" i="51"/>
  <c r="D153" i="51" a="1"/>
  <c r="D153" i="51"/>
  <c r="F153" i="51" a="1"/>
  <c r="F153" i="51"/>
  <c r="G78" i="52" a="1"/>
  <c r="G78" i="52"/>
  <c r="L78" i="52" a="1"/>
  <c r="L78" i="52"/>
  <c r="H78" i="52" a="1"/>
  <c r="H78" i="52"/>
  <c r="E78" i="52" a="1"/>
  <c r="E78" i="52"/>
  <c r="I78" i="52"/>
  <c r="F78" i="52" a="1"/>
  <c r="F78" i="52"/>
  <c r="D78" i="52" a="1"/>
  <c r="D78" i="52"/>
  <c r="K79" i="52"/>
  <c r="C79" i="52"/>
  <c r="M79" i="52"/>
  <c r="N79" i="52"/>
  <c r="D79" i="52" a="1"/>
  <c r="D79" i="52"/>
  <c r="H79" i="52" a="1"/>
  <c r="H79" i="52"/>
  <c r="L79" i="52" a="1"/>
  <c r="L79" i="52"/>
  <c r="F79" i="52" a="1"/>
  <c r="F79" i="52"/>
  <c r="E79" i="52" a="1"/>
  <c r="E79" i="52"/>
  <c r="I79" i="52"/>
  <c r="G79" i="52" a="1"/>
  <c r="G79" i="52"/>
  <c r="K80" i="52"/>
  <c r="C80" i="52"/>
  <c r="M80" i="52"/>
  <c r="N80" i="52"/>
  <c r="E80" i="52" a="1"/>
  <c r="E80" i="52"/>
  <c r="I80" i="52"/>
  <c r="F80" i="52" a="1"/>
  <c r="F80" i="52"/>
  <c r="D80" i="52" a="1"/>
  <c r="D80" i="52"/>
  <c r="L80" i="52" a="1"/>
  <c r="L80" i="52"/>
  <c r="H80" i="52" a="1"/>
  <c r="H80" i="52"/>
  <c r="G80" i="52" a="1"/>
  <c r="G80" i="52"/>
  <c r="K81" i="52"/>
  <c r="C81" i="52"/>
  <c r="M81" i="52"/>
  <c r="N81" i="52"/>
  <c r="G81" i="52" a="1"/>
  <c r="G81" i="52"/>
  <c r="H81" i="52" a="1"/>
  <c r="H81" i="52"/>
  <c r="F81" i="52" a="1"/>
  <c r="F81" i="52"/>
  <c r="D81" i="52" a="1"/>
  <c r="D81" i="52"/>
  <c r="L81" i="52" a="1"/>
  <c r="L81" i="52"/>
  <c r="E81" i="52" a="1"/>
  <c r="E81" i="52"/>
  <c r="I81" i="52"/>
  <c r="K82" i="52"/>
  <c r="C82" i="52"/>
  <c r="M82" i="52"/>
  <c r="N82" i="52"/>
  <c r="F82" i="52" a="1"/>
  <c r="F82" i="52"/>
  <c r="D82" i="52" a="1"/>
  <c r="D82" i="52"/>
  <c r="H82" i="52" a="1"/>
  <c r="H82" i="52"/>
  <c r="G82" i="52" a="1"/>
  <c r="G82" i="52"/>
  <c r="E82" i="52" a="1"/>
  <c r="E82" i="52"/>
  <c r="I82" i="52"/>
  <c r="L82" i="52" a="1"/>
  <c r="L82" i="52"/>
  <c r="K83" i="52"/>
  <c r="C83" i="52"/>
  <c r="M83" i="52"/>
  <c r="N83" i="52"/>
  <c r="L83" i="52" a="1"/>
  <c r="L83" i="52"/>
  <c r="D83" i="52" a="1"/>
  <c r="D83" i="52"/>
  <c r="E83" i="52" a="1"/>
  <c r="E83" i="52"/>
  <c r="I83" i="52"/>
  <c r="H83" i="52" a="1"/>
  <c r="H83" i="52"/>
  <c r="G83" i="52" a="1"/>
  <c r="G83" i="52"/>
  <c r="F83" i="52" a="1"/>
  <c r="F83" i="52"/>
  <c r="K84" i="52"/>
  <c r="C84" i="52"/>
  <c r="M84" i="52"/>
  <c r="N84" i="52"/>
  <c r="D84" i="52" a="1"/>
  <c r="D84" i="52"/>
  <c r="L84" i="52" a="1"/>
  <c r="L84" i="52"/>
  <c r="E84" i="52" a="1"/>
  <c r="E84" i="52"/>
  <c r="I84" i="52"/>
  <c r="G84" i="52" a="1"/>
  <c r="G84" i="52"/>
  <c r="F84" i="52" a="1"/>
  <c r="F84" i="52"/>
  <c r="H84" i="52" a="1"/>
  <c r="H84" i="52"/>
  <c r="K85" i="52"/>
  <c r="C85" i="52"/>
  <c r="M85" i="52"/>
  <c r="N85" i="52"/>
  <c r="F85" i="52" a="1"/>
  <c r="F85" i="52"/>
  <c r="G85" i="52" a="1"/>
  <c r="G85" i="52"/>
  <c r="L85" i="52" a="1"/>
  <c r="L85" i="52"/>
  <c r="H85" i="52" a="1"/>
  <c r="H85" i="52"/>
  <c r="E85" i="52" a="1"/>
  <c r="E85" i="52"/>
  <c r="I85" i="52"/>
  <c r="D85" i="52" a="1"/>
  <c r="D85" i="52"/>
  <c r="K86" i="52"/>
  <c r="C86" i="52"/>
  <c r="M86" i="52"/>
  <c r="N86" i="52"/>
  <c r="D86" i="52" a="1"/>
  <c r="D86" i="52"/>
  <c r="H86" i="52" a="1"/>
  <c r="H86" i="52"/>
  <c r="G86" i="52" a="1"/>
  <c r="G86" i="52"/>
  <c r="L86" i="52" a="1"/>
  <c r="L86" i="52"/>
  <c r="F86" i="52" a="1"/>
  <c r="F86" i="52"/>
  <c r="E86" i="52" a="1"/>
  <c r="E86" i="52"/>
  <c r="I86" i="52"/>
  <c r="K87" i="52"/>
  <c r="C87" i="52"/>
  <c r="M87" i="52"/>
  <c r="N87" i="52"/>
  <c r="F87" i="52" a="1"/>
  <c r="F87" i="52"/>
  <c r="H87" i="52" a="1"/>
  <c r="H87" i="52"/>
  <c r="G87" i="52" a="1"/>
  <c r="G87" i="52"/>
  <c r="D87" i="52" a="1"/>
  <c r="D87" i="52"/>
  <c r="L87" i="52" a="1"/>
  <c r="L87" i="52"/>
  <c r="E87" i="52" a="1"/>
  <c r="E87" i="52"/>
  <c r="I87" i="52"/>
  <c r="K88" i="52"/>
  <c r="C88" i="52"/>
  <c r="M88" i="52"/>
  <c r="N88" i="52"/>
  <c r="H88" i="52" a="1"/>
  <c r="H88" i="52"/>
  <c r="D88" i="52" a="1"/>
  <c r="D88" i="52"/>
  <c r="F88" i="52" a="1"/>
  <c r="F88" i="52"/>
  <c r="G88" i="52" a="1"/>
  <c r="G88" i="52"/>
  <c r="E88" i="52" a="1"/>
  <c r="E88" i="52"/>
  <c r="I88" i="52"/>
  <c r="L88" i="52" a="1"/>
  <c r="L88" i="52"/>
  <c r="K89" i="52"/>
  <c r="C89" i="52"/>
  <c r="M89" i="52"/>
  <c r="N89" i="52"/>
  <c r="L89" i="52" a="1"/>
  <c r="L89" i="52"/>
  <c r="G89" i="52" a="1"/>
  <c r="G89" i="52"/>
  <c r="E89" i="52" a="1"/>
  <c r="E89" i="52"/>
  <c r="I89" i="52"/>
  <c r="H89" i="52" a="1"/>
  <c r="H89" i="52"/>
  <c r="D89" i="52" a="1"/>
  <c r="D89" i="52"/>
  <c r="F89" i="52" a="1"/>
  <c r="F89" i="52"/>
  <c r="K90" i="52"/>
  <c r="C90" i="52"/>
  <c r="M90" i="52"/>
  <c r="N90" i="52"/>
  <c r="E90" i="52" a="1"/>
  <c r="E90" i="52"/>
  <c r="I90" i="52"/>
  <c r="L90" i="52" a="1"/>
  <c r="L90" i="52"/>
  <c r="F90" i="52" a="1"/>
  <c r="F90" i="52"/>
  <c r="G90" i="52" a="1"/>
  <c r="G90" i="52"/>
  <c r="H90" i="52" a="1"/>
  <c r="H90" i="52"/>
  <c r="D90" i="52" a="1"/>
  <c r="D90" i="52"/>
  <c r="K91" i="52"/>
  <c r="C91" i="52"/>
  <c r="M91" i="52"/>
  <c r="N91" i="52"/>
  <c r="E91" i="52" a="1"/>
  <c r="E91" i="52"/>
  <c r="I91" i="52"/>
  <c r="G91" i="52" a="1"/>
  <c r="G91" i="52"/>
  <c r="H91" i="52" a="1"/>
  <c r="H91" i="52"/>
  <c r="F91" i="52" a="1"/>
  <c r="F91" i="52"/>
  <c r="L91" i="52" a="1"/>
  <c r="L91" i="52"/>
  <c r="D91" i="52" a="1"/>
  <c r="D91" i="52"/>
  <c r="K92" i="52"/>
  <c r="C92" i="52"/>
  <c r="M92" i="52"/>
  <c r="N92" i="52"/>
  <c r="E92" i="52" a="1"/>
  <c r="E92" i="52"/>
  <c r="I92" i="52"/>
  <c r="D92" i="52" a="1"/>
  <c r="D92" i="52"/>
  <c r="F92" i="52" a="1"/>
  <c r="F92" i="52"/>
  <c r="G92" i="52" a="1"/>
  <c r="G92" i="52"/>
  <c r="L92" i="52" a="1"/>
  <c r="L92" i="52"/>
  <c r="H92" i="52" a="1"/>
  <c r="H92" i="52"/>
  <c r="K93" i="52"/>
  <c r="C93" i="52"/>
  <c r="M93" i="52"/>
  <c r="N93" i="52"/>
  <c r="D93" i="52" a="1"/>
  <c r="D93" i="52"/>
  <c r="F93" i="52" a="1"/>
  <c r="F93" i="52"/>
  <c r="E93" i="52" a="1"/>
  <c r="E93" i="52"/>
  <c r="I93" i="52"/>
  <c r="H93" i="52" a="1"/>
  <c r="H93" i="52"/>
  <c r="L93" i="52" a="1"/>
  <c r="L93" i="52"/>
  <c r="G93" i="52" a="1"/>
  <c r="G93" i="52"/>
  <c r="K94" i="52"/>
  <c r="C94" i="52"/>
  <c r="M94" i="52"/>
  <c r="N94" i="52"/>
  <c r="E94" i="52" a="1"/>
  <c r="E94" i="52"/>
  <c r="I94" i="52"/>
  <c r="H94" i="52" a="1"/>
  <c r="H94" i="52"/>
  <c r="D94" i="52" a="1"/>
  <c r="D94" i="52"/>
  <c r="L94" i="52" a="1"/>
  <c r="L94" i="52"/>
  <c r="F94" i="52" a="1"/>
  <c r="F94" i="52"/>
  <c r="G94" i="52" a="1"/>
  <c r="G94" i="52"/>
  <c r="K95" i="52"/>
  <c r="C95" i="52"/>
  <c r="M95" i="52"/>
  <c r="N95" i="52"/>
  <c r="D95" i="52" a="1"/>
  <c r="D95" i="52"/>
  <c r="F95" i="52" a="1"/>
  <c r="F95" i="52"/>
  <c r="E95" i="52" a="1"/>
  <c r="E95" i="52"/>
  <c r="I95" i="52"/>
  <c r="L95" i="52" a="1"/>
  <c r="L95" i="52"/>
  <c r="H95" i="52" a="1"/>
  <c r="H95" i="52"/>
  <c r="G95" i="52" a="1"/>
  <c r="G95" i="52"/>
  <c r="K96" i="52"/>
  <c r="C96" i="52"/>
  <c r="M96" i="52"/>
  <c r="N96" i="52"/>
  <c r="E96" i="52" a="1"/>
  <c r="E96" i="52"/>
  <c r="I96" i="52"/>
  <c r="H96" i="52" a="1"/>
  <c r="H96" i="52"/>
  <c r="L96" i="52" a="1"/>
  <c r="L96" i="52"/>
  <c r="D96" i="52" a="1"/>
  <c r="D96" i="52"/>
  <c r="G96" i="52" a="1"/>
  <c r="G96" i="52"/>
  <c r="F96" i="52" a="1"/>
  <c r="F96" i="5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<sst xmlns="http://schemas.openxmlformats.org/spreadsheetml/2006/main" count="2326" uniqueCount="213">
  <si>
    <t>国立研究開発法人科学技術振興機構　御中</t>
    <rPh sb="0" eb="8">
      <t>コク</t>
    </rPh>
    <rPh sb="8" eb="16">
      <t>jst</t>
    </rPh>
    <rPh sb="17" eb="19">
      <t>オンチュウ</t>
    </rPh>
    <phoneticPr fontId="1"/>
  </si>
  <si>
    <t>○申請者</t>
    <rPh sb="1" eb="4">
      <t>シンセイシャ</t>
    </rPh>
    <phoneticPr fontId="1"/>
  </si>
  <si>
    <t>○マッチングファンドの申請内容</t>
    <rPh sb="11" eb="13">
      <t>シンセイ</t>
    </rPh>
    <rPh sb="13" eb="15">
      <t>ナイヨウ</t>
    </rPh>
    <phoneticPr fontId="1"/>
  </si>
  <si>
    <t>領域統括</t>
    <rPh sb="0" eb="2">
      <t>リョウイキ</t>
    </rPh>
    <rPh sb="2" eb="4">
      <t>トウカツ</t>
    </rPh>
    <phoneticPr fontId="1"/>
  </si>
  <si>
    <t>研究領域</t>
    <rPh sb="0" eb="2">
      <t>ケンキュウ</t>
    </rPh>
    <rPh sb="2" eb="4">
      <t>リョウイキ</t>
    </rPh>
    <phoneticPr fontId="1"/>
  </si>
  <si>
    <t>共創コンソーシアム</t>
    <rPh sb="0" eb="2">
      <t>キョウソウ</t>
    </rPh>
    <phoneticPr fontId="1"/>
  </si>
  <si>
    <t>幹事機関</t>
    <rPh sb="0" eb="2">
      <t>カンジ</t>
    </rPh>
    <rPh sb="2" eb="4">
      <t>キカン</t>
    </rPh>
    <phoneticPr fontId="1"/>
  </si>
  <si>
    <t>プロジェクト実施事業年度</t>
    <rPh sb="6" eb="8">
      <t>ジッシ</t>
    </rPh>
    <rPh sb="8" eb="10">
      <t>ジギョウ</t>
    </rPh>
    <rPh sb="10" eb="12">
      <t>ネンド</t>
    </rPh>
    <phoneticPr fontId="1"/>
  </si>
  <si>
    <t>対応する民間資金</t>
    <rPh sb="0" eb="2">
      <t>タイオウ</t>
    </rPh>
    <rPh sb="4" eb="6">
      <t>ミンカン</t>
    </rPh>
    <rPh sb="6" eb="8">
      <t>シキン</t>
    </rPh>
    <phoneticPr fontId="1"/>
  </si>
  <si>
    <t>共同研究費等</t>
    <rPh sb="0" eb="2">
      <t>キョウドウ</t>
    </rPh>
    <rPh sb="2" eb="5">
      <t>ケンキュウヒ</t>
    </rPh>
    <rPh sb="5" eb="6">
      <t>トウ</t>
    </rPh>
    <phoneticPr fontId="1"/>
  </si>
  <si>
    <t>リソース提供</t>
    <rPh sb="4" eb="6">
      <t>テイキョウ</t>
    </rPh>
    <phoneticPr fontId="1"/>
  </si>
  <si>
    <t>事業年度</t>
    <rPh sb="0" eb="2">
      <t>ジギョウ</t>
    </rPh>
    <rPh sb="2" eb="4">
      <t>ネンド</t>
    </rPh>
    <phoneticPr fontId="1"/>
  </si>
  <si>
    <t>円</t>
    <rPh sb="0" eb="1">
      <t>エン</t>
    </rPh>
    <phoneticPr fontId="1"/>
  </si>
  <si>
    <t>過年度マッチングファンド不足額</t>
    <rPh sb="0" eb="3">
      <t>カネンド</t>
    </rPh>
    <rPh sb="12" eb="15">
      <t>フソクガク</t>
    </rPh>
    <phoneticPr fontId="1"/>
  </si>
  <si>
    <t>年</t>
    <rPh sb="0" eb="1">
      <t>ネン</t>
    </rPh>
    <phoneticPr fontId="1"/>
  </si>
  <si>
    <t>日</t>
    <rPh sb="0" eb="1">
      <t>ニチ</t>
    </rPh>
    <phoneticPr fontId="1"/>
  </si>
  <si>
    <t>月</t>
    <rPh sb="0" eb="1">
      <t>ガツ</t>
    </rPh>
    <phoneticPr fontId="1"/>
  </si>
  <si>
    <t>提出日</t>
    <rPh sb="0" eb="2">
      <t>テイシュツ</t>
    </rPh>
    <rPh sb="2" eb="3">
      <t>ビ</t>
    </rPh>
    <phoneticPr fontId="1"/>
  </si>
  <si>
    <t>※必要に応じて行を追加してください</t>
    <phoneticPr fontId="1"/>
  </si>
  <si>
    <t>※申請は1事業年度単位とします。</t>
    <rPh sb="1" eb="3">
      <t>シンセイ</t>
    </rPh>
    <rPh sb="5" eb="7">
      <t>ジギョウ</t>
    </rPh>
    <rPh sb="7" eb="9">
      <t>ネンド</t>
    </rPh>
    <rPh sb="9" eb="11">
      <t>タンイ</t>
    </rPh>
    <phoneticPr fontId="1"/>
  </si>
  <si>
    <t>合計</t>
    <rPh sb="0" eb="2">
      <t>ゴウケイ</t>
    </rPh>
    <phoneticPr fontId="1"/>
  </si>
  <si>
    <t>(A)</t>
    <phoneticPr fontId="1"/>
  </si>
  <si>
    <t>(B)</t>
    <phoneticPr fontId="1"/>
  </si>
  <si>
    <t>(C)</t>
    <phoneticPr fontId="1"/>
  </si>
  <si>
    <t>(E)</t>
    <phoneticPr fontId="1"/>
  </si>
  <si>
    <t>マッチングファンドの確認</t>
    <rPh sb="10" eb="12">
      <t>カクニン</t>
    </rPh>
    <phoneticPr fontId="1"/>
  </si>
  <si>
    <t>産学共創プラットフォーム共同研究推進プログラム
マッチングファンド申請書</t>
    <rPh sb="0" eb="23">
      <t>オペラ</t>
    </rPh>
    <rPh sb="33" eb="36">
      <t>シンセイショ</t>
    </rPh>
    <phoneticPr fontId="1"/>
  </si>
  <si>
    <t>※開始2年度目以降入力</t>
    <rPh sb="1" eb="3">
      <t>カイシ</t>
    </rPh>
    <rPh sb="4" eb="6">
      <t>ネンド</t>
    </rPh>
    <rPh sb="6" eb="7">
      <t>メ</t>
    </rPh>
    <rPh sb="7" eb="9">
      <t>イコウ</t>
    </rPh>
    <rPh sb="9" eb="11">
      <t>ニュウリョク</t>
    </rPh>
    <phoneticPr fontId="1"/>
  </si>
  <si>
    <t>(A)</t>
    <phoneticPr fontId="1"/>
  </si>
  <si>
    <t>(B)</t>
    <phoneticPr fontId="1"/>
  </si>
  <si>
    <t>(H)</t>
    <phoneticPr fontId="1"/>
  </si>
  <si>
    <t>(a)</t>
    <phoneticPr fontId="1"/>
  </si>
  <si>
    <t>(b)</t>
    <phoneticPr fontId="1"/>
  </si>
  <si>
    <t>(a)</t>
    <phoneticPr fontId="1"/>
  </si>
  <si>
    <t>(b)</t>
    <phoneticPr fontId="1"/>
  </si>
  <si>
    <t>追加</t>
    <rPh sb="0" eb="2">
      <t>ツイカ</t>
    </rPh>
    <phoneticPr fontId="1"/>
  </si>
  <si>
    <t>(D) = (A)+(B)-(C)</t>
    <phoneticPr fontId="1"/>
  </si>
  <si>
    <t>申請</t>
    <rPh sb="0" eb="2">
      <t>シンセイ</t>
    </rPh>
    <phoneticPr fontId="1"/>
  </si>
  <si>
    <t>申請内容</t>
    <rPh sb="0" eb="2">
      <t>シンセイ</t>
    </rPh>
    <rPh sb="2" eb="4">
      <t>ナイヨウ</t>
    </rPh>
    <phoneticPr fontId="1"/>
  </si>
  <si>
    <r>
      <t>(E</t>
    </r>
    <r>
      <rPr>
        <vertAlign val="superscript"/>
        <sz val="8"/>
        <rFont val="ＭＳ Ｐゴシック"/>
        <family val="3"/>
        <charset val="128"/>
      </rPr>
      <t>-</t>
    </r>
    <r>
      <rPr>
        <sz val="8"/>
        <rFont val="ＭＳ Ｐゴシック"/>
        <family val="3"/>
        <charset val="128"/>
      </rPr>
      <t>)</t>
    </r>
    <phoneticPr fontId="1"/>
  </si>
  <si>
    <t>研究期間中の研究費一覧</t>
    <rPh sb="0" eb="2">
      <t>ケンキュウ</t>
    </rPh>
    <rPh sb="2" eb="5">
      <t>キカンチュウ</t>
    </rPh>
    <rPh sb="6" eb="9">
      <t>ケンキュウヒ</t>
    </rPh>
    <rPh sb="9" eb="11">
      <t>イチラン</t>
    </rPh>
    <phoneticPr fontId="8"/>
  </si>
  <si>
    <t xml:space="preserve">研究機関名： </t>
    <rPh sb="0" eb="2">
      <t>ケンキュウ</t>
    </rPh>
    <rPh sb="2" eb="5">
      <t>キカンメイ</t>
    </rPh>
    <phoneticPr fontId="8"/>
  </si>
  <si>
    <t>合計</t>
  </si>
  <si>
    <t>物品費</t>
    <rPh sb="0" eb="2">
      <t>ブッピン</t>
    </rPh>
    <rPh sb="2" eb="3">
      <t>ヒ</t>
    </rPh>
    <phoneticPr fontId="8"/>
  </si>
  <si>
    <t>設備備品費</t>
    <rPh sb="2" eb="4">
      <t>ビヒン</t>
    </rPh>
    <phoneticPr fontId="8"/>
  </si>
  <si>
    <t>消耗品費</t>
    <phoneticPr fontId="8"/>
  </si>
  <si>
    <t>旅費</t>
    <rPh sb="0" eb="2">
      <t>リョヒ</t>
    </rPh>
    <phoneticPr fontId="8"/>
  </si>
  <si>
    <t>人件費・謝金</t>
    <rPh sb="4" eb="6">
      <t>シャキン</t>
    </rPh>
    <phoneticPr fontId="8"/>
  </si>
  <si>
    <t>その他</t>
  </si>
  <si>
    <t>■　総額</t>
    <rPh sb="2" eb="4">
      <t>ソウガク</t>
    </rPh>
    <phoneticPr fontId="8"/>
  </si>
  <si>
    <t>※作成時点で可能な限り精度の高い額を記載してください。</t>
    <phoneticPr fontId="8"/>
  </si>
  <si>
    <t>※後年度の研究費については、毎年度見直します。</t>
    <rPh sb="1" eb="4">
      <t>コウネンド</t>
    </rPh>
    <rPh sb="5" eb="8">
      <t>ケンキュウヒ</t>
    </rPh>
    <rPh sb="14" eb="17">
      <t>マイネンド</t>
    </rPh>
    <rPh sb="17" eb="19">
      <t>ミナオ</t>
    </rPh>
    <phoneticPr fontId="8"/>
  </si>
  <si>
    <t>※過年度の計画への反映について</t>
    <rPh sb="5" eb="7">
      <t>ケイカク</t>
    </rPh>
    <rPh sb="9" eb="11">
      <t>ハンエイ</t>
    </rPh>
    <phoneticPr fontId="8"/>
  </si>
  <si>
    <t>　　1) 年度途中に契約変更があった場合は、変更に伴う増減を反映してください。</t>
    <phoneticPr fontId="8"/>
  </si>
  <si>
    <t>　　2）年度途中での費目間流用額の反映はしないでください。研究契約書と本表の各費目の額は一致させてください。</t>
    <rPh sb="44" eb="46">
      <t>イッチ</t>
    </rPh>
    <phoneticPr fontId="8"/>
  </si>
  <si>
    <t>　　3) 流用額、繰越額、翌年度に実施した精算に伴う返還額を、過年度の計画に反映させる必要はありません。</t>
    <rPh sb="5" eb="7">
      <t>リュウヨウ</t>
    </rPh>
    <rPh sb="7" eb="8">
      <t>ガク</t>
    </rPh>
    <rPh sb="9" eb="11">
      <t>クリコシ</t>
    </rPh>
    <rPh sb="11" eb="12">
      <t>ガク</t>
    </rPh>
    <rPh sb="13" eb="14">
      <t>ヨク</t>
    </rPh>
    <rPh sb="14" eb="16">
      <t>ネンド</t>
    </rPh>
    <rPh sb="17" eb="19">
      <t>ジッシ</t>
    </rPh>
    <rPh sb="21" eb="23">
      <t>セイサン</t>
    </rPh>
    <rPh sb="24" eb="25">
      <t>トモナ</t>
    </rPh>
    <rPh sb="26" eb="28">
      <t>ヘンカン</t>
    </rPh>
    <rPh sb="28" eb="29">
      <t>ガク</t>
    </rPh>
    <rPh sb="31" eb="32">
      <t>カ</t>
    </rPh>
    <rPh sb="32" eb="34">
      <t>ネンド</t>
    </rPh>
    <rPh sb="35" eb="37">
      <t>ケイカク</t>
    </rPh>
    <rPh sb="38" eb="40">
      <t>ハンエイ</t>
    </rPh>
    <rPh sb="43" eb="45">
      <t>ヒツヨウ</t>
    </rPh>
    <phoneticPr fontId="8"/>
  </si>
  <si>
    <t>研究領域名：</t>
    <rPh sb="0" eb="2">
      <t>ケンキュウ</t>
    </rPh>
    <rPh sb="2" eb="4">
      <t>リョウイキ</t>
    </rPh>
    <rPh sb="4" eb="5">
      <t>メイ</t>
    </rPh>
    <phoneticPr fontId="8"/>
  </si>
  <si>
    <t>研究開発責任者氏名：　　</t>
    <rPh sb="2" eb="4">
      <t>カイハツ</t>
    </rPh>
    <rPh sb="4" eb="7">
      <t>セキニンシャ</t>
    </rPh>
    <phoneticPr fontId="8"/>
  </si>
  <si>
    <t>■　研究開発費</t>
    <rPh sb="2" eb="4">
      <t>ケンキュウ</t>
    </rPh>
    <rPh sb="4" eb="7">
      <t>カイハツヒ</t>
    </rPh>
    <phoneticPr fontId="8"/>
  </si>
  <si>
    <t>間接経費計</t>
    <rPh sb="0" eb="2">
      <t>カンセツ</t>
    </rPh>
    <rPh sb="2" eb="4">
      <t>ケイヒ</t>
    </rPh>
    <rPh sb="4" eb="5">
      <t>ケイ</t>
    </rPh>
    <phoneticPr fontId="1"/>
  </si>
  <si>
    <t>直接経費計</t>
    <rPh sb="0" eb="2">
      <t>チョクセツ</t>
    </rPh>
    <rPh sb="2" eb="4">
      <t>ケイヒ</t>
    </rPh>
    <phoneticPr fontId="1"/>
  </si>
  <si>
    <t>■　調査推進費</t>
    <rPh sb="2" eb="4">
      <t>チョウサ</t>
    </rPh>
    <rPh sb="4" eb="7">
      <t>スイシンヒ</t>
    </rPh>
    <phoneticPr fontId="8"/>
  </si>
  <si>
    <t>（単位：円）</t>
    <phoneticPr fontId="8"/>
  </si>
  <si>
    <t>■　民間資金</t>
    <rPh sb="2" eb="4">
      <t>ミンカン</t>
    </rPh>
    <rPh sb="4" eb="6">
      <t>シキン</t>
    </rPh>
    <phoneticPr fontId="8"/>
  </si>
  <si>
    <t>共同研究費</t>
    <rPh sb="0" eb="2">
      <t>キョウドウ</t>
    </rPh>
    <rPh sb="2" eb="5">
      <t>ケンキュウヒ</t>
    </rPh>
    <phoneticPr fontId="1"/>
  </si>
  <si>
    <t>研究開発費(a)</t>
    <rPh sb="0" eb="2">
      <t>ケンキュウ</t>
    </rPh>
    <rPh sb="2" eb="5">
      <t>カイハツヒ</t>
    </rPh>
    <phoneticPr fontId="8"/>
  </si>
  <si>
    <t>調査推進費(b)</t>
    <rPh sb="0" eb="2">
      <t>チョウサ</t>
    </rPh>
    <rPh sb="2" eb="5">
      <t>スイシンヒ</t>
    </rPh>
    <phoneticPr fontId="8"/>
  </si>
  <si>
    <t>共同研究費等
(q)</t>
    <rPh sb="0" eb="2">
      <t>キョウドウ</t>
    </rPh>
    <rPh sb="2" eb="5">
      <t>ケンキュウヒ</t>
    </rPh>
    <rPh sb="5" eb="6">
      <t>トウ</t>
    </rPh>
    <phoneticPr fontId="8"/>
  </si>
  <si>
    <t>■　全体資金計画</t>
    <rPh sb="2" eb="8">
      <t>ゼンタイシキンケイカク</t>
    </rPh>
    <phoneticPr fontId="1"/>
  </si>
  <si>
    <t>■　大学等機関別の研究開発費</t>
    <rPh sb="2" eb="5">
      <t>ダイガクトウ</t>
    </rPh>
    <rPh sb="5" eb="8">
      <t>キカンベツ</t>
    </rPh>
    <rPh sb="9" eb="11">
      <t>ケンキュウ</t>
    </rPh>
    <rPh sb="11" eb="14">
      <t>カイハツヒ</t>
    </rPh>
    <phoneticPr fontId="1"/>
  </si>
  <si>
    <t>委託研究開発費
(X) = (a) + (b)</t>
    <rPh sb="0" eb="2">
      <t>イタク</t>
    </rPh>
    <rPh sb="2" eb="4">
      <t>ケンキュウ</t>
    </rPh>
    <rPh sb="4" eb="7">
      <t>カイハツヒ</t>
    </rPh>
    <phoneticPr fontId="8"/>
  </si>
  <si>
    <t>民間資金総額
(Y) = (q) + (r)</t>
    <rPh sb="0" eb="2">
      <t>ミンカン</t>
    </rPh>
    <rPh sb="2" eb="4">
      <t>シキン</t>
    </rPh>
    <rPh sb="4" eb="6">
      <t>ソウガク</t>
    </rPh>
    <phoneticPr fontId="1"/>
  </si>
  <si>
    <t>合計
(X) + (Y)</t>
    <rPh sb="0" eb="2">
      <t>ゴウケイ</t>
    </rPh>
    <phoneticPr fontId="1"/>
  </si>
  <si>
    <t>全体資金計画</t>
    <rPh sb="0" eb="2">
      <t>ゼンタイ</t>
    </rPh>
    <rPh sb="2" eb="4">
      <t>シキン</t>
    </rPh>
    <rPh sb="4" eb="6">
      <t>ケイカク</t>
    </rPh>
    <phoneticPr fontId="1"/>
  </si>
  <si>
    <t>リソース提供(r)</t>
    <rPh sb="4" eb="6">
      <t>テイキョウ</t>
    </rPh>
    <phoneticPr fontId="1"/>
  </si>
  <si>
    <t>合計</t>
    <rPh sb="0" eb="2">
      <t>ゴウケイ</t>
    </rPh>
    <phoneticPr fontId="1"/>
  </si>
  <si>
    <t>合計(a)</t>
    <rPh sb="0" eb="2">
      <t>ゴウケイ</t>
    </rPh>
    <phoneticPr fontId="1"/>
  </si>
  <si>
    <t>実施する研究開発課題：</t>
    <rPh sb="0" eb="2">
      <t>ジッシ</t>
    </rPh>
    <phoneticPr fontId="1"/>
  </si>
  <si>
    <t>間接経費率(％）</t>
    <rPh sb="0" eb="2">
      <t>カンセツ</t>
    </rPh>
    <rPh sb="2" eb="4">
      <t>ケイヒ</t>
    </rPh>
    <rPh sb="4" eb="5">
      <t>リツ</t>
    </rPh>
    <phoneticPr fontId="1"/>
  </si>
  <si>
    <t>民間資金総額</t>
    <rPh sb="0" eb="2">
      <t>ミンカン</t>
    </rPh>
    <rPh sb="2" eb="4">
      <t>シキン</t>
    </rPh>
    <rPh sb="4" eb="6">
      <t>ソウガク</t>
    </rPh>
    <phoneticPr fontId="1"/>
  </si>
  <si>
    <t>合計</t>
    <rPh sb="0" eb="2">
      <t>ゴウケイ</t>
    </rPh>
    <phoneticPr fontId="1"/>
  </si>
  <si>
    <t>←事業年度を西暦で入力してください。年度および各シート入力情報から下記入力欄が自動計算されます。</t>
    <rPh sb="1" eb="3">
      <t>ジギョウ</t>
    </rPh>
    <rPh sb="3" eb="5">
      <t>ネンド</t>
    </rPh>
    <rPh sb="6" eb="8">
      <t>セイレキ</t>
    </rPh>
    <rPh sb="9" eb="11">
      <t>ニュウリョク</t>
    </rPh>
    <rPh sb="18" eb="20">
      <t>ネンド</t>
    </rPh>
    <rPh sb="23" eb="24">
      <t>カク</t>
    </rPh>
    <rPh sb="27" eb="29">
      <t>ニュウリョク</t>
    </rPh>
    <rPh sb="29" eb="31">
      <t>ジョウホウ</t>
    </rPh>
    <rPh sb="33" eb="35">
      <t>カキ</t>
    </rPh>
    <rPh sb="35" eb="38">
      <t>ニュウリョクラン</t>
    </rPh>
    <rPh sb="39" eb="41">
      <t>ジドウ</t>
    </rPh>
    <rPh sb="41" eb="43">
      <t>ケイサン</t>
    </rPh>
    <phoneticPr fontId="1"/>
  </si>
  <si>
    <t>　事務処理説明書及びプロジェクト実施計画書に則り、以下のとおり申請します。</t>
    <rPh sb="1" eb="3">
      <t>ジム</t>
    </rPh>
    <rPh sb="3" eb="5">
      <t>ショリ</t>
    </rPh>
    <rPh sb="5" eb="8">
      <t>セツメイショ</t>
    </rPh>
    <rPh sb="8" eb="9">
      <t>オヨ</t>
    </rPh>
    <rPh sb="16" eb="18">
      <t>ジッシ</t>
    </rPh>
    <rPh sb="18" eb="21">
      <t>ケイカクショ</t>
    </rPh>
    <rPh sb="22" eb="23">
      <t>ノット</t>
    </rPh>
    <rPh sb="25" eb="27">
      <t>イカ</t>
    </rPh>
    <rPh sb="31" eb="33">
      <t>シンセイ</t>
    </rPh>
    <phoneticPr fontId="1"/>
  </si>
  <si>
    <t>(F) = (E)</t>
    <phoneticPr fontId="1"/>
  </si>
  <si>
    <t>産学共創プラットフォーム共同研究推進プログラム
マッチングファンド状況確認報告書</t>
    <rPh sb="0" eb="23">
      <t>オペラ</t>
    </rPh>
    <rPh sb="33" eb="35">
      <t>ジョウキョウ</t>
    </rPh>
    <rPh sb="35" eb="37">
      <t>カクニン</t>
    </rPh>
    <rPh sb="37" eb="40">
      <t>ホウコクショ</t>
    </rPh>
    <phoneticPr fontId="1"/>
  </si>
  <si>
    <t>○報告者</t>
    <rPh sb="1" eb="4">
      <t>ホウコクシャ</t>
    </rPh>
    <phoneticPr fontId="1"/>
  </si>
  <si>
    <t>申請時</t>
    <rPh sb="0" eb="3">
      <t>シンセイジ</t>
    </rPh>
    <phoneticPr fontId="1"/>
  </si>
  <si>
    <t>報告時</t>
    <rPh sb="0" eb="2">
      <t>ホウコク</t>
    </rPh>
    <rPh sb="2" eb="3">
      <t>ジ</t>
    </rPh>
    <phoneticPr fontId="1"/>
  </si>
  <si>
    <r>
      <t>支払予定額</t>
    </r>
    <r>
      <rPr>
        <vertAlign val="superscript"/>
        <sz val="10"/>
        <color theme="1"/>
        <rFont val="ＭＳ Ｐゴシック"/>
        <family val="3"/>
        <charset val="128"/>
      </rPr>
      <t>※2</t>
    </r>
    <rPh sb="0" eb="2">
      <t>シハライ</t>
    </rPh>
    <rPh sb="2" eb="5">
      <t>ヨテイガク</t>
    </rPh>
    <phoneticPr fontId="1"/>
  </si>
  <si>
    <r>
      <t>不足見込額計</t>
    </r>
    <r>
      <rPr>
        <vertAlign val="superscript"/>
        <sz val="10"/>
        <color theme="1"/>
        <rFont val="ＭＳ Ｐゴシック"/>
        <family val="3"/>
        <charset val="128"/>
      </rPr>
      <t>※3</t>
    </r>
    <rPh sb="0" eb="2">
      <t>フソク</t>
    </rPh>
    <rPh sb="2" eb="4">
      <t>ミコミ</t>
    </rPh>
    <rPh sb="4" eb="5">
      <t>ガク</t>
    </rPh>
    <rPh sb="5" eb="6">
      <t>ケイ</t>
    </rPh>
    <phoneticPr fontId="1"/>
  </si>
  <si>
    <t>民間企業別民間資金内訳</t>
    <rPh sb="0" eb="2">
      <t>ミンカン</t>
    </rPh>
    <rPh sb="2" eb="5">
      <t>キギョウベツ</t>
    </rPh>
    <rPh sb="5" eb="7">
      <t>ミンカン</t>
    </rPh>
    <rPh sb="7" eb="9">
      <t>シキン</t>
    </rPh>
    <rPh sb="9" eb="11">
      <t>ウチワケ</t>
    </rPh>
    <phoneticPr fontId="1"/>
  </si>
  <si>
    <t>（円）</t>
    <rPh sb="1" eb="2">
      <t>エン</t>
    </rPh>
    <phoneticPr fontId="1"/>
  </si>
  <si>
    <t>企業名</t>
    <rPh sb="0" eb="3">
      <t>キギョウメイ</t>
    </rPh>
    <phoneticPr fontId="1"/>
  </si>
  <si>
    <r>
      <t>支払済額</t>
    </r>
    <r>
      <rPr>
        <vertAlign val="superscript"/>
        <sz val="8"/>
        <color theme="1"/>
        <rFont val="ＭＳ Ｐゴシック"/>
        <family val="3"/>
        <charset val="128"/>
      </rPr>
      <t>※4</t>
    </r>
    <rPh sb="0" eb="2">
      <t>シハライ</t>
    </rPh>
    <rPh sb="2" eb="3">
      <t>ズ</t>
    </rPh>
    <rPh sb="3" eb="4">
      <t>ガク</t>
    </rPh>
    <phoneticPr fontId="1"/>
  </si>
  <si>
    <r>
      <t>支払見込額</t>
    </r>
    <r>
      <rPr>
        <vertAlign val="superscript"/>
        <sz val="8"/>
        <color theme="1"/>
        <rFont val="ＭＳ Ｐゴシック"/>
        <family val="3"/>
        <charset val="128"/>
      </rPr>
      <t>※5</t>
    </r>
    <rPh sb="0" eb="2">
      <t>シハライ</t>
    </rPh>
    <rPh sb="2" eb="4">
      <t>ミコ</t>
    </rPh>
    <rPh sb="4" eb="5">
      <t>ガク</t>
    </rPh>
    <phoneticPr fontId="1"/>
  </si>
  <si>
    <r>
      <t>不足見込額</t>
    </r>
    <r>
      <rPr>
        <vertAlign val="superscript"/>
        <sz val="8"/>
        <color theme="1"/>
        <rFont val="ＭＳ Ｐゴシック"/>
        <family val="3"/>
        <charset val="128"/>
      </rPr>
      <t>※8</t>
    </r>
    <rPh sb="0" eb="2">
      <t>フソク</t>
    </rPh>
    <rPh sb="2" eb="4">
      <t>ミコ</t>
    </rPh>
    <rPh sb="4" eb="5">
      <t>ガク</t>
    </rPh>
    <phoneticPr fontId="1"/>
  </si>
  <si>
    <r>
      <t>提供済額</t>
    </r>
    <r>
      <rPr>
        <vertAlign val="superscript"/>
        <sz val="8"/>
        <color theme="1"/>
        <rFont val="ＭＳ Ｐゴシック"/>
        <family val="3"/>
        <charset val="128"/>
      </rPr>
      <t>※6</t>
    </r>
    <rPh sb="0" eb="2">
      <t>テイキョウ</t>
    </rPh>
    <rPh sb="2" eb="3">
      <t>ズ</t>
    </rPh>
    <rPh sb="3" eb="4">
      <t>ガク</t>
    </rPh>
    <phoneticPr fontId="1"/>
  </si>
  <si>
    <r>
      <t>提供見込額</t>
    </r>
    <r>
      <rPr>
        <vertAlign val="superscript"/>
        <sz val="8"/>
        <color theme="1"/>
        <rFont val="ＭＳ Ｐゴシック"/>
        <family val="3"/>
        <charset val="128"/>
      </rPr>
      <t>※7</t>
    </r>
    <rPh sb="0" eb="2">
      <t>テイキョウ</t>
    </rPh>
    <rPh sb="2" eb="4">
      <t>ミコ</t>
    </rPh>
    <rPh sb="4" eb="5">
      <t>ガク</t>
    </rPh>
    <phoneticPr fontId="1"/>
  </si>
  <si>
    <t>(J)</t>
    <phoneticPr fontId="1"/>
  </si>
  <si>
    <t>(K)</t>
    <phoneticPr fontId="1"/>
  </si>
  <si>
    <t>(L)</t>
    <phoneticPr fontId="1"/>
  </si>
  <si>
    <t>(M)
= (J)-(K)-(L)</t>
    <phoneticPr fontId="1"/>
  </si>
  <si>
    <t>(N)</t>
    <phoneticPr fontId="1"/>
  </si>
  <si>
    <t>(P)</t>
    <phoneticPr fontId="1"/>
  </si>
  <si>
    <t>(Q)</t>
    <phoneticPr fontId="1"/>
  </si>
  <si>
    <t>(R)
= (N)-(P)-(Q)</t>
    <phoneticPr fontId="1"/>
  </si>
  <si>
    <t>※1</t>
    <phoneticPr fontId="1"/>
  </si>
  <si>
    <t>不足</t>
    <rPh sb="0" eb="2">
      <t>フソク</t>
    </rPh>
    <phoneticPr fontId="1"/>
  </si>
  <si>
    <t>：</t>
    <phoneticPr fontId="1"/>
  </si>
  <si>
    <t>マッチングファンド申請額と報告時における民間企業の支払予定額の合計との差額</t>
    <rPh sb="13" eb="15">
      <t>ホウコク</t>
    </rPh>
    <rPh sb="15" eb="16">
      <t>ジ</t>
    </rPh>
    <rPh sb="20" eb="22">
      <t>ミンカン</t>
    </rPh>
    <rPh sb="22" eb="24">
      <t>キギョウ</t>
    </rPh>
    <rPh sb="25" eb="27">
      <t>シハライ</t>
    </rPh>
    <rPh sb="27" eb="30">
      <t>ヨテイガク</t>
    </rPh>
    <rPh sb="31" eb="33">
      <t>ゴウケイ</t>
    </rPh>
    <rPh sb="35" eb="37">
      <t>サガク</t>
    </rPh>
    <phoneticPr fontId="1"/>
  </si>
  <si>
    <t>※2</t>
    <phoneticPr fontId="1"/>
  </si>
  <si>
    <t>支払予定額</t>
    <rPh sb="0" eb="2">
      <t>シハライ</t>
    </rPh>
    <rPh sb="2" eb="5">
      <t>ヨテイガク</t>
    </rPh>
    <phoneticPr fontId="1"/>
  </si>
  <si>
    <t>『共同研究費等における支出済額(K)と支出見込額(L)の和』と『リソース提供における提供済額(P)と提供見込額(Q)の和』の合計</t>
    <rPh sb="1" eb="3">
      <t>キョウドウ</t>
    </rPh>
    <rPh sb="3" eb="6">
      <t>ケンキュウヒ</t>
    </rPh>
    <rPh sb="6" eb="7">
      <t>トウ</t>
    </rPh>
    <rPh sb="11" eb="13">
      <t>シシュツ</t>
    </rPh>
    <rPh sb="13" eb="14">
      <t>ズ</t>
    </rPh>
    <rPh sb="14" eb="15">
      <t>ガク</t>
    </rPh>
    <rPh sb="19" eb="21">
      <t>シシュツ</t>
    </rPh>
    <rPh sb="21" eb="23">
      <t>ミコ</t>
    </rPh>
    <rPh sb="23" eb="24">
      <t>ガク</t>
    </rPh>
    <rPh sb="28" eb="29">
      <t>ワ</t>
    </rPh>
    <rPh sb="36" eb="38">
      <t>テイキョウ</t>
    </rPh>
    <rPh sb="42" eb="44">
      <t>テイキョウ</t>
    </rPh>
    <rPh sb="44" eb="45">
      <t>ズ</t>
    </rPh>
    <rPh sb="45" eb="46">
      <t>ガク</t>
    </rPh>
    <rPh sb="50" eb="52">
      <t>テイキョウ</t>
    </rPh>
    <rPh sb="52" eb="55">
      <t>ミコミガク</t>
    </rPh>
    <rPh sb="59" eb="60">
      <t>ワ</t>
    </rPh>
    <rPh sb="62" eb="64">
      <t>ゴウケイ</t>
    </rPh>
    <phoneticPr fontId="1"/>
  </si>
  <si>
    <t>※3</t>
    <phoneticPr fontId="1"/>
  </si>
  <si>
    <t>不足見込額計</t>
    <rPh sb="0" eb="2">
      <t>フソク</t>
    </rPh>
    <rPh sb="2" eb="4">
      <t>ミコミ</t>
    </rPh>
    <rPh sb="4" eb="5">
      <t>ガク</t>
    </rPh>
    <rPh sb="5" eb="6">
      <t>ケイ</t>
    </rPh>
    <phoneticPr fontId="1"/>
  </si>
  <si>
    <t>共同研究費等の不足見込額(M)とリソース提供の不足見込額(R)の合計</t>
    <rPh sb="0" eb="2">
      <t>キョウドウ</t>
    </rPh>
    <rPh sb="2" eb="5">
      <t>ケンキュウヒ</t>
    </rPh>
    <rPh sb="5" eb="6">
      <t>トウ</t>
    </rPh>
    <rPh sb="7" eb="9">
      <t>フソク</t>
    </rPh>
    <rPh sb="9" eb="11">
      <t>ミコミ</t>
    </rPh>
    <rPh sb="11" eb="12">
      <t>ガク</t>
    </rPh>
    <rPh sb="20" eb="22">
      <t>テイキョウ</t>
    </rPh>
    <rPh sb="23" eb="25">
      <t>フソク</t>
    </rPh>
    <rPh sb="25" eb="28">
      <t>ミコミガク</t>
    </rPh>
    <rPh sb="32" eb="34">
      <t>ゴウケイ</t>
    </rPh>
    <phoneticPr fontId="1"/>
  </si>
  <si>
    <t>※4</t>
    <phoneticPr fontId="1"/>
  </si>
  <si>
    <t>支払済額</t>
    <rPh sb="0" eb="2">
      <t>シハライ</t>
    </rPh>
    <rPh sb="2" eb="3">
      <t>ズ</t>
    </rPh>
    <rPh sb="3" eb="4">
      <t>ガク</t>
    </rPh>
    <phoneticPr fontId="1"/>
  </si>
  <si>
    <t>報告時点において、実際に大学等へ支払が完了した共同研究費等の金額を入力してください</t>
    <rPh sb="23" eb="25">
      <t>キョウドウ</t>
    </rPh>
    <rPh sb="25" eb="28">
      <t>ケンキュウヒ</t>
    </rPh>
    <rPh sb="28" eb="29">
      <t>トウ</t>
    </rPh>
    <phoneticPr fontId="1"/>
  </si>
  <si>
    <t>※5</t>
    <phoneticPr fontId="1"/>
  </si>
  <si>
    <t>支払見込額</t>
    <rPh sb="0" eb="2">
      <t>シハライ</t>
    </rPh>
    <rPh sb="2" eb="4">
      <t>ミコ</t>
    </rPh>
    <rPh sb="4" eb="5">
      <t>ガク</t>
    </rPh>
    <phoneticPr fontId="1"/>
  </si>
  <si>
    <t>支払済のほか、大学等との契約により支払が確定（金額及び支払時期）している金額を入力してください</t>
    <rPh sb="0" eb="2">
      <t>シハライ</t>
    </rPh>
    <rPh sb="2" eb="3">
      <t>ズ</t>
    </rPh>
    <rPh sb="17" eb="19">
      <t>シハライ</t>
    </rPh>
    <phoneticPr fontId="1"/>
  </si>
  <si>
    <t>※6</t>
    <phoneticPr fontId="1"/>
  </si>
  <si>
    <t>提供済額</t>
    <rPh sb="0" eb="2">
      <t>テイキョウ</t>
    </rPh>
    <rPh sb="2" eb="3">
      <t>ズ</t>
    </rPh>
    <rPh sb="3" eb="4">
      <t>ガク</t>
    </rPh>
    <phoneticPr fontId="1"/>
  </si>
  <si>
    <t>報告時点において、該当する研究開発課題に関してリソースの提供が完了した金額を入力してください</t>
    <rPh sb="9" eb="11">
      <t>ガイトウ</t>
    </rPh>
    <rPh sb="13" eb="15">
      <t>ケンキュウ</t>
    </rPh>
    <rPh sb="15" eb="17">
      <t>カイハツ</t>
    </rPh>
    <rPh sb="17" eb="19">
      <t>カダイ</t>
    </rPh>
    <rPh sb="20" eb="21">
      <t>カン</t>
    </rPh>
    <rPh sb="28" eb="30">
      <t>テイキョウ</t>
    </rPh>
    <phoneticPr fontId="1"/>
  </si>
  <si>
    <t>※7</t>
    <phoneticPr fontId="1"/>
  </si>
  <si>
    <t>提供見込額</t>
    <rPh sb="0" eb="2">
      <t>テイキョウ</t>
    </rPh>
    <rPh sb="2" eb="4">
      <t>ミコ</t>
    </rPh>
    <rPh sb="4" eb="5">
      <t>ガク</t>
    </rPh>
    <phoneticPr fontId="1"/>
  </si>
  <si>
    <t>提供済のほか、大学等との契約等により提供が確定（内容及び提供時期）している金額を入力してください</t>
    <rPh sb="0" eb="2">
      <t>テイキョウ</t>
    </rPh>
    <rPh sb="2" eb="3">
      <t>ズ</t>
    </rPh>
    <rPh sb="14" eb="15">
      <t>トウ</t>
    </rPh>
    <rPh sb="18" eb="20">
      <t>テイキョウ</t>
    </rPh>
    <rPh sb="24" eb="26">
      <t>ナイヨウ</t>
    </rPh>
    <rPh sb="28" eb="30">
      <t>テイキョウ</t>
    </rPh>
    <phoneticPr fontId="1"/>
  </si>
  <si>
    <t>※8</t>
    <phoneticPr fontId="1"/>
  </si>
  <si>
    <t>不足見込額</t>
    <rPh sb="0" eb="2">
      <t>フソク</t>
    </rPh>
    <rPh sb="2" eb="4">
      <t>ミコミ</t>
    </rPh>
    <rPh sb="4" eb="5">
      <t>ガク</t>
    </rPh>
    <phoneticPr fontId="1"/>
  </si>
  <si>
    <t>申請時の金額と報告時の金額（済額+見込額）の差額</t>
    <rPh sb="0" eb="3">
      <t>シンセイジ</t>
    </rPh>
    <rPh sb="4" eb="6">
      <t>キンガク</t>
    </rPh>
    <rPh sb="7" eb="9">
      <t>ホウコク</t>
    </rPh>
    <rPh sb="9" eb="10">
      <t>ジ</t>
    </rPh>
    <rPh sb="11" eb="13">
      <t>キンガク</t>
    </rPh>
    <rPh sb="14" eb="15">
      <t>スミ</t>
    </rPh>
    <rPh sb="15" eb="16">
      <t>ガク</t>
    </rPh>
    <rPh sb="17" eb="20">
      <t>ミコミガク</t>
    </rPh>
    <rPh sb="22" eb="24">
      <t>サガク</t>
    </rPh>
    <phoneticPr fontId="1"/>
  </si>
  <si>
    <t>プロジェクト担当組織</t>
    <rPh sb="6" eb="8">
      <t>タントウ</t>
    </rPh>
    <rPh sb="8" eb="10">
      <t>ソシキ</t>
    </rPh>
    <phoneticPr fontId="1"/>
  </si>
  <si>
    <t>下記研究領域におけるマッチングファンド状況について、以下のとおり報告します</t>
    <phoneticPr fontId="1"/>
  </si>
  <si>
    <t>不足見込額</t>
  </si>
  <si>
    <t>(X)</t>
  </si>
  <si>
    <r>
      <t>不足</t>
    </r>
    <r>
      <rPr>
        <vertAlign val="superscript"/>
        <sz val="8"/>
        <rFont val="ＭＳ Ｐゴシック"/>
        <family val="3"/>
        <charset val="128"/>
      </rPr>
      <t>※1</t>
    </r>
  </si>
  <si>
    <t>(Z)=(E)-(Y)</t>
  </si>
  <si>
    <t>(Y)</t>
    <phoneticPr fontId="1"/>
  </si>
  <si>
    <t>(X)</t>
    <phoneticPr fontId="1"/>
  </si>
  <si>
    <t>間接経費率</t>
    <rPh sb="0" eb="2">
      <t>カンセツ</t>
    </rPh>
    <rPh sb="2" eb="4">
      <t>ケイヒ</t>
    </rPh>
    <rPh sb="4" eb="5">
      <t>リツ</t>
    </rPh>
    <phoneticPr fontId="1"/>
  </si>
  <si>
    <t>民間資金一覧</t>
    <rPh sb="0" eb="2">
      <t>ミンカン</t>
    </rPh>
    <rPh sb="2" eb="4">
      <t>シキン</t>
    </rPh>
    <rPh sb="4" eb="6">
      <t>イチラン</t>
    </rPh>
    <phoneticPr fontId="8"/>
  </si>
  <si>
    <t>■　研究開発費　費目別合計</t>
    <rPh sb="2" eb="4">
      <t>ケンキュウ</t>
    </rPh>
    <rPh sb="4" eb="7">
      <t>カイハツヒ</t>
    </rPh>
    <rPh sb="8" eb="10">
      <t>ヒモク</t>
    </rPh>
    <rPh sb="10" eb="11">
      <t>ベツ</t>
    </rPh>
    <rPh sb="11" eb="13">
      <t>ゴウケイ</t>
    </rPh>
    <phoneticPr fontId="8"/>
  </si>
  <si>
    <t>確認用</t>
    <rPh sb="0" eb="3">
      <t>カクニンヨウ</t>
    </rPh>
    <phoneticPr fontId="1"/>
  </si>
  <si>
    <t>各費目の主な内訳（名称・件名、概算価格、執行・調達予定時期) 　　　※上記予算の主な内訳を記載してください。</t>
    <phoneticPr fontId="1"/>
  </si>
  <si>
    <t>主なリソース提供（名称・件名、概算価格、執行・調達予定時期、提供企業)</t>
    <phoneticPr fontId="1"/>
  </si>
  <si>
    <t>研究開発課題資金計画</t>
    <phoneticPr fontId="1"/>
  </si>
  <si>
    <t>共同研究費</t>
    <rPh sb="0" eb="2">
      <t>キョウドウ</t>
    </rPh>
    <rPh sb="2" eb="4">
      <t>ケンキュウ</t>
    </rPh>
    <rPh sb="4" eb="5">
      <t>ヒ</t>
    </rPh>
    <phoneticPr fontId="32"/>
  </si>
  <si>
    <t>ﾘｿｰｽ提供</t>
    <rPh sb="4" eb="6">
      <t>テイキョウ</t>
    </rPh>
    <phoneticPr fontId="32"/>
  </si>
  <si>
    <t>民間
資金</t>
    <rPh sb="0" eb="2">
      <t>ミンカン</t>
    </rPh>
    <rPh sb="3" eb="5">
      <t>シキン</t>
    </rPh>
    <phoneticPr fontId="32"/>
  </si>
  <si>
    <t>共同研究費(q)</t>
    <rPh sb="0" eb="2">
      <t>キョウドウ</t>
    </rPh>
    <rPh sb="2" eb="4">
      <t>ケンキュウ</t>
    </rPh>
    <rPh sb="4" eb="5">
      <t>ヒ</t>
    </rPh>
    <phoneticPr fontId="32"/>
  </si>
  <si>
    <t>ﾘｿｰｽ提供(r)</t>
    <rPh sb="4" eb="6">
      <t>テイキョウ</t>
    </rPh>
    <phoneticPr fontId="32"/>
  </si>
  <si>
    <t>←申請者情報を入力してください。</t>
    <rPh sb="1" eb="4">
      <t>シンセイシャ</t>
    </rPh>
    <rPh sb="4" eb="6">
      <t>ジョウホウ</t>
    </rPh>
    <rPh sb="7" eb="9">
      <t>ニュウリョク</t>
    </rPh>
    <phoneticPr fontId="1"/>
  </si>
  <si>
    <t>※後年度の研究費については、予定金額を記載してください。毎年度見直します。</t>
    <rPh sb="1" eb="4">
      <t>コウネンド</t>
    </rPh>
    <rPh sb="5" eb="8">
      <t>ケンキュウヒ</t>
    </rPh>
    <rPh sb="14" eb="16">
      <t>ヨテイ</t>
    </rPh>
    <rPh sb="16" eb="18">
      <t>キンガク</t>
    </rPh>
    <rPh sb="19" eb="21">
      <t>キサイ</t>
    </rPh>
    <rPh sb="28" eb="31">
      <t>マイネンド</t>
    </rPh>
    <rPh sb="31" eb="33">
      <t>ミナオ</t>
    </rPh>
    <phoneticPr fontId="8"/>
  </si>
  <si>
    <t>※当該事業年度及び翌事業年度の金額は、契約書に記載します。</t>
    <rPh sb="10" eb="12">
      <t>ジギョウ</t>
    </rPh>
    <phoneticPr fontId="1"/>
  </si>
  <si>
    <t>採択年度</t>
    <rPh sb="0" eb="2">
      <t>サイタク</t>
    </rPh>
    <rPh sb="2" eb="4">
      <t>ネンド</t>
    </rPh>
    <phoneticPr fontId="1"/>
  </si>
  <si>
    <t>ﾏｯﾁﾝｸﾞﾌｧﾝﾄﾞ申請額
(JST研究開発費)</t>
    <rPh sb="11" eb="14">
      <t>シンセイガク</t>
    </rPh>
    <rPh sb="19" eb="21">
      <t>ケンキュウ</t>
    </rPh>
    <rPh sb="21" eb="24">
      <t>カイハツヒ</t>
    </rPh>
    <phoneticPr fontId="32"/>
  </si>
  <si>
    <t>間接経費チェック</t>
    <rPh sb="0" eb="2">
      <t>カンセツ</t>
    </rPh>
    <rPh sb="2" eb="4">
      <t>ケイヒ</t>
    </rPh>
    <phoneticPr fontId="1"/>
  </si>
  <si>
    <t>ﾏｯﾁﾝｸﾞﾌｧﾝﾄﾞ申請額(a)
(JST研究開発費)</t>
    <rPh sb="11" eb="14">
      <t>シンセイガク</t>
    </rPh>
    <rPh sb="22" eb="24">
      <t>ケンキュウ</t>
    </rPh>
    <rPh sb="24" eb="27">
      <t>カイハツヒ</t>
    </rPh>
    <phoneticPr fontId="32"/>
  </si>
  <si>
    <t>締結
予定日</t>
    <rPh sb="0" eb="2">
      <t>テイケツ</t>
    </rPh>
    <rPh sb="3" eb="6">
      <t>ヨテイビ</t>
    </rPh>
    <phoneticPr fontId="1"/>
  </si>
  <si>
    <t>研究開発課題3</t>
    <rPh sb="0" eb="2">
      <t>ケンキュウ</t>
    </rPh>
    <rPh sb="2" eb="4">
      <t>カイハツ</t>
    </rPh>
    <rPh sb="4" eb="6">
      <t>カダイ</t>
    </rPh>
    <phoneticPr fontId="1"/>
  </si>
  <si>
    <t>内容＼年度</t>
  </si>
  <si>
    <t>民間資金</t>
  </si>
  <si>
    <t>共同研究費</t>
  </si>
  <si>
    <t>ﾘｿｰｽ提供</t>
  </si>
  <si>
    <t>（内訳）</t>
  </si>
  <si>
    <t>ﾏｯﾁﾝｸﾞﾌｧﾝﾄﾞ申請額
(JST委託研究開発費)</t>
    <phoneticPr fontId="1"/>
  </si>
  <si>
    <t>本格実施フェーズ</t>
    <rPh sb="0" eb="2">
      <t>ホンカク</t>
    </rPh>
    <rPh sb="2" eb="4">
      <t>ジッシ</t>
    </rPh>
    <phoneticPr fontId="1"/>
  </si>
  <si>
    <t>⇒</t>
  </si>
  <si>
    <t>⇒</t>
    <phoneticPr fontId="1"/>
  </si>
  <si>
    <t>共同研究費</t>
    <rPh sb="0" eb="2">
      <t>キョウドウ</t>
    </rPh>
    <rPh sb="2" eb="4">
      <t>ケンキュウ</t>
    </rPh>
    <rPh sb="4" eb="5">
      <t>ヒ</t>
    </rPh>
    <phoneticPr fontId="1"/>
  </si>
  <si>
    <t>ﾘｿｰｽ提供</t>
    <rPh sb="4" eb="6">
      <t>テイキョウ</t>
    </rPh>
    <phoneticPr fontId="1"/>
  </si>
  <si>
    <t>JST委託費総額</t>
    <rPh sb="3" eb="5">
      <t>イタク</t>
    </rPh>
    <rPh sb="5" eb="6">
      <t>ヒ</t>
    </rPh>
    <rPh sb="6" eb="8">
      <t>ソウガク</t>
    </rPh>
    <phoneticPr fontId="1"/>
  </si>
  <si>
    <t>No</t>
    <phoneticPr fontId="1"/>
  </si>
  <si>
    <t>研究開発課題4</t>
    <rPh sb="0" eb="2">
      <t>ケンキュウ</t>
    </rPh>
    <rPh sb="2" eb="4">
      <t>カイハツ</t>
    </rPh>
    <rPh sb="4" eb="6">
      <t>カダイ</t>
    </rPh>
    <phoneticPr fontId="1"/>
  </si>
  <si>
    <t>研究開発課題5</t>
    <rPh sb="0" eb="2">
      <t>ケンキュウ</t>
    </rPh>
    <rPh sb="2" eb="4">
      <t>カイハツ</t>
    </rPh>
    <rPh sb="4" eb="6">
      <t>カダイ</t>
    </rPh>
    <phoneticPr fontId="1"/>
  </si>
  <si>
    <t>研究開発課題6</t>
    <rPh sb="0" eb="2">
      <t>ケンキュウ</t>
    </rPh>
    <rPh sb="2" eb="4">
      <t>カイハツ</t>
    </rPh>
    <rPh sb="4" eb="6">
      <t>カダイ</t>
    </rPh>
    <phoneticPr fontId="1"/>
  </si>
  <si>
    <t>共同研究機関</t>
    <rPh sb="0" eb="2">
      <t>キョウドウ</t>
    </rPh>
    <rPh sb="2" eb="4">
      <t>ケンキュウ</t>
    </rPh>
    <rPh sb="4" eb="6">
      <t>キカン</t>
    </rPh>
    <phoneticPr fontId="1"/>
  </si>
  <si>
    <t>共同研究費等変動</t>
    <rPh sb="0" eb="2">
      <t>キョウドウ</t>
    </rPh>
    <rPh sb="2" eb="5">
      <t>ケンキュウヒ</t>
    </rPh>
    <rPh sb="5" eb="6">
      <t>トウ</t>
    </rPh>
    <rPh sb="6" eb="8">
      <t>ヘンドウ</t>
    </rPh>
    <phoneticPr fontId="1"/>
  </si>
  <si>
    <t>リソース提供変動</t>
    <rPh sb="4" eb="6">
      <t>テイキョウ</t>
    </rPh>
    <rPh sb="6" eb="8">
      <t>ヘンドウ</t>
    </rPh>
    <phoneticPr fontId="1"/>
  </si>
  <si>
    <t>申請後マッチングファンド額</t>
    <rPh sb="0" eb="2">
      <t>シンセイ</t>
    </rPh>
    <rPh sb="2" eb="3">
      <t>ゴ</t>
    </rPh>
    <rPh sb="12" eb="13">
      <t>ガク</t>
    </rPh>
    <phoneticPr fontId="1"/>
  </si>
  <si>
    <t>本申請にかかる変動</t>
    <rPh sb="0" eb="1">
      <t>ホン</t>
    </rPh>
    <rPh sb="1" eb="3">
      <t>シンセイ</t>
    </rPh>
    <rPh sb="7" eb="9">
      <t>ヘンドウ</t>
    </rPh>
    <phoneticPr fontId="1"/>
  </si>
  <si>
    <t>↓前回「申請内容」</t>
    <rPh sb="1" eb="3">
      <t>ゼンカイ</t>
    </rPh>
    <rPh sb="4" eb="6">
      <t>シンセイ</t>
    </rPh>
    <rPh sb="6" eb="8">
      <t>ナイヨウ</t>
    </rPh>
    <phoneticPr fontId="1"/>
  </si>
  <si>
    <t>◆ここより上に行を追加◆</t>
    <phoneticPr fontId="1"/>
  </si>
  <si>
    <t>◆この上に行を追加</t>
    <rPh sb="3" eb="4">
      <t>ウエ</t>
    </rPh>
    <rPh sb="5" eb="6">
      <t>ギョウ</t>
    </rPh>
    <rPh sb="7" eb="9">
      <t>ツイカ</t>
    </rPh>
    <phoneticPr fontId="1"/>
  </si>
  <si>
    <t>◆ここより上に行を追加◆</t>
  </si>
  <si>
    <t>▼本格実施フェーズ開始年度</t>
    <rPh sb="1" eb="3">
      <t>ホンカク</t>
    </rPh>
    <rPh sb="3" eb="5">
      <t>ジッシ</t>
    </rPh>
    <rPh sb="9" eb="11">
      <t>カイシ</t>
    </rPh>
    <rPh sb="11" eb="13">
      <t>ネンド</t>
    </rPh>
    <phoneticPr fontId="1"/>
  </si>
  <si>
    <t>▼本格実施フェーズ開始年度</t>
    <rPh sb="1" eb="5">
      <t>ホンカクジッシ</t>
    </rPh>
    <rPh sb="9" eb="11">
      <t>カイシ</t>
    </rPh>
    <rPh sb="11" eb="13">
      <t>ネンド</t>
    </rPh>
    <phoneticPr fontId="1"/>
  </si>
  <si>
    <t>【計画様式1】プロジェクト実施計画書別紙（資金計画兼マッチングファンド申請書・報告書）</t>
    <phoneticPr fontId="1"/>
  </si>
  <si>
    <t>育成型　本格実施フェーズ</t>
    <phoneticPr fontId="1"/>
  </si>
  <si>
    <t>研究開発課題7</t>
    <rPh sb="0" eb="2">
      <t>ケンキュウ</t>
    </rPh>
    <rPh sb="2" eb="4">
      <t>カイハツ</t>
    </rPh>
    <rPh sb="4" eb="6">
      <t>カダイ</t>
    </rPh>
    <phoneticPr fontId="1"/>
  </si>
  <si>
    <t>研究開発課題8</t>
    <rPh sb="0" eb="2">
      <t>ケンキュウ</t>
    </rPh>
    <rPh sb="2" eb="4">
      <t>カイハツ</t>
    </rPh>
    <rPh sb="4" eb="6">
      <t>カダイ</t>
    </rPh>
    <phoneticPr fontId="1"/>
  </si>
  <si>
    <t>研究開発課題9</t>
    <rPh sb="0" eb="2">
      <t>ケンキュウ</t>
    </rPh>
    <rPh sb="2" eb="4">
      <t>カイハツ</t>
    </rPh>
    <rPh sb="4" eb="6">
      <t>カダイ</t>
    </rPh>
    <phoneticPr fontId="1"/>
  </si>
  <si>
    <t>研究開発課題10</t>
    <rPh sb="0" eb="2">
      <t>ケンキュウ</t>
    </rPh>
    <rPh sb="2" eb="4">
      <t>カイハツ</t>
    </rPh>
    <rPh sb="4" eb="6">
      <t>カダイ</t>
    </rPh>
    <phoneticPr fontId="1"/>
  </si>
  <si>
    <t>課題</t>
    <rPh sb="0" eb="2">
      <t>カダイ</t>
    </rPh>
    <phoneticPr fontId="1"/>
  </si>
  <si>
    <t>企業</t>
    <rPh sb="0" eb="2">
      <t>キギョウ</t>
    </rPh>
    <phoneticPr fontId="1"/>
  </si>
  <si>
    <t>大学等</t>
    <rPh sb="0" eb="2">
      <t>ダイガク</t>
    </rPh>
    <rPh sb="2" eb="3">
      <t>トウ</t>
    </rPh>
    <phoneticPr fontId="1"/>
  </si>
  <si>
    <t>課題番号</t>
    <rPh sb="0" eb="2">
      <t>カダイ</t>
    </rPh>
    <rPh sb="2" eb="4">
      <t>バンゴウ</t>
    </rPh>
    <phoneticPr fontId="1"/>
  </si>
  <si>
    <t>民間資金（「企業等」⇒「大学等」）</t>
    <rPh sb="6" eb="8">
      <t>キギョウ</t>
    </rPh>
    <rPh sb="8" eb="9">
      <t>トウ</t>
    </rPh>
    <rPh sb="12" eb="14">
      <t>ダイガク</t>
    </rPh>
    <rPh sb="14" eb="15">
      <t>トウ</t>
    </rPh>
    <phoneticPr fontId="1"/>
  </si>
  <si>
    <t>●●株式会社</t>
    <rPh sb="2" eb="6">
      <t>カブシキガイシャ</t>
    </rPh>
    <phoneticPr fontId="1"/>
  </si>
  <si>
    <t>↓前回「共同研究費等」、「リソース提供」</t>
    <rPh sb="1" eb="3">
      <t>ゼンカイ</t>
    </rPh>
    <rPh sb="4" eb="6">
      <t>キョウドウ</t>
    </rPh>
    <rPh sb="6" eb="8">
      <t>ケンキュウ</t>
    </rPh>
    <rPh sb="8" eb="9">
      <t>ヒ</t>
    </rPh>
    <rPh sb="9" eb="10">
      <t>トウ</t>
    </rPh>
    <rPh sb="17" eb="19">
      <t>テイキョウ</t>
    </rPh>
    <phoneticPr fontId="1"/>
  </si>
  <si>
    <t>研究機関</t>
    <rPh sb="0" eb="2">
      <t>ケンキュウ</t>
    </rPh>
    <rPh sb="2" eb="4">
      <t>キカン</t>
    </rPh>
    <phoneticPr fontId="1"/>
  </si>
  <si>
    <t>委託研究開発費</t>
    <rPh sb="0" eb="2">
      <t>イタク</t>
    </rPh>
    <rPh sb="2" eb="4">
      <t>ケンキュウ</t>
    </rPh>
    <rPh sb="4" eb="7">
      <t>カイハツヒ</t>
    </rPh>
    <phoneticPr fontId="1"/>
  </si>
  <si>
    <t>▽▽株式会社</t>
    <rPh sb="2" eb="6">
      <t>カブシキガイシャ</t>
    </rPh>
    <phoneticPr fontId="1"/>
  </si>
  <si>
    <t>変動額</t>
    <rPh sb="0" eb="2">
      <t>ヘンドウ</t>
    </rPh>
    <rPh sb="2" eb="3">
      <t>ガク</t>
    </rPh>
    <phoneticPr fontId="1"/>
  </si>
  <si>
    <t>民間企業</t>
    <rPh sb="0" eb="2">
      <t>ミンカン</t>
    </rPh>
    <rPh sb="2" eb="4">
      <t>キギョウ</t>
    </rPh>
    <phoneticPr fontId="1"/>
  </si>
  <si>
    <t>【研究開発費】
Ⅰ物品費（設備備品費）
Ⅰ物品費（消耗品費）
Ⅱ旅費
Ⅲ人件費・謝金
Ⅳその他</t>
    <rPh sb="1" eb="5">
      <t>ケンキュウカイハツ</t>
    </rPh>
    <phoneticPr fontId="1"/>
  </si>
  <si>
    <t>【調査推進費】
Ⅰ物品費（設備備品費）
Ⅰ物品費（消耗品費）
Ⅱ旅費
Ⅲ人件費・謝金
Ⅳその他</t>
    <rPh sb="1" eb="6">
      <t>チョウサスイシンヒ</t>
    </rPh>
    <phoneticPr fontId="1"/>
  </si>
  <si>
    <t>Ⅰ物品費（設備備品費）
Ⅰ物品費（消耗品費）
Ⅱ旅費
Ⅲ人件費・謝金
Ⅳその他</t>
    <phoneticPr fontId="1"/>
  </si>
  <si>
    <t>※事務局使用欄</t>
    <rPh sb="1" eb="4">
      <t>ジムキョク</t>
    </rPh>
    <rPh sb="4" eb="6">
      <t>シヨウ</t>
    </rPh>
    <rPh sb="6" eb="7">
      <t>ラン</t>
    </rPh>
    <phoneticPr fontId="1"/>
  </si>
  <si>
    <t>現委託費（変更申請用）</t>
    <rPh sb="0" eb="1">
      <t>ゲン</t>
    </rPh>
    <rPh sb="1" eb="3">
      <t>イタク</t>
    </rPh>
    <rPh sb="3" eb="4">
      <t>ヒ</t>
    </rPh>
    <rPh sb="5" eb="7">
      <t>ヘンコウ</t>
    </rPh>
    <rPh sb="7" eb="9">
      <t>シンセイ</t>
    </rPh>
    <rPh sb="9" eb="10">
      <t>ヨウ</t>
    </rPh>
    <phoneticPr fontId="1"/>
  </si>
  <si>
    <t>　　</t>
    <phoneticPr fontId="1"/>
  </si>
  <si>
    <t>××株式会社（※2021年3月31日脱退）</t>
    <rPh sb="14" eb="15">
      <t>ガツ</t>
    </rPh>
    <rPh sb="17" eb="18">
      <t>ニチ</t>
    </rPh>
    <phoneticPr fontId="1"/>
  </si>
  <si>
    <t>※事務局使用欄</t>
    <rPh sb="1" eb="7">
      <t>ジムキョクシヨウラン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</si>
</sst>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Red]\-#,##0"/>
  </numFmts>
  <fonts count="41"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0"/>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vertAlign val="superscript"/>
      <sz val="8"/>
      <name val="ＭＳ Ｐゴシック"/>
      <family val="3"/>
      <charset val="128"/>
    </font>
    <font>
      <sz val="6"/>
      <name val="ＭＳ Ｐゴシック"/>
      <family val="3"/>
      <charset val="128"/>
    </font>
    <font>
      <sz val="11"/>
      <name val="ＭＳ Ｐゴシック"/>
      <family val="3"/>
      <charset val="128"/>
    </font>
    <font>
      <b/>
      <sz val="20"/>
      <name val="ＭＳ Ｐゴシック"/>
      <family val="3"/>
      <charset val="128"/>
    </font>
    <font>
      <b/>
      <sz val="11"/>
      <name val="ＭＳ Ｐゴシック"/>
      <family val="3"/>
      <charset val="128"/>
    </font>
    <font>
      <b/>
      <sz val="12"/>
      <color rgb="FFFF0000"/>
      <name val="ＭＳ Ｐゴシック"/>
      <family val="3"/>
      <charset val="128"/>
    </font>
    <font>
      <sz val="12"/>
      <name val="ＭＳ Ｐゴシック"/>
      <family val="3"/>
      <charset val="128"/>
    </font>
    <font>
      <u/>
      <sz val="12"/>
      <name val="ＭＳ Ｐゴシック"/>
      <family val="3"/>
      <charset val="128"/>
    </font>
    <font>
      <b/>
      <sz val="12"/>
      <color theme="1"/>
      <name val="ＭＳ Ｐゴシック"/>
      <family val="3"/>
      <charset val="128"/>
    </font>
    <font>
      <sz val="72"/>
      <color rgb="FFFF0000"/>
      <name val="ＭＳ Ｐゴシック"/>
      <family val="3"/>
      <charset val="128"/>
    </font>
    <font>
      <sz val="14"/>
      <name val="ＭＳ Ｐゴシック"/>
      <family val="3"/>
      <charset val="128"/>
    </font>
    <font>
      <sz val="12"/>
      <color theme="1"/>
      <name val="ＭＳ Ｐゴシック"/>
      <family val="3"/>
      <charset val="128"/>
    </font>
    <font>
      <sz val="14"/>
      <color rgb="FFFF0000"/>
      <name val="ＭＳ Ｐゴシック"/>
      <family val="3"/>
      <charset val="128"/>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vertAlign val="superscript"/>
      <sz val="8"/>
      <color theme="1"/>
      <name val="ＭＳ Ｐゴシック"/>
      <family val="3"/>
      <charset val="128"/>
    </font>
    <font>
      <vertAlign val="superscript"/>
      <sz val="10"/>
      <color theme="1"/>
      <name val="ＭＳ Ｐゴシック"/>
      <family val="3"/>
      <charset val="128"/>
    </font>
    <font>
      <sz val="12"/>
      <color rgb="FF0000FF"/>
      <name val="ＭＳ Ｐゴシック"/>
      <family val="3"/>
      <charset val="128"/>
    </font>
    <font>
      <u/>
      <sz val="12"/>
      <color rgb="FF0000FF"/>
      <name val="ＭＳ Ｐゴシック"/>
      <family val="3"/>
      <charset val="128"/>
    </font>
    <font>
      <u/>
      <sz val="11"/>
      <color rgb="FF0000FF"/>
      <name val="ＭＳ Ｐゴシック"/>
      <family val="3"/>
      <charset val="128"/>
    </font>
    <font>
      <sz val="12"/>
      <color rgb="FFFF0000"/>
      <name val="ＭＳ Ｐゴシック"/>
      <family val="3"/>
      <charset val="128"/>
    </font>
    <font>
      <sz val="6"/>
      <name val="游ゴシック"/>
      <family val="2"/>
      <charset val="128"/>
      <scheme val="minor"/>
    </font>
    <font>
      <sz val="11"/>
      <color theme="1"/>
      <name val="ＭＳ ゴシック"/>
      <family val="3"/>
      <charset val="128"/>
    </font>
    <font>
      <b/>
      <sz val="16"/>
      <color theme="1"/>
      <name val="游ゴシック"/>
      <family val="3"/>
      <charset val="128"/>
      <scheme val="minor"/>
    </font>
    <font>
      <sz val="12"/>
      <name val="ＭＳ ゴシック"/>
      <family val="3"/>
      <charset val="128"/>
    </font>
    <font>
      <sz val="11"/>
      <color theme="1"/>
      <name val="游ゴシック"/>
      <family val="3"/>
      <charset val="128"/>
      <scheme val="minor"/>
    </font>
    <font>
      <b/>
      <u/>
      <sz val="11"/>
      <color theme="1"/>
      <name val="游ゴシック"/>
      <family val="3"/>
      <charset val="128"/>
      <scheme val="minor"/>
    </font>
    <font>
      <b/>
      <sz val="10"/>
      <color rgb="FFFF0000"/>
      <name val="ＭＳ Ｐゴシック"/>
      <family val="3"/>
      <charset val="128"/>
    </font>
    <font>
      <b/>
      <u/>
      <sz val="16"/>
      <color theme="1"/>
      <name val="游ゴシック"/>
      <family val="3"/>
      <charset val="128"/>
      <scheme val="minor"/>
    </font>
    <font>
      <sz val="16"/>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gray0625">
        <bgColor theme="0"/>
      </patternFill>
    </fill>
    <fill>
      <patternFill patternType="solid">
        <fgColor rgb="FFCCFFFF"/>
        <bgColor rgb="FF000000"/>
      </patternFill>
    </fill>
    <fill>
      <patternFill patternType="solid">
        <fgColor rgb="FFCCFFFF"/>
        <bgColor indexed="64"/>
      </patternFill>
    </fill>
    <fill>
      <patternFill patternType="solid">
        <fgColor rgb="FFFFFF99"/>
        <bgColor indexed="64"/>
      </patternFill>
    </fill>
    <fill>
      <patternFill patternType="solid">
        <fgColor rgb="FFFFFF99"/>
        <bgColor rgb="FF000000"/>
      </patternFill>
    </fill>
  </fills>
  <borders count="1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style="thin">
        <color indexed="64"/>
      </left>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bottom style="double">
        <color indexed="64"/>
      </bottom>
      <diagonal style="thin">
        <color indexed="64"/>
      </diagonal>
    </border>
    <border>
      <left style="thin">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double">
        <color indexed="64"/>
      </top>
      <bottom style="thin">
        <color indexed="64"/>
      </bottom>
      <diagonal/>
    </border>
    <border>
      <left/>
      <right style="medium">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double">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style="thin">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diagonalDown="1">
      <left/>
      <right/>
      <top style="thin">
        <color indexed="64"/>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style="thin">
        <color indexed="64"/>
      </left>
      <right style="medium">
        <color indexed="64"/>
      </right>
      <top/>
      <bottom/>
      <diagonal/>
    </border>
    <border>
      <left/>
      <right style="medium">
        <color indexed="64"/>
      </right>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diagonal/>
    </border>
    <border>
      <left style="thick">
        <color indexed="64"/>
      </left>
      <right style="thick">
        <color indexed="64"/>
      </right>
      <top style="hair">
        <color indexed="64"/>
      </top>
      <bottom style="thick">
        <color indexed="64"/>
      </bottom>
      <diagonal/>
    </border>
  </borders>
  <cellStyleXfs count="4">
    <xf numFmtId="0" fontId="0" fillId="0" borderId="0"/>
    <xf numFmtId="38" fontId="2" fillId="0" borderId="0" applyFont="0" applyFill="0" applyBorder="0" applyAlignment="0" applyProtection="0">
      <alignment vertical="center"/>
    </xf>
    <xf numFmtId="0" fontId="9" fillId="0" borderId="0">
      <alignment vertical="center"/>
    </xf>
    <xf numFmtId="0" fontId="2" fillId="0" borderId="0"/>
  </cellStyleXfs>
  <cellXfs count="726">
    <xf numFmtId="0" fontId="0" fillId="0" borderId="0" xfId="0"/>
    <xf numFmtId="0" fontId="3" fillId="2"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21" xfId="0" applyFont="1" applyFill="1" applyBorder="1" applyAlignment="1">
      <alignment vertical="center"/>
    </xf>
    <xf numFmtId="0" fontId="3" fillId="3" borderId="50" xfId="0" applyFont="1" applyFill="1" applyBorder="1" applyAlignment="1">
      <alignment vertical="center"/>
    </xf>
    <xf numFmtId="0" fontId="3" fillId="3" borderId="9" xfId="0" applyFont="1" applyFill="1" applyBorder="1" applyAlignment="1">
      <alignment vertical="center"/>
    </xf>
    <xf numFmtId="0" fontId="3" fillId="3" borderId="10" xfId="0" applyFont="1" applyFill="1" applyBorder="1" applyAlignment="1">
      <alignment vertical="center"/>
    </xf>
    <xf numFmtId="0" fontId="3" fillId="3" borderId="22"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3" borderId="25" xfId="0" applyFont="1" applyFill="1" applyBorder="1" applyAlignment="1">
      <alignment vertical="center"/>
    </xf>
    <xf numFmtId="0" fontId="3" fillId="3" borderId="6" xfId="0" applyFont="1" applyFill="1" applyBorder="1" applyAlignment="1">
      <alignment vertical="center"/>
    </xf>
    <xf numFmtId="0" fontId="3" fillId="3" borderId="7" xfId="0" applyFont="1" applyFill="1" applyBorder="1" applyAlignment="1">
      <alignment vertical="center"/>
    </xf>
    <xf numFmtId="0" fontId="3" fillId="3" borderId="27" xfId="0" applyFont="1" applyFill="1" applyBorder="1" applyAlignment="1">
      <alignment vertical="center"/>
    </xf>
    <xf numFmtId="0" fontId="3" fillId="3" borderId="28" xfId="0" applyFont="1" applyFill="1" applyBorder="1" applyAlignment="1">
      <alignment vertical="center"/>
    </xf>
    <xf numFmtId="0" fontId="3" fillId="3" borderId="29" xfId="0" applyFont="1" applyFill="1" applyBorder="1" applyAlignment="1">
      <alignment vertical="center"/>
    </xf>
    <xf numFmtId="0" fontId="5" fillId="2" borderId="0" xfId="0" applyFont="1" applyFill="1" applyBorder="1" applyAlignment="1">
      <alignment vertical="center"/>
    </xf>
    <xf numFmtId="0" fontId="3" fillId="3" borderId="31" xfId="0" applyFont="1" applyFill="1" applyBorder="1" applyAlignment="1">
      <alignment vertical="center"/>
    </xf>
    <xf numFmtId="0" fontId="3" fillId="3" borderId="32" xfId="0" applyFont="1" applyFill="1" applyBorder="1" applyAlignment="1">
      <alignment vertical="center"/>
    </xf>
    <xf numFmtId="0" fontId="3" fillId="3" borderId="33" xfId="0" applyFont="1" applyFill="1" applyBorder="1" applyAlignment="1">
      <alignment vertical="center"/>
    </xf>
    <xf numFmtId="0" fontId="3" fillId="3" borderId="36" xfId="0" applyFont="1" applyFill="1" applyBorder="1" applyAlignment="1">
      <alignment vertical="center"/>
    </xf>
    <xf numFmtId="0" fontId="3" fillId="3" borderId="37" xfId="0" applyFont="1" applyFill="1" applyBorder="1" applyAlignment="1">
      <alignment vertical="center"/>
    </xf>
    <xf numFmtId="0" fontId="3" fillId="3" borderId="0" xfId="0" applyFont="1" applyFill="1" applyBorder="1" applyAlignment="1">
      <alignment vertical="center"/>
    </xf>
    <xf numFmtId="0" fontId="3" fillId="3" borderId="4" xfId="0" applyFont="1" applyFill="1" applyBorder="1" applyAlignment="1">
      <alignment vertical="center"/>
    </xf>
    <xf numFmtId="0" fontId="3" fillId="3" borderId="5" xfId="0" applyFont="1" applyFill="1" applyBorder="1" applyAlignment="1">
      <alignment vertical="center"/>
    </xf>
    <xf numFmtId="0" fontId="6" fillId="3" borderId="7" xfId="0" applyFont="1" applyFill="1" applyBorder="1" applyAlignment="1">
      <alignment horizontal="right" vertical="center"/>
    </xf>
    <xf numFmtId="0" fontId="6" fillId="3" borderId="6" xfId="0" applyFont="1" applyFill="1" applyBorder="1" applyAlignment="1">
      <alignment vertical="center"/>
    </xf>
    <xf numFmtId="0" fontId="3" fillId="3" borderId="23" xfId="0" applyFont="1" applyFill="1" applyBorder="1" applyAlignment="1">
      <alignment vertical="center"/>
    </xf>
    <xf numFmtId="0" fontId="6" fillId="3" borderId="29" xfId="0" applyFont="1" applyFill="1" applyBorder="1" applyAlignment="1">
      <alignment horizontal="right" vertical="center"/>
    </xf>
    <xf numFmtId="0" fontId="3" fillId="3" borderId="30" xfId="0" applyFont="1" applyFill="1" applyBorder="1" applyAlignment="1">
      <alignment vertical="center"/>
    </xf>
    <xf numFmtId="0" fontId="6" fillId="3" borderId="28" xfId="0" applyFont="1" applyFill="1" applyBorder="1" applyAlignment="1">
      <alignment vertical="center"/>
    </xf>
    <xf numFmtId="0" fontId="3" fillId="4" borderId="31" xfId="0" applyFont="1" applyFill="1" applyBorder="1" applyAlignment="1">
      <alignment vertical="center"/>
    </xf>
    <xf numFmtId="0" fontId="3" fillId="4" borderId="32" xfId="0" applyFont="1" applyFill="1" applyBorder="1" applyAlignment="1">
      <alignment vertical="center"/>
    </xf>
    <xf numFmtId="0" fontId="6" fillId="4" borderId="33" xfId="0" applyFont="1" applyFill="1" applyBorder="1" applyAlignment="1">
      <alignment horizontal="right" vertical="center"/>
    </xf>
    <xf numFmtId="0" fontId="6" fillId="3" borderId="32" xfId="0" applyFont="1" applyFill="1" applyBorder="1" applyAlignment="1">
      <alignment vertical="center"/>
    </xf>
    <xf numFmtId="0" fontId="5" fillId="3" borderId="32" xfId="0" applyFont="1" applyFill="1" applyBorder="1" applyAlignment="1">
      <alignment vertical="center"/>
    </xf>
    <xf numFmtId="0" fontId="6" fillId="3" borderId="28" xfId="0" applyFont="1" applyFill="1" applyBorder="1" applyAlignment="1">
      <alignment horizontal="right" vertical="center"/>
    </xf>
    <xf numFmtId="0" fontId="5" fillId="3" borderId="28" xfId="0" applyFont="1" applyFill="1" applyBorder="1" applyAlignment="1">
      <alignment vertical="center"/>
    </xf>
    <xf numFmtId="0" fontId="6" fillId="3" borderId="31" xfId="0" applyFont="1" applyFill="1" applyBorder="1" applyAlignment="1">
      <alignment vertical="center"/>
    </xf>
    <xf numFmtId="0" fontId="6" fillId="3" borderId="32" xfId="0" applyFont="1" applyFill="1" applyBorder="1" applyAlignment="1">
      <alignment horizontal="right" vertical="center"/>
    </xf>
    <xf numFmtId="0" fontId="3" fillId="3" borderId="59" xfId="0" applyFont="1" applyFill="1" applyBorder="1" applyAlignment="1">
      <alignment vertical="center"/>
    </xf>
    <xf numFmtId="0" fontId="5" fillId="3" borderId="36" xfId="0" applyFont="1" applyFill="1" applyBorder="1" applyAlignment="1">
      <alignment vertical="center"/>
    </xf>
    <xf numFmtId="0" fontId="5" fillId="3" borderId="28" xfId="0" applyFont="1" applyFill="1" applyBorder="1" applyAlignment="1">
      <alignment horizontal="righ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6" fillId="2" borderId="32" xfId="0" applyFont="1" applyFill="1" applyBorder="1" applyAlignment="1"/>
    <xf numFmtId="0" fontId="3" fillId="2" borderId="3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8" xfId="0" applyFont="1" applyFill="1" applyBorder="1" applyAlignment="1">
      <alignment vertical="center"/>
    </xf>
    <xf numFmtId="0" fontId="3" fillId="2" borderId="36" xfId="0" applyFont="1" applyFill="1" applyBorder="1" applyAlignment="1">
      <alignment vertical="center"/>
    </xf>
    <xf numFmtId="0" fontId="3" fillId="3" borderId="38" xfId="0" applyFont="1" applyFill="1" applyBorder="1" applyAlignment="1">
      <alignment vertical="center"/>
    </xf>
    <xf numFmtId="0" fontId="3" fillId="3" borderId="26" xfId="0" applyFont="1" applyFill="1" applyBorder="1" applyAlignment="1">
      <alignment vertical="center"/>
    </xf>
    <xf numFmtId="0" fontId="3" fillId="3" borderId="12" xfId="0" applyFont="1" applyFill="1" applyBorder="1" applyAlignment="1">
      <alignment vertical="center"/>
    </xf>
    <xf numFmtId="38" fontId="3" fillId="3" borderId="12" xfId="1" applyFont="1" applyFill="1" applyBorder="1" applyAlignment="1">
      <alignment horizontal="right" vertical="center"/>
    </xf>
    <xf numFmtId="0" fontId="3" fillId="3" borderId="24" xfId="0" applyFont="1" applyFill="1" applyBorder="1" applyAlignment="1">
      <alignment vertical="center"/>
    </xf>
    <xf numFmtId="0" fontId="3" fillId="3" borderId="13" xfId="0" applyFont="1" applyFill="1" applyBorder="1" applyAlignment="1">
      <alignment vertical="center"/>
    </xf>
    <xf numFmtId="0" fontId="3" fillId="3" borderId="12" xfId="0" applyFont="1" applyFill="1" applyBorder="1" applyAlignment="1">
      <alignment vertical="center" shrinkToFit="1"/>
    </xf>
    <xf numFmtId="0" fontId="3" fillId="3" borderId="43" xfId="0" applyFont="1" applyFill="1" applyBorder="1" applyAlignment="1">
      <alignment vertical="center"/>
    </xf>
    <xf numFmtId="0" fontId="3" fillId="3" borderId="44" xfId="0" applyFont="1" applyFill="1" applyBorder="1" applyAlignment="1">
      <alignment vertical="center"/>
    </xf>
    <xf numFmtId="0" fontId="3" fillId="3" borderId="45" xfId="0" applyFont="1" applyFill="1" applyBorder="1" applyAlignment="1">
      <alignment horizontal="center" vertical="center"/>
    </xf>
    <xf numFmtId="0" fontId="6" fillId="3" borderId="46" xfId="0" applyFont="1" applyFill="1" applyBorder="1" applyAlignment="1">
      <alignment horizontal="right" vertical="center"/>
    </xf>
    <xf numFmtId="0" fontId="3" fillId="3" borderId="45" xfId="0" applyFont="1" applyFill="1" applyBorder="1" applyAlignment="1">
      <alignment vertical="center" shrinkToFit="1"/>
    </xf>
    <xf numFmtId="0" fontId="3" fillId="3" borderId="45" xfId="0" applyFont="1" applyFill="1" applyBorder="1" applyAlignment="1">
      <alignment vertical="center"/>
    </xf>
    <xf numFmtId="0" fontId="3" fillId="3" borderId="62" xfId="0" applyFont="1" applyFill="1" applyBorder="1" applyAlignment="1">
      <alignment vertical="center" shrinkToFit="1"/>
    </xf>
    <xf numFmtId="0" fontId="3" fillId="3" borderId="49" xfId="0" applyFont="1" applyFill="1" applyBorder="1" applyAlignment="1">
      <alignment vertical="center"/>
    </xf>
    <xf numFmtId="38" fontId="3" fillId="3" borderId="3" xfId="1" applyFont="1" applyFill="1" applyBorder="1" applyAlignment="1">
      <alignment horizontal="center" vertical="center"/>
    </xf>
    <xf numFmtId="38" fontId="3" fillId="3" borderId="13" xfId="1" applyFont="1" applyFill="1" applyBorder="1" applyAlignment="1">
      <alignment vertical="center"/>
    </xf>
    <xf numFmtId="38" fontId="3" fillId="3" borderId="15" xfId="1" applyFont="1" applyFill="1" applyBorder="1" applyAlignment="1">
      <alignment vertical="center"/>
    </xf>
    <xf numFmtId="38" fontId="3" fillId="3" borderId="16" xfId="1" applyFont="1" applyFill="1" applyBorder="1" applyAlignment="1">
      <alignment vertical="center"/>
    </xf>
    <xf numFmtId="38" fontId="3" fillId="3" borderId="39" xfId="1" applyFont="1" applyFill="1" applyBorder="1" applyAlignment="1">
      <alignment vertical="center"/>
    </xf>
    <xf numFmtId="38" fontId="6" fillId="3" borderId="40" xfId="1" applyFont="1" applyFill="1" applyBorder="1" applyAlignment="1">
      <alignment horizontal="right" vertical="center" shrinkToFit="1"/>
    </xf>
    <xf numFmtId="0" fontId="6" fillId="0" borderId="0" xfId="0" applyFont="1" applyFill="1" applyBorder="1" applyAlignment="1">
      <alignment vertical="center"/>
    </xf>
    <xf numFmtId="0" fontId="6" fillId="0" borderId="0" xfId="0" applyFont="1" applyFill="1" applyBorder="1" applyAlignment="1">
      <alignment vertical="top"/>
    </xf>
    <xf numFmtId="0" fontId="6" fillId="0" borderId="0" xfId="0" applyFont="1" applyFill="1" applyBorder="1" applyAlignment="1">
      <alignment vertical="top" wrapText="1"/>
    </xf>
    <xf numFmtId="0" fontId="3" fillId="0" borderId="0" xfId="0" applyFont="1" applyBorder="1" applyAlignment="1">
      <alignment vertical="top"/>
    </xf>
    <xf numFmtId="0" fontId="9" fillId="0" borderId="0" xfId="2" applyFont="1" applyFill="1" applyBorder="1" applyAlignment="1">
      <alignment horizontal="center" vertical="center"/>
    </xf>
    <xf numFmtId="0" fontId="12" fillId="0" borderId="0" xfId="2" applyFont="1" applyFill="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horizontal="justify" vertical="center"/>
    </xf>
    <xf numFmtId="0" fontId="14" fillId="0" borderId="0" xfId="2" applyFont="1" applyFill="1" applyBorder="1" applyAlignment="1">
      <alignment horizontal="justify" vertical="center"/>
    </xf>
    <xf numFmtId="0" fontId="15" fillId="0" borderId="0" xfId="2" applyFont="1" applyFill="1" applyBorder="1" applyAlignment="1">
      <alignment vertical="center"/>
    </xf>
    <xf numFmtId="0" fontId="13" fillId="0" borderId="0" xfId="2" applyFont="1" applyFill="1" applyBorder="1" applyAlignment="1">
      <alignment horizontal="right" vertical="center"/>
    </xf>
    <xf numFmtId="0" fontId="16" fillId="0" borderId="0" xfId="2" applyFont="1" applyFill="1" applyBorder="1" applyAlignment="1">
      <alignment horizontal="left" vertical="center"/>
    </xf>
    <xf numFmtId="38" fontId="17" fillId="5" borderId="67" xfId="2" applyNumberFormat="1" applyFont="1" applyFill="1" applyBorder="1" applyAlignment="1">
      <alignment vertical="center"/>
    </xf>
    <xf numFmtId="38" fontId="17" fillId="6" borderId="67" xfId="2" applyNumberFormat="1" applyFont="1" applyFill="1" applyBorder="1" applyAlignment="1">
      <alignment vertical="center"/>
    </xf>
    <xf numFmtId="38" fontId="17" fillId="6" borderId="67" xfId="2" applyNumberFormat="1" applyFont="1" applyFill="1" applyBorder="1" applyAlignment="1" applyProtection="1">
      <alignment vertical="center"/>
    </xf>
    <xf numFmtId="0" fontId="13" fillId="0" borderId="0" xfId="2" applyFont="1" applyFill="1" applyBorder="1" applyAlignment="1">
      <alignment horizontal="center" vertical="center" wrapText="1"/>
    </xf>
    <xf numFmtId="0" fontId="18" fillId="0" borderId="0" xfId="2" applyFont="1" applyFill="1" applyBorder="1" applyAlignment="1">
      <alignment vertical="center"/>
    </xf>
    <xf numFmtId="0" fontId="19" fillId="0" borderId="0" xfId="2" applyFont="1" applyFill="1" applyBorder="1" applyAlignment="1">
      <alignment horizontal="left" vertical="center"/>
    </xf>
    <xf numFmtId="0" fontId="13" fillId="0" borderId="0" xfId="2" applyFont="1" applyFill="1" applyBorder="1" applyAlignment="1">
      <alignment horizontal="right" vertical="center"/>
    </xf>
    <xf numFmtId="0" fontId="20" fillId="0" borderId="0" xfId="2" applyFont="1" applyFill="1" applyBorder="1" applyAlignment="1">
      <alignment horizontal="left" vertical="center"/>
    </xf>
    <xf numFmtId="0" fontId="13" fillId="0" borderId="0" xfId="2" applyFont="1" applyFill="1" applyBorder="1" applyAlignment="1">
      <alignment horizontal="right" vertical="center" wrapText="1"/>
    </xf>
    <xf numFmtId="0" fontId="17" fillId="0" borderId="0" xfId="2" applyFont="1" applyFill="1" applyBorder="1" applyAlignment="1">
      <alignment horizontal="left" vertical="center"/>
    </xf>
    <xf numFmtId="0" fontId="13" fillId="8" borderId="65" xfId="2" applyFont="1" applyFill="1" applyBorder="1" applyAlignment="1">
      <alignment horizontal="center" vertical="center" wrapText="1"/>
    </xf>
    <xf numFmtId="0" fontId="13" fillId="8" borderId="65" xfId="2" applyFont="1" applyFill="1" applyBorder="1" applyAlignment="1">
      <alignment horizontal="center" vertical="center"/>
    </xf>
    <xf numFmtId="0" fontId="13" fillId="8" borderId="66" xfId="2" applyFont="1" applyFill="1" applyBorder="1" applyAlignment="1">
      <alignment horizontal="center" vertical="center" wrapText="1"/>
    </xf>
    <xf numFmtId="0" fontId="13" fillId="8" borderId="67" xfId="2" applyFont="1" applyFill="1" applyBorder="1" applyAlignment="1">
      <alignment horizontal="center" vertical="center" wrapText="1"/>
    </xf>
    <xf numFmtId="0" fontId="13" fillId="8" borderId="53" xfId="2" applyFont="1" applyFill="1" applyBorder="1" applyAlignment="1">
      <alignment horizontal="center" vertical="center"/>
    </xf>
    <xf numFmtId="0" fontId="13" fillId="8" borderId="55" xfId="2" applyFont="1" applyFill="1" applyBorder="1" applyAlignment="1">
      <alignment horizontal="center" vertical="center" wrapText="1"/>
    </xf>
    <xf numFmtId="0" fontId="13" fillId="8" borderId="69" xfId="2" applyFont="1" applyFill="1" applyBorder="1" applyAlignment="1">
      <alignment horizontal="center" vertical="center"/>
    </xf>
    <xf numFmtId="0" fontId="17" fillId="0" borderId="0" xfId="2" applyFont="1" applyFill="1" applyBorder="1" applyAlignment="1">
      <alignment vertical="center" wrapText="1"/>
    </xf>
    <xf numFmtId="0" fontId="13" fillId="8" borderId="44" xfId="2" applyFont="1" applyFill="1" applyBorder="1" applyAlignment="1">
      <alignment horizontal="center" vertical="center" wrapText="1"/>
    </xf>
    <xf numFmtId="38" fontId="17" fillId="5" borderId="10" xfId="2" applyNumberFormat="1" applyFont="1" applyFill="1" applyBorder="1" applyAlignment="1">
      <alignment vertical="center"/>
    </xf>
    <xf numFmtId="0" fontId="13" fillId="8" borderId="48" xfId="2" applyFont="1" applyFill="1" applyBorder="1" applyAlignment="1">
      <alignment horizontal="center" vertical="center" wrapText="1"/>
    </xf>
    <xf numFmtId="0" fontId="13" fillId="8" borderId="81" xfId="2" applyFont="1" applyFill="1" applyBorder="1" applyAlignment="1">
      <alignment horizontal="center" vertical="center"/>
    </xf>
    <xf numFmtId="38" fontId="17" fillId="6" borderId="82" xfId="2" applyNumberFormat="1" applyFont="1" applyFill="1" applyBorder="1" applyAlignment="1">
      <alignment vertical="center"/>
    </xf>
    <xf numFmtId="38" fontId="17" fillId="6" borderId="83" xfId="2" applyNumberFormat="1" applyFont="1" applyFill="1" applyBorder="1" applyAlignment="1">
      <alignment vertical="center"/>
    </xf>
    <xf numFmtId="38" fontId="17" fillId="6" borderId="84" xfId="2" applyNumberFormat="1" applyFont="1" applyFill="1" applyBorder="1" applyAlignment="1">
      <alignment vertical="center"/>
    </xf>
    <xf numFmtId="0" fontId="3" fillId="0" borderId="0" xfId="2" applyFont="1" applyFill="1" applyBorder="1" applyAlignment="1">
      <alignment horizontal="justify" vertical="center"/>
    </xf>
    <xf numFmtId="38" fontId="3" fillId="3" borderId="24" xfId="1" applyFont="1" applyFill="1" applyBorder="1" applyAlignment="1">
      <alignment vertical="center"/>
    </xf>
    <xf numFmtId="38" fontId="3" fillId="3" borderId="88" xfId="1" applyFont="1" applyFill="1" applyBorder="1" applyAlignment="1">
      <alignment vertical="center"/>
    </xf>
    <xf numFmtId="0" fontId="3" fillId="3" borderId="48" xfId="0" applyFont="1" applyFill="1" applyBorder="1" applyAlignment="1">
      <alignment vertical="center" shrinkToFit="1"/>
    </xf>
    <xf numFmtId="38" fontId="3" fillId="3" borderId="48" xfId="1" applyFont="1" applyFill="1" applyBorder="1" applyAlignment="1">
      <alignment horizontal="right" vertical="center"/>
    </xf>
    <xf numFmtId="0" fontId="3" fillId="3" borderId="48" xfId="0" applyFont="1" applyFill="1" applyBorder="1" applyAlignment="1">
      <alignment horizontal="center" vertical="center"/>
    </xf>
    <xf numFmtId="0" fontId="3" fillId="3" borderId="48" xfId="0" applyFont="1" applyFill="1" applyBorder="1" applyAlignment="1">
      <alignment vertical="center"/>
    </xf>
    <xf numFmtId="38" fontId="3" fillId="3" borderId="9" xfId="1" applyFont="1" applyFill="1" applyBorder="1" applyAlignment="1">
      <alignment horizontal="right" vertical="center"/>
    </xf>
    <xf numFmtId="0" fontId="3" fillId="3" borderId="89" xfId="0" applyFont="1" applyFill="1" applyBorder="1" applyAlignment="1">
      <alignment vertical="center"/>
    </xf>
    <xf numFmtId="0" fontId="13" fillId="8" borderId="92" xfId="2" applyFont="1" applyFill="1" applyBorder="1" applyAlignment="1">
      <alignment horizontal="center" vertical="center" wrapText="1"/>
    </xf>
    <xf numFmtId="0" fontId="21" fillId="0" borderId="0" xfId="0" applyFont="1" applyBorder="1" applyAlignment="1">
      <alignment vertical="center"/>
    </xf>
    <xf numFmtId="38" fontId="3" fillId="3" borderId="15" xfId="1" applyFont="1" applyFill="1" applyBorder="1" applyAlignment="1">
      <alignment horizontal="right" vertical="center"/>
    </xf>
    <xf numFmtId="0" fontId="22" fillId="0" borderId="0" xfId="0" applyFont="1" applyBorder="1" applyAlignment="1">
      <alignment vertical="center"/>
    </xf>
    <xf numFmtId="0" fontId="3" fillId="3" borderId="101" xfId="0" applyFont="1" applyFill="1" applyBorder="1" applyAlignment="1">
      <alignment vertical="center"/>
    </xf>
    <xf numFmtId="0" fontId="3" fillId="2" borderId="26" xfId="0" applyFont="1" applyFill="1" applyBorder="1" applyAlignment="1">
      <alignment vertical="center"/>
    </xf>
    <xf numFmtId="0" fontId="3" fillId="2" borderId="96" xfId="0" applyFont="1" applyFill="1" applyBorder="1" applyAlignment="1">
      <alignment vertical="center"/>
    </xf>
    <xf numFmtId="38" fontId="17" fillId="5" borderId="67" xfId="1" applyFont="1" applyFill="1" applyBorder="1" applyAlignment="1">
      <alignment vertical="center"/>
    </xf>
    <xf numFmtId="38" fontId="17" fillId="6" borderId="67" xfId="1" applyFont="1" applyFill="1" applyBorder="1" applyAlignment="1">
      <alignment vertical="center"/>
    </xf>
    <xf numFmtId="0" fontId="23" fillId="2"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vertical="center"/>
    </xf>
    <xf numFmtId="0" fontId="23" fillId="3" borderId="31" xfId="0" applyFont="1" applyFill="1" applyBorder="1" applyAlignment="1">
      <alignment vertical="center"/>
    </xf>
    <xf numFmtId="0" fontId="23" fillId="3" borderId="32" xfId="0" applyFont="1" applyFill="1" applyBorder="1" applyAlignment="1">
      <alignment vertical="center"/>
    </xf>
    <xf numFmtId="0" fontId="23" fillId="2" borderId="28" xfId="0" applyFont="1" applyFill="1" applyBorder="1" applyAlignment="1">
      <alignment vertical="center"/>
    </xf>
    <xf numFmtId="38" fontId="23" fillId="3" borderId="3" xfId="1" applyFont="1" applyFill="1" applyBorder="1" applyAlignment="1">
      <alignment horizontal="center" vertical="center"/>
    </xf>
    <xf numFmtId="0" fontId="24" fillId="2" borderId="28" xfId="0" applyFont="1" applyFill="1" applyBorder="1" applyAlignment="1"/>
    <xf numFmtId="0" fontId="23" fillId="3" borderId="36" xfId="0" applyFont="1" applyFill="1" applyBorder="1" applyAlignment="1">
      <alignment horizontal="right" vertical="center"/>
    </xf>
    <xf numFmtId="0" fontId="25" fillId="2" borderId="0" xfId="0" applyFont="1" applyFill="1" applyBorder="1" applyAlignment="1">
      <alignment vertical="center"/>
    </xf>
    <xf numFmtId="0" fontId="25" fillId="2" borderId="0" xfId="0" applyFont="1" applyFill="1" applyBorder="1" applyAlignment="1">
      <alignment vertical="top"/>
    </xf>
    <xf numFmtId="0" fontId="25" fillId="2" borderId="0" xfId="0" applyFont="1" applyFill="1" applyBorder="1" applyAlignment="1">
      <alignment horizontal="right" vertical="top"/>
    </xf>
    <xf numFmtId="0" fontId="23" fillId="2" borderId="0" xfId="0" applyFont="1" applyFill="1" applyBorder="1" applyAlignment="1">
      <alignment vertical="top"/>
    </xf>
    <xf numFmtId="0" fontId="3" fillId="3" borderId="9" xfId="0" applyFont="1" applyFill="1" applyBorder="1" applyAlignment="1">
      <alignment vertical="center" shrinkToFit="1"/>
    </xf>
    <xf numFmtId="0" fontId="23" fillId="6" borderId="25" xfId="0" applyFont="1" applyFill="1" applyBorder="1" applyAlignment="1">
      <alignment vertical="center"/>
    </xf>
    <xf numFmtId="0" fontId="23" fillId="6" borderId="50" xfId="0" applyFont="1" applyFill="1" applyBorder="1" applyAlignment="1">
      <alignment vertical="center"/>
    </xf>
    <xf numFmtId="0" fontId="23" fillId="6" borderId="27" xfId="0" applyFont="1" applyFill="1" applyBorder="1" applyAlignment="1">
      <alignment vertical="center"/>
    </xf>
    <xf numFmtId="0" fontId="23" fillId="2" borderId="0" xfId="0" applyFont="1" applyFill="1" applyBorder="1" applyAlignment="1">
      <alignment vertical="center"/>
    </xf>
    <xf numFmtId="0" fontId="23" fillId="0" borderId="0" xfId="0" applyFont="1" applyFill="1" applyBorder="1" applyAlignment="1">
      <alignment vertical="center"/>
    </xf>
    <xf numFmtId="0" fontId="23" fillId="3" borderId="27" xfId="0" applyFont="1" applyFill="1" applyBorder="1" applyAlignment="1">
      <alignment vertical="center"/>
    </xf>
    <xf numFmtId="0" fontId="25" fillId="2" borderId="0" xfId="0" applyFont="1" applyFill="1" applyBorder="1" applyAlignment="1">
      <alignment vertical="center"/>
    </xf>
    <xf numFmtId="0" fontId="23" fillId="2" borderId="38" xfId="0" applyFont="1" applyFill="1" applyBorder="1" applyAlignment="1">
      <alignment vertical="center"/>
    </xf>
    <xf numFmtId="0" fontId="23" fillId="2" borderId="38" xfId="0" applyFont="1" applyFill="1" applyBorder="1" applyAlignment="1">
      <alignment horizontal="right" vertical="center"/>
    </xf>
    <xf numFmtId="0" fontId="25" fillId="2" borderId="0" xfId="0" applyFont="1" applyFill="1" applyBorder="1" applyAlignment="1">
      <alignment vertical="top"/>
    </xf>
    <xf numFmtId="0" fontId="25" fillId="2" borderId="0" xfId="0" applyFont="1" applyFill="1" applyBorder="1" applyAlignment="1">
      <alignment horizontal="right" vertical="top"/>
    </xf>
    <xf numFmtId="0" fontId="3" fillId="3" borderId="28" xfId="0" applyFont="1" applyFill="1" applyBorder="1" applyAlignment="1">
      <alignment vertical="center"/>
    </xf>
    <xf numFmtId="0" fontId="3" fillId="3" borderId="0" xfId="0" applyFont="1" applyFill="1" applyBorder="1" applyAlignment="1">
      <alignment vertical="center"/>
    </xf>
    <xf numFmtId="0" fontId="6" fillId="3" borderId="28" xfId="0" applyFont="1" applyFill="1" applyBorder="1" applyAlignment="1">
      <alignment horizontal="right" vertical="center"/>
    </xf>
    <xf numFmtId="0" fontId="6" fillId="3" borderId="31" xfId="0" applyFont="1" applyFill="1" applyBorder="1" applyAlignment="1">
      <alignment vertical="center"/>
    </xf>
    <xf numFmtId="0" fontId="3" fillId="3" borderId="59" xfId="0" applyFont="1" applyFill="1" applyBorder="1" applyAlignment="1">
      <alignment vertical="center"/>
    </xf>
    <xf numFmtId="38" fontId="3" fillId="3" borderId="12" xfId="1" applyFont="1" applyFill="1" applyBorder="1" applyAlignment="1">
      <alignment vertical="center"/>
    </xf>
    <xf numFmtId="38" fontId="3" fillId="3" borderId="13" xfId="1" applyFont="1" applyFill="1" applyBorder="1" applyAlignment="1">
      <alignment horizontal="right" vertical="center"/>
    </xf>
    <xf numFmtId="38" fontId="3" fillId="3" borderId="15" xfId="1" applyFont="1" applyFill="1" applyBorder="1" applyAlignment="1">
      <alignment vertical="center"/>
    </xf>
    <xf numFmtId="38" fontId="3" fillId="3" borderId="16" xfId="1" applyFont="1" applyFill="1" applyBorder="1" applyAlignment="1">
      <alignment horizontal="right" vertical="center"/>
    </xf>
    <xf numFmtId="0" fontId="3" fillId="3" borderId="28" xfId="0" applyFont="1" applyFill="1" applyBorder="1" applyAlignment="1">
      <alignment horizontal="right" vertical="center"/>
    </xf>
    <xf numFmtId="0" fontId="6" fillId="3" borderId="36" xfId="0" applyFont="1" applyFill="1" applyBorder="1" applyAlignment="1">
      <alignment vertical="center"/>
    </xf>
    <xf numFmtId="38" fontId="3" fillId="3" borderId="28" xfId="1" applyFont="1" applyFill="1" applyBorder="1" applyAlignment="1">
      <alignment vertical="center"/>
    </xf>
    <xf numFmtId="38" fontId="6" fillId="3" borderId="29" xfId="1" applyFont="1" applyFill="1" applyBorder="1" applyAlignment="1">
      <alignment horizontal="right" vertical="center" shrinkToFit="1"/>
    </xf>
    <xf numFmtId="38" fontId="6" fillId="3" borderId="30" xfId="1" applyFont="1" applyFill="1" applyBorder="1" applyAlignment="1">
      <alignment horizontal="right" vertical="center" shrinkToFit="1"/>
    </xf>
    <xf numFmtId="0" fontId="9" fillId="0" borderId="67" xfId="2" applyFont="1" applyFill="1" applyBorder="1" applyAlignment="1">
      <alignment horizontal="center" vertical="center"/>
    </xf>
    <xf numFmtId="0" fontId="9" fillId="0" borderId="67" xfId="2" applyFont="1" applyFill="1" applyBorder="1" applyAlignment="1">
      <alignment horizontal="left" vertical="center"/>
    </xf>
    <xf numFmtId="0" fontId="3" fillId="0" borderId="67" xfId="2" applyFont="1" applyFill="1" applyBorder="1" applyAlignment="1">
      <alignment horizontal="center" vertical="center"/>
    </xf>
    <xf numFmtId="0" fontId="9" fillId="0" borderId="0" xfId="2" applyFont="1" applyFill="1" applyBorder="1" applyAlignment="1">
      <alignment horizontal="left" vertical="center"/>
    </xf>
    <xf numFmtId="0" fontId="3" fillId="0" borderId="0" xfId="2" applyFont="1" applyFill="1" applyBorder="1" applyAlignment="1">
      <alignment horizontal="center" vertical="center"/>
    </xf>
    <xf numFmtId="38" fontId="17" fillId="6" borderId="67" xfId="1" applyFont="1" applyFill="1" applyBorder="1" applyAlignment="1" applyProtection="1">
      <alignment vertical="center"/>
    </xf>
    <xf numFmtId="0" fontId="28" fillId="0" borderId="0" xfId="2" applyFont="1" applyFill="1" applyBorder="1" applyAlignment="1">
      <alignment vertical="center"/>
    </xf>
    <xf numFmtId="0" fontId="28" fillId="0" borderId="0" xfId="2" applyFont="1" applyFill="1" applyBorder="1" applyAlignment="1">
      <alignment horizontal="center" vertical="center"/>
    </xf>
    <xf numFmtId="0" fontId="29" fillId="0" borderId="0" xfId="2" applyFont="1" applyFill="1" applyBorder="1" applyAlignment="1">
      <alignment vertical="center"/>
    </xf>
    <xf numFmtId="0" fontId="20" fillId="0" borderId="0" xfId="2" applyFont="1" applyFill="1" applyBorder="1" applyAlignment="1">
      <alignment horizontal="center" vertical="center"/>
    </xf>
    <xf numFmtId="0" fontId="30" fillId="0" borderId="0" xfId="2" applyFont="1" applyFill="1" applyBorder="1" applyAlignment="1">
      <alignment horizontal="center" vertical="center"/>
    </xf>
    <xf numFmtId="0" fontId="31" fillId="0" borderId="0" xfId="2" applyFont="1" applyFill="1" applyBorder="1" applyAlignment="1">
      <alignment vertical="center"/>
    </xf>
    <xf numFmtId="0" fontId="33" fillId="7" borderId="107" xfId="0" applyFont="1" applyFill="1" applyBorder="1" applyAlignment="1">
      <alignment horizontal="center" vertical="center"/>
    </xf>
    <xf numFmtId="0" fontId="33" fillId="7" borderId="68" xfId="0" applyFont="1" applyFill="1" applyBorder="1" applyAlignment="1">
      <alignment horizontal="center" vertical="center"/>
    </xf>
    <xf numFmtId="0" fontId="34" fillId="0" borderId="0" xfId="0" applyFont="1" applyAlignment="1">
      <alignment horizontal="left" vertical="center"/>
    </xf>
    <xf numFmtId="38" fontId="3" fillId="3" borderId="3" xfId="1" applyFont="1" applyFill="1" applyBorder="1" applyAlignment="1">
      <alignment horizontal="center" vertical="center"/>
    </xf>
    <xf numFmtId="38" fontId="9" fillId="0" borderId="67" xfId="1" applyFont="1" applyFill="1" applyBorder="1" applyAlignment="1">
      <alignment horizontal="center" vertical="center"/>
    </xf>
    <xf numFmtId="38" fontId="9" fillId="0" borderId="0" xfId="2" applyNumberFormat="1" applyFont="1" applyFill="1" applyBorder="1" applyAlignment="1">
      <alignment horizontal="center" vertical="center"/>
    </xf>
    <xf numFmtId="0" fontId="4"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38" fontId="3" fillId="3" borderId="3" xfId="1" applyFont="1" applyFill="1" applyBorder="1" applyAlignment="1">
      <alignment horizontal="center" vertical="center"/>
    </xf>
    <xf numFmtId="0" fontId="3" fillId="3" borderId="9" xfId="0" applyFont="1" applyFill="1" applyBorder="1" applyAlignment="1">
      <alignment horizontal="center" vertical="center"/>
    </xf>
    <xf numFmtId="0" fontId="3" fillId="3" borderId="8"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3" borderId="0" xfId="0" applyFont="1" applyFill="1" applyBorder="1" applyAlignment="1">
      <alignment horizontal="center" vertical="center"/>
    </xf>
    <xf numFmtId="38" fontId="3" fillId="3" borderId="0" xfId="1" applyFont="1" applyFill="1" applyBorder="1" applyAlignment="1">
      <alignment horizontal="center" vertical="center"/>
    </xf>
    <xf numFmtId="38" fontId="3" fillId="3" borderId="0" xfId="1" applyFont="1" applyFill="1" applyBorder="1" applyAlignment="1">
      <alignment vertical="center"/>
    </xf>
    <xf numFmtId="38" fontId="6" fillId="3" borderId="0" xfId="1" applyFont="1" applyFill="1" applyBorder="1" applyAlignment="1">
      <alignment horizontal="right" vertical="center" shrinkToFit="1"/>
    </xf>
    <xf numFmtId="0" fontId="3" fillId="3" borderId="60" xfId="0" applyFont="1" applyFill="1" applyBorder="1" applyAlignment="1">
      <alignment vertical="center"/>
    </xf>
    <xf numFmtId="0" fontId="3" fillId="3" borderId="39" xfId="0" applyFont="1" applyFill="1" applyBorder="1" applyAlignment="1">
      <alignment vertical="center"/>
    </xf>
    <xf numFmtId="38" fontId="6" fillId="3" borderId="39" xfId="1" applyFont="1" applyFill="1" applyBorder="1" applyAlignment="1">
      <alignment horizontal="right" vertical="center" shrinkToFit="1"/>
    </xf>
    <xf numFmtId="38" fontId="6" fillId="3" borderId="112" xfId="1" applyFont="1" applyFill="1" applyBorder="1" applyAlignment="1">
      <alignment horizontal="right" vertical="center" shrinkToFit="1"/>
    </xf>
    <xf numFmtId="0" fontId="13" fillId="7" borderId="67" xfId="2" applyFont="1" applyFill="1" applyBorder="1" applyAlignment="1">
      <alignment horizontal="left" vertical="center"/>
    </xf>
    <xf numFmtId="0" fontId="3" fillId="3" borderId="52" xfId="0" applyFont="1" applyFill="1" applyBorder="1" applyAlignment="1">
      <alignment vertical="center"/>
    </xf>
    <xf numFmtId="176" fontId="9" fillId="0" borderId="0" xfId="2" applyNumberFormat="1" applyFont="1" applyFill="1" applyBorder="1" applyAlignment="1">
      <alignment horizontal="center" vertical="center"/>
    </xf>
    <xf numFmtId="0" fontId="13" fillId="0" borderId="78" xfId="2" applyFont="1" applyFill="1" applyBorder="1" applyAlignment="1">
      <alignment horizontal="right" vertical="center"/>
    </xf>
    <xf numFmtId="0" fontId="37" fillId="0" borderId="0" xfId="0" applyFont="1"/>
    <xf numFmtId="176" fontId="35" fillId="6" borderId="113" xfId="0" applyNumberFormat="1" applyFont="1" applyFill="1" applyBorder="1" applyAlignment="1">
      <alignment vertical="center"/>
    </xf>
    <xf numFmtId="176" fontId="17" fillId="6" borderId="113" xfId="0" applyNumberFormat="1" applyFont="1" applyFill="1" applyBorder="1" applyAlignment="1">
      <alignment vertical="center"/>
    </xf>
    <xf numFmtId="176" fontId="17" fillId="6" borderId="107" xfId="0" applyNumberFormat="1" applyFont="1" applyFill="1" applyBorder="1" applyAlignment="1">
      <alignment vertical="center"/>
    </xf>
    <xf numFmtId="0" fontId="36" fillId="7" borderId="67" xfId="0" applyFont="1" applyFill="1" applyBorder="1" applyAlignment="1">
      <alignment horizontal="center" vertical="center"/>
    </xf>
    <xf numFmtId="0" fontId="0" fillId="7" borderId="67" xfId="0" applyFill="1" applyBorder="1" applyAlignment="1">
      <alignment horizontal="center"/>
    </xf>
    <xf numFmtId="0" fontId="0" fillId="7" borderId="53" xfId="0" applyFill="1" applyBorder="1" applyAlignment="1">
      <alignment horizontal="left"/>
    </xf>
    <xf numFmtId="0" fontId="0" fillId="7" borderId="54" xfId="0" applyFill="1" applyBorder="1" applyAlignment="1">
      <alignment horizontal="left"/>
    </xf>
    <xf numFmtId="0" fontId="0" fillId="7" borderId="55" xfId="0" applyFill="1" applyBorder="1" applyAlignment="1">
      <alignment horizontal="left"/>
    </xf>
    <xf numFmtId="0" fontId="0" fillId="7" borderId="8" xfId="0" applyFill="1" applyBorder="1" applyAlignment="1">
      <alignment horizontal="left"/>
    </xf>
    <xf numFmtId="0" fontId="0" fillId="7" borderId="9" xfId="0" applyFill="1" applyBorder="1" applyAlignment="1">
      <alignment horizontal="left"/>
    </xf>
    <xf numFmtId="0" fontId="0" fillId="7" borderId="10" xfId="0" applyFill="1" applyBorder="1" applyAlignment="1">
      <alignment horizontal="left"/>
    </xf>
    <xf numFmtId="0" fontId="0" fillId="7" borderId="115" xfId="0" applyFill="1" applyBorder="1" applyAlignment="1">
      <alignment horizontal="center" vertical="center"/>
    </xf>
    <xf numFmtId="0" fontId="0" fillId="7" borderId="107" xfId="0" applyFill="1" applyBorder="1" applyAlignment="1">
      <alignment horizontal="center" vertical="center"/>
    </xf>
    <xf numFmtId="0" fontId="0" fillId="7" borderId="8" xfId="0" applyFill="1" applyBorder="1" applyAlignment="1">
      <alignment horizontal="left" wrapText="1"/>
    </xf>
    <xf numFmtId="0" fontId="9" fillId="0" borderId="69" xfId="2" applyFont="1" applyFill="1" applyBorder="1" applyAlignment="1">
      <alignment horizontal="center" vertical="center"/>
    </xf>
    <xf numFmtId="176" fontId="36" fillId="6" borderId="113" xfId="0" applyNumberFormat="1" applyFont="1" applyFill="1" applyBorder="1" applyAlignment="1">
      <alignment horizontal="right" vertical="center"/>
    </xf>
    <xf numFmtId="176" fontId="0" fillId="6" borderId="113" xfId="0" applyNumberFormat="1" applyFill="1" applyBorder="1" applyAlignment="1">
      <alignment horizontal="right" vertical="center"/>
    </xf>
    <xf numFmtId="176" fontId="36" fillId="6" borderId="107" xfId="0" applyNumberFormat="1" applyFont="1" applyFill="1" applyBorder="1" applyAlignment="1">
      <alignment horizontal="right" vertical="center"/>
    </xf>
    <xf numFmtId="176" fontId="0" fillId="6" borderId="107" xfId="0" applyNumberFormat="1" applyFill="1" applyBorder="1" applyAlignment="1">
      <alignment horizontal="right"/>
    </xf>
    <xf numFmtId="176" fontId="0" fillId="6" borderId="65" xfId="0" applyNumberFormat="1" applyFill="1" applyBorder="1" applyAlignment="1">
      <alignment horizontal="right"/>
    </xf>
    <xf numFmtId="176" fontId="36" fillId="6" borderId="108" xfId="0" applyNumberFormat="1" applyFont="1" applyFill="1" applyBorder="1" applyAlignment="1">
      <alignment horizontal="right" vertical="center"/>
    </xf>
    <xf numFmtId="0" fontId="0" fillId="7" borderId="9" xfId="0" applyFill="1" applyBorder="1"/>
    <xf numFmtId="0" fontId="0" fillId="7" borderId="10" xfId="0" applyFill="1" applyBorder="1"/>
    <xf numFmtId="0" fontId="0" fillId="7" borderId="8" xfId="0" applyFill="1" applyBorder="1" applyAlignment="1">
      <alignment vertical="top"/>
    </xf>
    <xf numFmtId="0" fontId="4" fillId="2" borderId="0" xfId="0" applyFont="1" applyFill="1" applyBorder="1" applyAlignment="1">
      <alignment horizontal="center" vertical="center" wrapText="1"/>
    </xf>
    <xf numFmtId="0" fontId="13" fillId="8" borderId="119" xfId="2" applyFont="1" applyFill="1" applyBorder="1" applyAlignment="1">
      <alignment horizontal="center" vertical="center" wrapText="1"/>
    </xf>
    <xf numFmtId="0" fontId="13" fillId="8" borderId="118" xfId="2" applyFont="1" applyFill="1" applyBorder="1" applyAlignment="1">
      <alignment horizontal="center" vertical="center" wrapText="1"/>
    </xf>
    <xf numFmtId="0" fontId="38" fillId="3" borderId="30" xfId="0" applyFont="1" applyFill="1" applyBorder="1" applyAlignment="1">
      <alignment vertical="center"/>
    </xf>
    <xf numFmtId="0" fontId="13" fillId="7" borderId="69" xfId="2" applyFont="1" applyFill="1" applyBorder="1" applyAlignment="1">
      <alignment horizontal="center" vertical="center"/>
    </xf>
    <xf numFmtId="38" fontId="3" fillId="3" borderId="124" xfId="1" applyFont="1" applyFill="1" applyBorder="1" applyAlignment="1">
      <alignment vertical="center"/>
    </xf>
    <xf numFmtId="38" fontId="3" fillId="3" borderId="125" xfId="1" applyFont="1" applyFill="1" applyBorder="1" applyAlignment="1">
      <alignment horizontal="right" vertical="center"/>
    </xf>
    <xf numFmtId="38" fontId="3" fillId="3" borderId="126" xfId="1" applyFont="1" applyFill="1" applyBorder="1" applyAlignment="1">
      <alignment vertical="center"/>
    </xf>
    <xf numFmtId="38" fontId="3" fillId="3" borderId="6" xfId="1" applyFont="1" applyFill="1" applyBorder="1" applyAlignment="1">
      <alignment vertical="center"/>
    </xf>
    <xf numFmtId="38" fontId="3" fillId="3" borderId="7" xfId="1" applyFont="1" applyFill="1" applyBorder="1" applyAlignment="1">
      <alignment horizontal="right" vertical="center"/>
    </xf>
    <xf numFmtId="38" fontId="3" fillId="3" borderId="23" xfId="1" applyFont="1" applyFill="1" applyBorder="1" applyAlignment="1">
      <alignment vertical="center"/>
    </xf>
    <xf numFmtId="176" fontId="36" fillId="0" borderId="108" xfId="0" applyNumberFormat="1" applyFont="1" applyBorder="1" applyAlignment="1" applyProtection="1">
      <alignment horizontal="right" vertical="center"/>
      <protection locked="0"/>
    </xf>
    <xf numFmtId="176" fontId="36" fillId="0" borderId="107" xfId="0" applyNumberFormat="1" applyFont="1" applyBorder="1" applyAlignment="1" applyProtection="1">
      <alignment horizontal="right" vertical="center"/>
      <protection locked="0"/>
    </xf>
    <xf numFmtId="176" fontId="36" fillId="0" borderId="69" xfId="0" applyNumberFormat="1" applyFont="1" applyFill="1" applyBorder="1" applyAlignment="1" applyProtection="1">
      <alignment horizontal="right" vertical="center"/>
      <protection locked="0"/>
    </xf>
    <xf numFmtId="176" fontId="36" fillId="0" borderId="108" xfId="0" applyNumberFormat="1" applyFont="1" applyBorder="1" applyAlignment="1" applyProtection="1">
      <alignment vertical="center"/>
      <protection locked="0"/>
    </xf>
    <xf numFmtId="176" fontId="36" fillId="0" borderId="107" xfId="0" applyNumberFormat="1" applyFont="1" applyBorder="1" applyAlignment="1" applyProtection="1">
      <alignment vertical="center"/>
      <protection locked="0"/>
    </xf>
    <xf numFmtId="176" fontId="36" fillId="0" borderId="115" xfId="0" applyNumberFormat="1" applyFont="1" applyFill="1" applyBorder="1" applyAlignment="1" applyProtection="1">
      <alignment horizontal="right" vertical="center"/>
      <protection locked="0"/>
    </xf>
    <xf numFmtId="176" fontId="36" fillId="0" borderId="107" xfId="0" applyNumberFormat="1" applyFont="1" applyFill="1" applyBorder="1" applyAlignment="1" applyProtection="1">
      <alignment horizontal="right" vertical="center"/>
      <protection locked="0"/>
    </xf>
    <xf numFmtId="176" fontId="36" fillId="0" borderId="108" xfId="0" applyNumberFormat="1" applyFont="1" applyFill="1" applyBorder="1" applyAlignment="1" applyProtection="1">
      <alignment horizontal="right" vertical="center"/>
      <protection locked="0"/>
    </xf>
    <xf numFmtId="176" fontId="36" fillId="0" borderId="117" xfId="0" applyNumberFormat="1" applyFont="1" applyFill="1" applyBorder="1" applyAlignment="1" applyProtection="1">
      <alignment horizontal="right" vertical="center"/>
      <protection locked="0"/>
    </xf>
    <xf numFmtId="0" fontId="13" fillId="0" borderId="69" xfId="2" applyFont="1" applyFill="1" applyBorder="1" applyAlignment="1" applyProtection="1">
      <alignment horizontal="center" vertical="center" wrapText="1"/>
      <protection locked="0"/>
    </xf>
    <xf numFmtId="38" fontId="17" fillId="0" borderId="67" xfId="1" applyFont="1" applyFill="1" applyBorder="1" applyAlignment="1" applyProtection="1">
      <alignment vertical="center"/>
      <protection locked="0"/>
    </xf>
    <xf numFmtId="176" fontId="13" fillId="0" borderId="67" xfId="0" applyNumberFormat="1" applyFont="1" applyBorder="1" applyAlignment="1" applyProtection="1">
      <alignment vertical="center"/>
      <protection locked="0"/>
    </xf>
    <xf numFmtId="176" fontId="13" fillId="0" borderId="67" xfId="0" applyNumberFormat="1" applyFont="1" applyFill="1" applyBorder="1" applyAlignment="1" applyProtection="1">
      <alignment vertical="center"/>
      <protection locked="0"/>
    </xf>
    <xf numFmtId="176" fontId="13" fillId="0" borderId="69" xfId="0" applyNumberFormat="1" applyFont="1" applyBorder="1" applyAlignment="1" applyProtection="1">
      <alignment vertical="center"/>
      <protection locked="0"/>
    </xf>
    <xf numFmtId="176" fontId="13" fillId="0" borderId="69" xfId="0" applyNumberFormat="1" applyFont="1" applyFill="1" applyBorder="1" applyAlignment="1" applyProtection="1">
      <alignment vertical="center"/>
      <protection locked="0"/>
    </xf>
    <xf numFmtId="176" fontId="13" fillId="0" borderId="114" xfId="0" applyNumberFormat="1" applyFont="1" applyBorder="1" applyAlignment="1" applyProtection="1">
      <alignment vertical="center"/>
      <protection locked="0"/>
    </xf>
    <xf numFmtId="176" fontId="13" fillId="0" borderId="114" xfId="0" applyNumberFormat="1" applyFont="1" applyFill="1" applyBorder="1" applyAlignment="1" applyProtection="1">
      <alignment vertical="center"/>
      <protection locked="0"/>
    </xf>
    <xf numFmtId="176" fontId="13" fillId="0" borderId="113" xfId="0" applyNumberFormat="1" applyFont="1" applyBorder="1" applyAlignment="1" applyProtection="1">
      <alignment vertical="center"/>
      <protection locked="0"/>
    </xf>
    <xf numFmtId="176" fontId="13" fillId="0" borderId="113" xfId="0" applyNumberFormat="1" applyFont="1" applyFill="1" applyBorder="1" applyAlignment="1" applyProtection="1">
      <alignment vertical="center"/>
      <protection locked="0"/>
    </xf>
    <xf numFmtId="176" fontId="13" fillId="0" borderId="110" xfId="0" applyNumberFormat="1" applyFont="1" applyBorder="1" applyAlignment="1" applyProtection="1">
      <alignment vertical="center"/>
      <protection locked="0"/>
    </xf>
    <xf numFmtId="176" fontId="13" fillId="0" borderId="110" xfId="0" applyNumberFormat="1" applyFont="1" applyFill="1" applyBorder="1" applyAlignment="1" applyProtection="1">
      <alignment vertical="center"/>
      <protection locked="0"/>
    </xf>
    <xf numFmtId="0" fontId="3" fillId="0" borderId="0" xfId="0" applyFont="1" applyBorder="1" applyAlignment="1" applyProtection="1">
      <alignment vertical="center"/>
      <protection locked="0"/>
    </xf>
    <xf numFmtId="38" fontId="3" fillId="0" borderId="67" xfId="0" applyNumberFormat="1" applyFont="1" applyBorder="1" applyAlignment="1" applyProtection="1">
      <alignment vertical="center"/>
      <protection locked="0"/>
    </xf>
    <xf numFmtId="0" fontId="3" fillId="0" borderId="67" xfId="0" applyFont="1" applyBorder="1" applyAlignment="1" applyProtection="1">
      <alignment vertical="center"/>
      <protection locked="0"/>
    </xf>
    <xf numFmtId="176" fontId="3" fillId="0" borderId="67" xfId="0" applyNumberFormat="1" applyFont="1" applyBorder="1" applyAlignment="1" applyProtection="1">
      <alignment horizontal="right" vertical="center"/>
      <protection locked="0"/>
    </xf>
    <xf numFmtId="0" fontId="0" fillId="7" borderId="115" xfId="0" applyFill="1" applyBorder="1" applyAlignment="1" applyProtection="1">
      <alignment horizontal="center" vertical="center"/>
      <protection locked="0"/>
    </xf>
    <xf numFmtId="176" fontId="36" fillId="6" borderId="108" xfId="0" applyNumberFormat="1" applyFont="1" applyFill="1" applyBorder="1" applyAlignment="1" applyProtection="1">
      <alignment horizontal="right" vertical="center"/>
      <protection locked="0"/>
    </xf>
    <xf numFmtId="0" fontId="0" fillId="7" borderId="107" xfId="0" applyFill="1" applyBorder="1" applyAlignment="1" applyProtection="1">
      <alignment horizontal="center" vertical="center"/>
      <protection locked="0"/>
    </xf>
    <xf numFmtId="176" fontId="36" fillId="6" borderId="107" xfId="0" applyNumberFormat="1" applyFont="1" applyFill="1" applyBorder="1" applyAlignment="1" applyProtection="1">
      <alignment horizontal="right" vertical="center"/>
      <protection locked="0"/>
    </xf>
    <xf numFmtId="176" fontId="36" fillId="6" borderId="69" xfId="0" applyNumberFormat="1" applyFont="1" applyFill="1" applyBorder="1" applyAlignment="1" applyProtection="1">
      <alignment horizontal="right" vertical="center"/>
      <protection locked="0"/>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67" xfId="0" applyBorder="1" applyProtection="1">
      <protection locked="0"/>
    </xf>
    <xf numFmtId="176" fontId="0" fillId="0" borderId="115" xfId="0" applyNumberFormat="1"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7" xfId="0" applyBorder="1" applyProtection="1">
      <protection locked="0"/>
    </xf>
    <xf numFmtId="176" fontId="0" fillId="0" borderId="107" xfId="0" applyNumberFormat="1" applyBorder="1" applyProtection="1">
      <protection locked="0"/>
    </xf>
    <xf numFmtId="176" fontId="0" fillId="0" borderId="67" xfId="0" applyNumberFormat="1" applyBorder="1" applyProtection="1">
      <protection locked="0"/>
    </xf>
    <xf numFmtId="176" fontId="35" fillId="6" borderId="113" xfId="0" applyNumberFormat="1" applyFont="1" applyFill="1" applyBorder="1" applyAlignment="1" applyProtection="1">
      <alignment vertical="center"/>
      <protection locked="0"/>
    </xf>
    <xf numFmtId="38" fontId="17" fillId="5" borderId="95" xfId="2" applyNumberFormat="1" applyFont="1" applyFill="1" applyBorder="1" applyAlignment="1" applyProtection="1">
      <alignment vertical="center"/>
      <protection locked="0"/>
    </xf>
    <xf numFmtId="38" fontId="17" fillId="5" borderId="10" xfId="2" applyNumberFormat="1" applyFont="1" applyFill="1" applyBorder="1" applyAlignment="1" applyProtection="1">
      <alignment vertical="center"/>
      <protection locked="0"/>
    </xf>
    <xf numFmtId="0" fontId="37" fillId="0" borderId="0" xfId="0" applyFont="1" applyProtection="1">
      <protection locked="0"/>
    </xf>
    <xf numFmtId="0" fontId="0" fillId="0" borderId="0" xfId="0" applyProtection="1">
      <protection locked="0"/>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0" xfId="2" applyFont="1" applyAlignment="1">
      <alignment horizontal="justify" vertical="center"/>
    </xf>
    <xf numFmtId="0" fontId="13" fillId="7" borderId="67" xfId="2" applyFont="1" applyFill="1" applyBorder="1" applyAlignment="1">
      <alignment horizontal="center" vertical="center" shrinkToFit="1"/>
    </xf>
    <xf numFmtId="0" fontId="13" fillId="7" borderId="8" xfId="2" applyFont="1" applyFill="1" applyBorder="1" applyAlignment="1">
      <alignment horizontal="center" vertical="center" shrinkToFit="1"/>
    </xf>
    <xf numFmtId="0" fontId="13" fillId="7" borderId="67" xfId="2" applyFont="1" applyFill="1" applyBorder="1" applyAlignment="1">
      <alignment horizontal="center" vertical="center"/>
    </xf>
    <xf numFmtId="0" fontId="34" fillId="0" borderId="0" xfId="0" applyFont="1" applyAlignment="1"/>
    <xf numFmtId="176" fontId="13" fillId="0" borderId="0" xfId="0" applyNumberFormat="1" applyFont="1" applyFill="1" applyBorder="1" applyAlignment="1">
      <alignment vertical="center"/>
    </xf>
    <xf numFmtId="38" fontId="17" fillId="0" borderId="0" xfId="1" applyFont="1" applyFill="1" applyBorder="1" applyAlignment="1">
      <alignment vertical="center"/>
    </xf>
    <xf numFmtId="38" fontId="9" fillId="0" borderId="0" xfId="1" applyFont="1" applyFill="1" applyBorder="1" applyAlignment="1">
      <alignment horizontal="center" vertical="center"/>
    </xf>
    <xf numFmtId="38" fontId="17" fillId="0" borderId="0" xfId="1" applyFont="1" applyFill="1" applyBorder="1" applyAlignment="1" applyProtection="1">
      <alignment vertical="center"/>
    </xf>
    <xf numFmtId="0" fontId="13" fillId="0" borderId="0" xfId="2" applyFont="1" applyFill="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13" fillId="0" borderId="0" xfId="2" applyFont="1" applyFill="1" applyBorder="1" applyAlignment="1">
      <alignment horizontal="right" vertical="center" wrapText="1"/>
    </xf>
    <xf numFmtId="0" fontId="13" fillId="0" borderId="0" xfId="2" applyFont="1" applyFill="1" applyBorder="1" applyAlignment="1">
      <alignment horizontal="right" vertical="center"/>
    </xf>
    <xf numFmtId="0" fontId="13" fillId="0" borderId="0" xfId="2" applyFont="1" applyFill="1" applyBorder="1" applyAlignment="1">
      <alignment horizontal="center" vertical="center"/>
    </xf>
    <xf numFmtId="0" fontId="13" fillId="0" borderId="0" xfId="2" applyFont="1" applyFill="1" applyBorder="1" applyAlignment="1">
      <alignment horizontal="center" vertical="center" wrapText="1"/>
    </xf>
    <xf numFmtId="0" fontId="0" fillId="7" borderId="67" xfId="0" applyFill="1" applyBorder="1"/>
    <xf numFmtId="0" fontId="0" fillId="6" borderId="67" xfId="0" applyFill="1" applyBorder="1" applyAlignment="1">
      <alignment horizontal="center"/>
    </xf>
    <xf numFmtId="0" fontId="0" fillId="6" borderId="67" xfId="0" applyFill="1" applyBorder="1"/>
    <xf numFmtId="0" fontId="0" fillId="7" borderId="8" xfId="0" applyFill="1" applyBorder="1"/>
    <xf numFmtId="0" fontId="0" fillId="6" borderId="8" xfId="0" applyFill="1" applyBorder="1"/>
    <xf numFmtId="0" fontId="0" fillId="6" borderId="9" xfId="0" applyFill="1" applyBorder="1"/>
    <xf numFmtId="0" fontId="0" fillId="6" borderId="10" xfId="0" applyFill="1" applyBorder="1"/>
    <xf numFmtId="0" fontId="0" fillId="0" borderId="72" xfId="0" applyBorder="1" applyProtection="1">
      <protection locked="0"/>
    </xf>
    <xf numFmtId="0" fontId="0" fillId="0" borderId="0" xfId="0" applyBorder="1" applyProtection="1">
      <protection locked="0"/>
    </xf>
    <xf numFmtId="0" fontId="0" fillId="0" borderId="4" xfId="0" applyBorder="1" applyProtection="1">
      <protection locked="0"/>
    </xf>
    <xf numFmtId="176" fontId="17" fillId="6" borderId="67" xfId="2" applyNumberFormat="1" applyFont="1" applyFill="1" applyBorder="1" applyAlignment="1">
      <alignment vertical="center"/>
    </xf>
    <xf numFmtId="176" fontId="17" fillId="6" borderId="65" xfId="2" applyNumberFormat="1" applyFont="1" applyFill="1" applyBorder="1" applyAlignment="1" applyProtection="1">
      <alignment vertical="center"/>
    </xf>
    <xf numFmtId="176" fontId="17" fillId="6" borderId="65" xfId="2" applyNumberFormat="1" applyFont="1" applyFill="1" applyBorder="1" applyAlignment="1">
      <alignment vertical="center"/>
    </xf>
    <xf numFmtId="176" fontId="17" fillId="6" borderId="67" xfId="2" applyNumberFormat="1" applyFont="1" applyFill="1" applyBorder="1" applyAlignment="1" applyProtection="1">
      <alignment vertical="center"/>
    </xf>
    <xf numFmtId="176" fontId="17" fillId="6" borderId="133" xfId="0" applyNumberFormat="1" applyFont="1" applyFill="1" applyBorder="1" applyAlignment="1">
      <alignment vertical="center"/>
    </xf>
    <xf numFmtId="38" fontId="3" fillId="3" borderId="124" xfId="1" applyFont="1" applyFill="1" applyBorder="1" applyAlignment="1">
      <alignment horizontal="right" vertical="center"/>
    </xf>
    <xf numFmtId="38" fontId="3" fillId="3" borderId="125" xfId="1" applyFont="1" applyFill="1" applyBorder="1" applyAlignment="1">
      <alignment vertical="center"/>
    </xf>
    <xf numFmtId="176" fontId="36" fillId="0" borderId="107" xfId="0" applyNumberFormat="1" applyFont="1" applyBorder="1" applyAlignment="1" applyProtection="1">
      <alignment horizontal="left" vertical="center"/>
      <protection locked="0"/>
    </xf>
    <xf numFmtId="176" fontId="0" fillId="6" borderId="67" xfId="0" applyNumberFormat="1" applyFill="1" applyBorder="1"/>
    <xf numFmtId="0" fontId="13" fillId="0" borderId="67" xfId="2" applyFont="1" applyFill="1" applyBorder="1" applyAlignment="1" applyProtection="1">
      <alignment horizontal="center" vertical="center"/>
      <protection locked="0"/>
    </xf>
    <xf numFmtId="0" fontId="3" fillId="3" borderId="136" xfId="0" applyFont="1" applyFill="1" applyBorder="1" applyAlignment="1">
      <alignment vertical="center"/>
    </xf>
    <xf numFmtId="0" fontId="3" fillId="3" borderId="137" xfId="0" applyFont="1" applyFill="1" applyBorder="1" applyAlignment="1">
      <alignment vertical="center"/>
    </xf>
    <xf numFmtId="0" fontId="6" fillId="4" borderId="32" xfId="0" applyFont="1" applyFill="1" applyBorder="1" applyAlignment="1">
      <alignment horizontal="right" vertical="center"/>
    </xf>
    <xf numFmtId="0" fontId="3" fillId="3" borderId="149" xfId="0" applyFont="1" applyFill="1" applyBorder="1" applyAlignment="1">
      <alignment vertical="center"/>
    </xf>
    <xf numFmtId="0" fontId="3" fillId="3" borderId="148" xfId="0" applyFont="1" applyFill="1" applyBorder="1" applyAlignment="1">
      <alignment vertical="center"/>
    </xf>
    <xf numFmtId="14" fontId="6" fillId="0" borderId="154" xfId="1" applyNumberFormat="1" applyFont="1" applyFill="1" applyBorder="1" applyAlignment="1">
      <alignment vertical="center"/>
    </xf>
    <xf numFmtId="14" fontId="6" fillId="0" borderId="155" xfId="1" applyNumberFormat="1" applyFont="1" applyFill="1" applyBorder="1" applyAlignment="1" applyProtection="1">
      <alignment vertical="center"/>
      <protection locked="0"/>
    </xf>
    <xf numFmtId="14" fontId="6" fillId="0" borderId="156" xfId="1" applyNumberFormat="1" applyFont="1" applyFill="1" applyBorder="1" applyAlignment="1" applyProtection="1">
      <alignment vertical="center"/>
      <protection locked="0"/>
    </xf>
    <xf numFmtId="14" fontId="6" fillId="0" borderId="157" xfId="1" applyNumberFormat="1" applyFont="1" applyFill="1" applyBorder="1" applyAlignment="1" applyProtection="1">
      <alignment vertical="center"/>
      <protection locked="0"/>
    </xf>
    <xf numFmtId="14" fontId="6" fillId="0" borderId="158" xfId="1" applyNumberFormat="1" applyFont="1" applyFill="1" applyBorder="1" applyAlignment="1" applyProtection="1">
      <alignment vertical="center"/>
      <protection locked="0"/>
    </xf>
    <xf numFmtId="0" fontId="3" fillId="0" borderId="0" xfId="0" applyFont="1" applyAlignment="1">
      <alignment vertical="center"/>
    </xf>
    <xf numFmtId="176" fontId="17" fillId="6" borderId="69" xfId="2" applyNumberFormat="1" applyFont="1" applyFill="1" applyBorder="1" applyAlignment="1">
      <alignment vertical="center"/>
    </xf>
    <xf numFmtId="176" fontId="17" fillId="6" borderId="133" xfId="2" applyNumberFormat="1" applyFont="1" applyFill="1" applyBorder="1" applyAlignment="1">
      <alignment vertical="center"/>
    </xf>
    <xf numFmtId="176" fontId="17" fillId="6" borderId="69" xfId="2" applyNumberFormat="1" applyFont="1" applyFill="1" applyBorder="1" applyAlignment="1" applyProtection="1">
      <alignment vertical="center"/>
    </xf>
    <xf numFmtId="176" fontId="17" fillId="6" borderId="133" xfId="2" applyNumberFormat="1" applyFont="1" applyFill="1" applyBorder="1" applyAlignment="1" applyProtection="1">
      <alignment vertical="center"/>
    </xf>
    <xf numFmtId="0" fontId="3" fillId="6" borderId="11" xfId="0" applyFont="1" applyFill="1" applyBorder="1" applyAlignment="1">
      <alignment vertical="center"/>
    </xf>
    <xf numFmtId="0" fontId="3" fillId="6" borderId="12" xfId="0" applyFont="1" applyFill="1" applyBorder="1" applyAlignment="1">
      <alignment vertical="center"/>
    </xf>
    <xf numFmtId="0" fontId="3" fillId="6" borderId="13" xfId="0" applyFont="1" applyFill="1" applyBorder="1" applyAlignment="1">
      <alignment vertical="center"/>
    </xf>
    <xf numFmtId="38" fontId="3" fillId="6" borderId="11" xfId="1" applyFont="1" applyFill="1" applyBorder="1" applyAlignment="1">
      <alignment horizontal="right" vertical="center" shrinkToFit="1"/>
    </xf>
    <xf numFmtId="38" fontId="3" fillId="6" borderId="12" xfId="1" applyFont="1" applyFill="1" applyBorder="1" applyAlignment="1">
      <alignment horizontal="right" vertical="center" shrinkToFit="1"/>
    </xf>
    <xf numFmtId="38" fontId="3" fillId="6" borderId="8" xfId="1" applyFont="1" applyFill="1" applyBorder="1" applyAlignment="1">
      <alignment horizontal="right" vertical="center" shrinkToFit="1"/>
    </xf>
    <xf numFmtId="38" fontId="3" fillId="6" borderId="9" xfId="1" applyFont="1" applyFill="1" applyBorder="1" applyAlignment="1">
      <alignment horizontal="right" vertical="center" shrinkToFit="1"/>
    </xf>
    <xf numFmtId="0" fontId="3" fillId="3" borderId="12"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14" xfId="0" applyFont="1" applyFill="1" applyBorder="1" applyAlignment="1">
      <alignment horizontal="left" vertical="center"/>
    </xf>
    <xf numFmtId="0" fontId="3" fillId="6" borderId="15" xfId="0" applyFont="1" applyFill="1" applyBorder="1" applyAlignment="1">
      <alignment horizontal="left" vertical="center"/>
    </xf>
    <xf numFmtId="0" fontId="3" fillId="6" borderId="16" xfId="0" applyFont="1" applyFill="1" applyBorder="1" applyAlignment="1">
      <alignment horizontal="left" vertical="center"/>
    </xf>
    <xf numFmtId="38" fontId="3" fillId="6" borderId="90" xfId="1" applyFont="1" applyFill="1" applyBorder="1" applyAlignment="1">
      <alignment horizontal="right" vertical="center"/>
    </xf>
    <xf numFmtId="38" fontId="3" fillId="6" borderId="71" xfId="1" applyFont="1" applyFill="1" applyBorder="1" applyAlignment="1">
      <alignment horizontal="right" vertical="center"/>
    </xf>
    <xf numFmtId="38" fontId="3" fillId="6" borderId="91" xfId="1" applyFont="1" applyFill="1" applyBorder="1" applyAlignment="1">
      <alignment horizontal="right" vertical="center"/>
    </xf>
    <xf numFmtId="38" fontId="3" fillId="6" borderId="14" xfId="1" applyFont="1" applyFill="1" applyBorder="1" applyAlignment="1">
      <alignment horizontal="right" vertical="center"/>
    </xf>
    <xf numFmtId="38" fontId="3" fillId="6" borderId="15" xfId="1" applyFont="1" applyFill="1" applyBorder="1" applyAlignment="1">
      <alignment horizontal="right" vertical="center"/>
    </xf>
    <xf numFmtId="38" fontId="3" fillId="6" borderId="16" xfId="1" applyFont="1" applyFill="1" applyBorder="1" applyAlignment="1">
      <alignment horizontal="right" vertical="center"/>
    </xf>
    <xf numFmtId="178" fontId="3" fillId="6" borderId="14" xfId="1" applyNumberFormat="1" applyFont="1" applyFill="1" applyBorder="1" applyAlignment="1">
      <alignment horizontal="right" vertical="center" shrinkToFit="1"/>
    </xf>
    <xf numFmtId="178" fontId="3" fillId="6" borderId="15" xfId="1" applyNumberFormat="1" applyFont="1" applyFill="1" applyBorder="1" applyAlignment="1">
      <alignment horizontal="right" vertical="center" shrinkToFit="1"/>
    </xf>
    <xf numFmtId="178" fontId="3" fillId="6" borderId="14" xfId="1" applyNumberFormat="1" applyFont="1" applyFill="1" applyBorder="1" applyAlignment="1">
      <alignment horizontal="right" vertical="center"/>
    </xf>
    <xf numFmtId="178" fontId="3" fillId="6" borderId="15" xfId="1" applyNumberFormat="1" applyFont="1" applyFill="1" applyBorder="1" applyAlignment="1">
      <alignment horizontal="right" vertical="center"/>
    </xf>
    <xf numFmtId="0" fontId="3" fillId="6" borderId="128" xfId="0" applyFont="1" applyFill="1" applyBorder="1" applyAlignment="1">
      <alignment horizontal="left" vertical="center"/>
    </xf>
    <xf numFmtId="0" fontId="3" fillId="6" borderId="124" xfId="0" applyFont="1" applyFill="1" applyBorder="1" applyAlignment="1">
      <alignment horizontal="left" vertical="center"/>
    </xf>
    <xf numFmtId="0" fontId="3" fillId="6" borderId="125" xfId="0" applyFont="1" applyFill="1" applyBorder="1" applyAlignment="1">
      <alignment horizontal="left" vertical="center"/>
    </xf>
    <xf numFmtId="38" fontId="3" fillId="6" borderId="120" xfId="1" applyFont="1" applyFill="1" applyBorder="1" applyAlignment="1">
      <alignment horizontal="right" vertical="center"/>
    </xf>
    <xf numFmtId="38" fontId="3" fillId="6" borderId="121" xfId="1" applyFont="1" applyFill="1" applyBorder="1" applyAlignment="1">
      <alignment horizontal="right" vertical="center"/>
    </xf>
    <xf numFmtId="38" fontId="3" fillId="6" borderId="134" xfId="1" applyFont="1" applyFill="1" applyBorder="1" applyAlignment="1">
      <alignment horizontal="right" vertical="center"/>
    </xf>
    <xf numFmtId="38" fontId="3" fillId="6" borderId="128" xfId="1" applyFont="1" applyFill="1" applyBorder="1" applyAlignment="1">
      <alignment horizontal="right" vertical="center"/>
    </xf>
    <xf numFmtId="38" fontId="3" fillId="6" borderId="124" xfId="1" applyFont="1" applyFill="1" applyBorder="1" applyAlignment="1">
      <alignment horizontal="right" vertical="center"/>
    </xf>
    <xf numFmtId="38" fontId="3" fillId="6" borderId="125" xfId="1" applyFont="1" applyFill="1" applyBorder="1" applyAlignment="1">
      <alignment horizontal="right" vertical="center"/>
    </xf>
    <xf numFmtId="178" fontId="3" fillId="6" borderId="128" xfId="1" applyNumberFormat="1" applyFont="1" applyFill="1" applyBorder="1" applyAlignment="1">
      <alignment horizontal="right" vertical="center" shrinkToFit="1"/>
    </xf>
    <xf numFmtId="178" fontId="3" fillId="6" borderId="124" xfId="1" applyNumberFormat="1" applyFont="1" applyFill="1" applyBorder="1" applyAlignment="1">
      <alignment horizontal="right" vertical="center" shrinkToFit="1"/>
    </xf>
    <xf numFmtId="178" fontId="3" fillId="6" borderId="128" xfId="1" applyNumberFormat="1" applyFont="1" applyFill="1" applyBorder="1" applyAlignment="1">
      <alignment horizontal="right" vertical="center"/>
    </xf>
    <xf numFmtId="178" fontId="3" fillId="6" borderId="124" xfId="1" applyNumberFormat="1" applyFont="1" applyFill="1" applyBorder="1" applyAlignment="1">
      <alignment horizontal="right"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3" xfId="0" applyFont="1" applyFill="1" applyBorder="1" applyAlignment="1">
      <alignment horizontal="left" vertical="center"/>
    </xf>
    <xf numFmtId="38" fontId="3" fillId="6" borderId="93" xfId="1" applyFont="1" applyFill="1" applyBorder="1" applyAlignment="1">
      <alignment horizontal="right" vertical="center"/>
    </xf>
    <xf numFmtId="38" fontId="3" fillId="6" borderId="94" xfId="1" applyFont="1" applyFill="1" applyBorder="1" applyAlignment="1">
      <alignment horizontal="right" vertical="center"/>
    </xf>
    <xf numFmtId="38" fontId="3" fillId="6" borderId="97" xfId="1" applyFont="1" applyFill="1" applyBorder="1" applyAlignment="1">
      <alignment horizontal="right" vertical="center"/>
    </xf>
    <xf numFmtId="38" fontId="3" fillId="6" borderId="11" xfId="1" applyFont="1" applyFill="1" applyBorder="1" applyAlignment="1">
      <alignment horizontal="right" vertical="center"/>
    </xf>
    <xf numFmtId="38" fontId="3" fillId="6" borderId="12" xfId="1" applyFont="1" applyFill="1" applyBorder="1" applyAlignment="1">
      <alignment horizontal="right" vertical="center"/>
    </xf>
    <xf numFmtId="38" fontId="3" fillId="6" borderId="13" xfId="1" applyFont="1" applyFill="1" applyBorder="1" applyAlignment="1">
      <alignment horizontal="right" vertical="center"/>
    </xf>
    <xf numFmtId="178" fontId="3" fillId="6" borderId="11" xfId="1" applyNumberFormat="1" applyFont="1" applyFill="1" applyBorder="1" applyAlignment="1">
      <alignment horizontal="right" vertical="center" shrinkToFit="1"/>
    </xf>
    <xf numFmtId="178" fontId="3" fillId="6" borderId="12" xfId="1" applyNumberFormat="1" applyFont="1" applyFill="1" applyBorder="1" applyAlignment="1">
      <alignment horizontal="right" vertical="center" shrinkToFit="1"/>
    </xf>
    <xf numFmtId="178" fontId="3" fillId="6" borderId="11" xfId="1" applyNumberFormat="1" applyFont="1" applyFill="1" applyBorder="1" applyAlignment="1">
      <alignment horizontal="right" vertical="center"/>
    </xf>
    <xf numFmtId="178" fontId="3" fillId="6" borderId="12" xfId="1" applyNumberFormat="1" applyFont="1" applyFill="1" applyBorder="1" applyAlignment="1">
      <alignment horizontal="right" vertical="center"/>
    </xf>
    <xf numFmtId="0" fontId="3" fillId="6" borderId="90" xfId="0" applyFont="1" applyFill="1" applyBorder="1" applyAlignment="1">
      <alignment horizontal="left" vertical="center"/>
    </xf>
    <xf numFmtId="0" fontId="3" fillId="6" borderId="71" xfId="0" applyFont="1" applyFill="1" applyBorder="1" applyAlignment="1">
      <alignment horizontal="left" vertical="center"/>
    </xf>
    <xf numFmtId="0" fontId="3" fillId="6" borderId="91" xfId="0" applyFont="1" applyFill="1" applyBorder="1" applyAlignment="1">
      <alignment horizontal="left" vertical="center"/>
    </xf>
    <xf numFmtId="38" fontId="3" fillId="6" borderId="116" xfId="1" applyFont="1" applyFill="1" applyBorder="1" applyAlignment="1">
      <alignment horizontal="right" vertical="center"/>
    </xf>
    <xf numFmtId="38" fontId="3" fillId="6" borderId="105" xfId="1" applyFont="1" applyFill="1" applyBorder="1" applyAlignment="1">
      <alignment horizontal="right" vertical="center"/>
    </xf>
    <xf numFmtId="38" fontId="3" fillId="6" borderId="106" xfId="1" applyFont="1" applyFill="1" applyBorder="1" applyAlignment="1">
      <alignment horizontal="right" vertical="center"/>
    </xf>
    <xf numFmtId="178" fontId="3" fillId="6" borderId="116" xfId="1" applyNumberFormat="1" applyFont="1" applyFill="1" applyBorder="1" applyAlignment="1">
      <alignment horizontal="right" vertical="center"/>
    </xf>
    <xf numFmtId="178" fontId="3" fillId="6" borderId="105" xfId="1" applyNumberFormat="1" applyFont="1" applyFill="1" applyBorder="1" applyAlignment="1">
      <alignment horizontal="right" vertical="center"/>
    </xf>
    <xf numFmtId="38" fontId="3" fillId="6" borderId="89" xfId="1" applyFont="1" applyFill="1" applyBorder="1" applyAlignment="1">
      <alignment horizontal="right" vertical="center" shrinkToFit="1"/>
    </xf>
    <xf numFmtId="38" fontId="3" fillId="6" borderId="28" xfId="1" applyFont="1" applyFill="1" applyBorder="1" applyAlignment="1">
      <alignment horizontal="right" vertical="center" shrinkToFit="1"/>
    </xf>
    <xf numFmtId="178" fontId="3" fillId="6" borderId="42" xfId="1" applyNumberFormat="1" applyFont="1" applyFill="1" applyBorder="1" applyAlignment="1">
      <alignment horizontal="right" vertical="center" shrinkToFit="1"/>
    </xf>
    <xf numFmtId="178" fontId="3" fillId="6" borderId="39" xfId="1" applyNumberFormat="1" applyFont="1" applyFill="1" applyBorder="1" applyAlignment="1">
      <alignment horizontal="right" vertical="center" shrinkToFit="1"/>
    </xf>
    <xf numFmtId="38" fontId="3" fillId="6" borderId="39" xfId="1" applyFont="1" applyFill="1" applyBorder="1" applyAlignment="1">
      <alignment horizontal="right" vertical="center" shrinkToFit="1"/>
    </xf>
    <xf numFmtId="0" fontId="5" fillId="3" borderId="111" xfId="0" applyFont="1" applyFill="1" applyBorder="1" applyAlignment="1">
      <alignment horizontal="center" vertical="center" wrapText="1"/>
    </xf>
    <xf numFmtId="0" fontId="5" fillId="3" borderId="153" xfId="0" applyFont="1" applyFill="1" applyBorder="1" applyAlignment="1">
      <alignment horizontal="center" vertical="center" wrapText="1"/>
    </xf>
    <xf numFmtId="38" fontId="5" fillId="3" borderId="53" xfId="1" applyFont="1" applyFill="1" applyBorder="1" applyAlignment="1">
      <alignment horizontal="center" vertical="center"/>
    </xf>
    <xf numFmtId="38" fontId="5" fillId="3" borderId="54" xfId="1" applyFont="1" applyFill="1" applyBorder="1" applyAlignment="1">
      <alignment horizontal="center" vertical="center"/>
    </xf>
    <xf numFmtId="38" fontId="5" fillId="3" borderId="55" xfId="1" applyFont="1" applyFill="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9" xfId="1" applyFont="1" applyFill="1" applyBorder="1" applyAlignment="1">
      <alignment horizontal="center" vertical="center"/>
    </xf>
    <xf numFmtId="38" fontId="3" fillId="3" borderId="10" xfId="1" applyFont="1" applyFill="1" applyBorder="1" applyAlignment="1">
      <alignment horizontal="center" vertical="center"/>
    </xf>
    <xf numFmtId="38" fontId="3" fillId="3" borderId="8" xfId="1" applyFont="1" applyFill="1" applyBorder="1" applyAlignment="1">
      <alignment horizontal="center" vertical="center"/>
    </xf>
    <xf numFmtId="38" fontId="3" fillId="6" borderId="47" xfId="1" applyFont="1" applyFill="1" applyBorder="1" applyAlignment="1">
      <alignment horizontal="right" vertical="center" shrinkToFit="1"/>
    </xf>
    <xf numFmtId="38" fontId="3" fillId="6" borderId="48" xfId="1" applyFont="1" applyFill="1" applyBorder="1" applyAlignment="1">
      <alignment horizontal="right" vertical="center" shrinkToFit="1"/>
    </xf>
    <xf numFmtId="38" fontId="3" fillId="3" borderId="48" xfId="1" applyFont="1" applyFill="1" applyBorder="1" applyAlignment="1">
      <alignment horizontal="right" vertical="center" shrinkToFit="1"/>
    </xf>
    <xf numFmtId="38" fontId="3" fillId="6" borderId="45" xfId="1" applyFont="1" applyFill="1" applyBorder="1" applyAlignment="1">
      <alignment horizontal="right" vertical="center" shrinkToFit="1"/>
    </xf>
    <xf numFmtId="0" fontId="5" fillId="3" borderId="53"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38" fontId="3" fillId="0" borderId="147" xfId="1" applyFont="1" applyFill="1" applyBorder="1" applyAlignment="1" applyProtection="1">
      <alignment horizontal="right" vertical="center"/>
      <protection locked="0"/>
    </xf>
    <xf numFmtId="38" fontId="3" fillId="0" borderId="149" xfId="1" applyFont="1" applyFill="1" applyBorder="1" applyAlignment="1" applyProtection="1">
      <alignment horizontal="right" vertical="center"/>
      <protection locked="0"/>
    </xf>
    <xf numFmtId="38" fontId="3" fillId="0" borderId="148" xfId="1" applyFont="1" applyFill="1" applyBorder="1" applyAlignment="1" applyProtection="1">
      <alignment horizontal="right" vertical="center"/>
      <protection locked="0"/>
    </xf>
    <xf numFmtId="38" fontId="3" fillId="6" borderId="72" xfId="1" applyFont="1" applyFill="1" applyBorder="1" applyAlignment="1">
      <alignment horizontal="right" vertical="center"/>
    </xf>
    <xf numFmtId="38" fontId="3" fillId="6" borderId="0" xfId="1" applyFont="1" applyFill="1" applyBorder="1" applyAlignment="1">
      <alignment horizontal="right" vertical="center"/>
    </xf>
    <xf numFmtId="38" fontId="4" fillId="6" borderId="57" xfId="1" applyFont="1" applyFill="1" applyBorder="1" applyAlignment="1">
      <alignment horizontal="right" vertical="center"/>
    </xf>
    <xf numFmtId="38" fontId="4" fillId="6" borderId="58" xfId="1" applyFont="1" applyFill="1" applyBorder="1" applyAlignment="1">
      <alignment horizontal="right" vertical="center"/>
    </xf>
    <xf numFmtId="177" fontId="3" fillId="6" borderId="28" xfId="1" applyNumberFormat="1" applyFont="1" applyFill="1" applyBorder="1" applyAlignment="1" applyProtection="1">
      <alignment horizontal="right" vertical="center" shrinkToFit="1"/>
    </xf>
    <xf numFmtId="38" fontId="5" fillId="3" borderId="20" xfId="1" applyFont="1" applyFill="1" applyBorder="1" applyAlignment="1">
      <alignment horizontal="center" vertical="center"/>
    </xf>
    <xf numFmtId="38" fontId="5" fillId="3" borderId="18" xfId="1" applyFont="1" applyFill="1" applyBorder="1" applyAlignment="1">
      <alignment horizontal="center" vertical="center"/>
    </xf>
    <xf numFmtId="38" fontId="5" fillId="3" borderId="19" xfId="1" applyFont="1" applyFill="1" applyBorder="1" applyAlignment="1">
      <alignment horizontal="center" vertical="center"/>
    </xf>
    <xf numFmtId="0" fontId="5" fillId="3" borderId="18" xfId="0" applyFont="1" applyFill="1" applyBorder="1" applyAlignment="1">
      <alignment horizontal="center" vertical="center"/>
    </xf>
    <xf numFmtId="0" fontId="5" fillId="3" borderId="21" xfId="0" applyFont="1" applyFill="1" applyBorder="1" applyAlignment="1">
      <alignment horizontal="center" vertical="center"/>
    </xf>
    <xf numFmtId="0" fontId="6" fillId="3" borderId="31" xfId="0" applyFont="1" applyFill="1" applyBorder="1" applyAlignment="1">
      <alignment vertical="center" shrinkToFit="1"/>
    </xf>
    <xf numFmtId="0" fontId="0" fillId="0" borderId="32" xfId="0" applyBorder="1" applyAlignment="1">
      <alignment vertical="center" shrinkToFit="1"/>
    </xf>
    <xf numFmtId="0" fontId="6" fillId="3" borderId="60" xfId="0" applyFont="1" applyFill="1" applyBorder="1" applyAlignment="1">
      <alignment horizontal="left" vertical="center" shrinkToFit="1"/>
    </xf>
    <xf numFmtId="0" fontId="6" fillId="3" borderId="39" xfId="0" applyFont="1" applyFill="1" applyBorder="1" applyAlignment="1">
      <alignment horizontal="left" vertical="center" shrinkToFit="1"/>
    </xf>
    <xf numFmtId="38" fontId="3" fillId="6" borderId="6" xfId="1" applyFont="1" applyFill="1" applyBorder="1" applyAlignment="1">
      <alignment horizontal="right" vertical="center"/>
    </xf>
    <xf numFmtId="0" fontId="3" fillId="0" borderId="140"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141" xfId="0" applyFont="1" applyFill="1" applyBorder="1" applyAlignment="1" applyProtection="1">
      <alignment horizontal="left" vertical="center"/>
      <protection locked="0"/>
    </xf>
    <xf numFmtId="0" fontId="3" fillId="0" borderId="138"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139" xfId="0" applyFont="1" applyFill="1" applyBorder="1" applyAlignment="1" applyProtection="1">
      <alignment horizontal="left" vertical="center" wrapText="1"/>
      <protection locked="0"/>
    </xf>
    <xf numFmtId="0" fontId="3" fillId="0" borderId="140"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141" xfId="0" applyFont="1" applyFill="1" applyBorder="1" applyAlignment="1" applyProtection="1">
      <alignment horizontal="left" vertical="center" wrapText="1"/>
      <protection locked="0"/>
    </xf>
    <xf numFmtId="0" fontId="3" fillId="0" borderId="142"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43" xfId="0" applyFont="1" applyFill="1" applyBorder="1" applyAlignment="1" applyProtection="1">
      <alignment horizontal="left" vertical="center"/>
      <protection locked="0"/>
    </xf>
    <xf numFmtId="0" fontId="3" fillId="0" borderId="144" xfId="0" applyFont="1" applyFill="1" applyBorder="1" applyAlignment="1" applyProtection="1">
      <alignment horizontal="left" vertical="center"/>
      <protection locked="0"/>
    </xf>
    <xf numFmtId="0" fontId="3" fillId="0" borderId="145" xfId="0" applyFont="1" applyFill="1" applyBorder="1" applyAlignment="1" applyProtection="1">
      <alignment horizontal="left" vertical="center"/>
      <protection locked="0"/>
    </xf>
    <xf numFmtId="0" fontId="3" fillId="0" borderId="146" xfId="0" applyFont="1" applyFill="1" applyBorder="1" applyAlignment="1" applyProtection="1">
      <alignment horizontal="left" vertical="center"/>
      <protection locked="0"/>
    </xf>
    <xf numFmtId="0" fontId="3" fillId="3" borderId="35"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150" xfId="0" applyFont="1" applyFill="1" applyBorder="1" applyAlignment="1" applyProtection="1">
      <alignment horizontal="center" vertical="center"/>
      <protection locked="0"/>
    </xf>
    <xf numFmtId="0" fontId="3" fillId="0" borderId="151" xfId="0" applyFont="1" applyFill="1" applyBorder="1" applyAlignment="1" applyProtection="1">
      <alignment horizontal="center" vertical="center"/>
      <protection locked="0"/>
    </xf>
    <xf numFmtId="0" fontId="3" fillId="0" borderId="152" xfId="0" applyFont="1" applyFill="1" applyBorder="1" applyAlignment="1" applyProtection="1">
      <alignment horizontal="center" vertical="center"/>
      <protection locked="0"/>
    </xf>
    <xf numFmtId="0" fontId="3" fillId="3" borderId="135" xfId="0" applyFont="1" applyFill="1" applyBorder="1" applyAlignment="1">
      <alignment horizontal="center" vertical="center"/>
    </xf>
    <xf numFmtId="0" fontId="3" fillId="3" borderId="136" xfId="0" applyFont="1" applyFill="1" applyBorder="1" applyAlignment="1">
      <alignment horizontal="center" vertical="center"/>
    </xf>
    <xf numFmtId="0" fontId="3" fillId="0" borderId="136" xfId="0" applyFont="1" applyFill="1" applyBorder="1" applyAlignment="1" applyProtection="1">
      <alignment horizontal="center" vertical="center"/>
      <protection locked="0"/>
    </xf>
    <xf numFmtId="0" fontId="4" fillId="2" borderId="0" xfId="0" applyFont="1" applyFill="1" applyBorder="1" applyAlignment="1">
      <alignment horizontal="center" vertical="center" wrapText="1"/>
    </xf>
    <xf numFmtId="0" fontId="6" fillId="3" borderId="17" xfId="0" applyFont="1" applyFill="1" applyBorder="1" applyAlignment="1">
      <alignment horizontal="left" vertical="center" shrinkToFit="1"/>
    </xf>
    <xf numFmtId="0" fontId="6" fillId="3" borderId="18" xfId="0" applyFont="1" applyFill="1" applyBorder="1" applyAlignment="1">
      <alignment horizontal="left" vertical="center" shrinkToFit="1"/>
    </xf>
    <xf numFmtId="38" fontId="3" fillId="6" borderId="18" xfId="1" applyFont="1" applyFill="1" applyBorder="1" applyAlignment="1">
      <alignment horizontal="right" vertical="center"/>
    </xf>
    <xf numFmtId="0" fontId="3" fillId="2" borderId="0" xfId="0" applyFont="1" applyFill="1" applyBorder="1" applyAlignment="1">
      <alignment horizontal="left" vertical="center" wrapText="1"/>
    </xf>
    <xf numFmtId="0" fontId="3" fillId="0" borderId="147" xfId="0" applyFont="1" applyFill="1" applyBorder="1" applyAlignment="1" applyProtection="1">
      <alignment horizontal="center" vertical="center"/>
      <protection locked="0"/>
    </xf>
    <xf numFmtId="0" fontId="3" fillId="0" borderId="149" xfId="0" applyFont="1" applyFill="1" applyBorder="1" applyAlignment="1" applyProtection="1">
      <alignment horizontal="center" vertical="center"/>
      <protection locked="0"/>
    </xf>
    <xf numFmtId="0" fontId="3" fillId="0" borderId="148" xfId="0" applyFont="1" applyFill="1" applyBorder="1" applyAlignment="1" applyProtection="1">
      <alignment horizontal="center" vertical="center"/>
      <protection locked="0"/>
    </xf>
    <xf numFmtId="38" fontId="3" fillId="3" borderId="9" xfId="1" applyFont="1" applyFill="1" applyBorder="1" applyAlignment="1">
      <alignment horizontal="right" vertical="center" shrinkToFit="1"/>
    </xf>
    <xf numFmtId="38" fontId="3" fillId="3" borderId="12" xfId="1" applyFont="1" applyFill="1" applyBorder="1" applyAlignment="1">
      <alignment horizontal="right" vertical="center" shrinkToFit="1"/>
    </xf>
    <xf numFmtId="0" fontId="3" fillId="6" borderId="9" xfId="0" applyFont="1" applyFill="1" applyBorder="1" applyAlignment="1">
      <alignment horizontal="left" vertical="center" shrinkToFit="1"/>
    </xf>
    <xf numFmtId="0" fontId="3" fillId="6" borderId="51" xfId="0" applyFont="1" applyFill="1" applyBorder="1" applyAlignment="1">
      <alignment horizontal="left" vertical="center" shrinkToFit="1"/>
    </xf>
    <xf numFmtId="38" fontId="5" fillId="6" borderId="6" xfId="0" applyNumberFormat="1" applyFont="1" applyFill="1" applyBorder="1" applyAlignment="1">
      <alignment horizontal="right" vertical="center" shrinkToFit="1"/>
    </xf>
    <xf numFmtId="0" fontId="5" fillId="6" borderId="6" xfId="0" applyFont="1" applyFill="1" applyBorder="1" applyAlignment="1">
      <alignment horizontal="right" vertical="center" shrinkToFit="1"/>
    </xf>
    <xf numFmtId="0" fontId="5" fillId="6" borderId="7" xfId="0" applyFont="1" applyFill="1" applyBorder="1" applyAlignment="1">
      <alignment horizontal="right" vertical="center" shrinkToFit="1"/>
    </xf>
    <xf numFmtId="38" fontId="5" fillId="0" borderId="5" xfId="1" applyFont="1" applyFill="1" applyBorder="1" applyAlignment="1">
      <alignment horizontal="right" vertical="center" shrinkToFit="1"/>
    </xf>
    <xf numFmtId="38" fontId="5" fillId="0" borderId="6" xfId="1" applyFont="1" applyFill="1" applyBorder="1" applyAlignment="1">
      <alignment horizontal="right" vertical="center" shrinkToFit="1"/>
    </xf>
    <xf numFmtId="38" fontId="5" fillId="0" borderId="7" xfId="1" applyFont="1" applyFill="1" applyBorder="1" applyAlignment="1">
      <alignment horizontal="right" vertical="center" shrinkToFit="1"/>
    </xf>
    <xf numFmtId="38" fontId="5" fillId="6" borderId="5" xfId="0" applyNumberFormat="1" applyFont="1" applyFill="1" applyBorder="1" applyAlignment="1">
      <alignment horizontal="right" vertical="center" shrinkToFit="1"/>
    </xf>
    <xf numFmtId="0" fontId="5" fillId="6" borderId="23" xfId="0" applyFont="1" applyFill="1" applyBorder="1" applyAlignment="1">
      <alignment horizontal="right" vertical="center" shrinkToFit="1"/>
    </xf>
    <xf numFmtId="38" fontId="5" fillId="0" borderId="8" xfId="1" applyFont="1" applyFill="1" applyBorder="1" applyAlignment="1">
      <alignment horizontal="right" vertical="center" shrinkToFit="1"/>
    </xf>
    <xf numFmtId="38" fontId="5" fillId="0" borderId="9" xfId="1" applyFont="1" applyFill="1" applyBorder="1" applyAlignment="1">
      <alignment horizontal="right" vertical="center" shrinkToFit="1"/>
    </xf>
    <xf numFmtId="38" fontId="5" fillId="0" borderId="10" xfId="1" applyFont="1" applyFill="1" applyBorder="1" applyAlignment="1">
      <alignment horizontal="right" vertical="center" shrinkToFit="1"/>
    </xf>
    <xf numFmtId="38" fontId="5" fillId="6" borderId="8" xfId="0" applyNumberFormat="1" applyFont="1" applyFill="1" applyBorder="1" applyAlignment="1">
      <alignment horizontal="right" vertical="center" shrinkToFit="1"/>
    </xf>
    <xf numFmtId="0" fontId="5" fillId="6" borderId="9" xfId="0" applyFont="1" applyFill="1" applyBorder="1" applyAlignment="1">
      <alignment horizontal="right" vertical="center" shrinkToFit="1"/>
    </xf>
    <xf numFmtId="0" fontId="5" fillId="6" borderId="51" xfId="0" applyFont="1" applyFill="1" applyBorder="1" applyAlignment="1">
      <alignment horizontal="right" vertical="center" shrinkToFit="1"/>
    </xf>
    <xf numFmtId="38" fontId="3" fillId="6" borderId="127" xfId="1" applyFont="1" applyFill="1" applyBorder="1" applyAlignment="1">
      <alignment horizontal="right" vertical="center"/>
    </xf>
    <xf numFmtId="0" fontId="3" fillId="6" borderId="54" xfId="0" applyFont="1" applyFill="1" applyBorder="1" applyAlignment="1">
      <alignment horizontal="left" vertical="center" shrinkToFit="1"/>
    </xf>
    <xf numFmtId="0" fontId="3" fillId="6" borderId="132" xfId="0" applyFont="1" applyFill="1" applyBorder="1" applyAlignment="1">
      <alignment horizontal="left" vertical="center" shrinkToFit="1"/>
    </xf>
    <xf numFmtId="38" fontId="3" fillId="6" borderId="129" xfId="1" applyFont="1" applyFill="1" applyBorder="1" applyAlignment="1">
      <alignment horizontal="right" vertical="center"/>
    </xf>
    <xf numFmtId="0" fontId="3" fillId="6" borderId="11" xfId="0" applyFont="1" applyFill="1" applyBorder="1" applyAlignment="1">
      <alignment horizontal="left" vertical="center"/>
    </xf>
    <xf numFmtId="0" fontId="3" fillId="6" borderId="12" xfId="0" applyFont="1" applyFill="1" applyBorder="1" applyAlignment="1">
      <alignment horizontal="left" vertical="center"/>
    </xf>
    <xf numFmtId="0" fontId="3" fillId="6" borderId="13" xfId="0" applyFont="1" applyFill="1" applyBorder="1" applyAlignment="1">
      <alignment horizontal="left" vertical="center"/>
    </xf>
    <xf numFmtId="38" fontId="3" fillId="6" borderId="1" xfId="1" applyFont="1" applyFill="1" applyBorder="1" applyAlignment="1">
      <alignment horizontal="right" vertical="center"/>
    </xf>
    <xf numFmtId="38" fontId="3" fillId="6" borderId="2" xfId="1" applyFont="1" applyFill="1" applyBorder="1" applyAlignment="1">
      <alignment horizontal="right" vertical="center"/>
    </xf>
    <xf numFmtId="38" fontId="5" fillId="6" borderId="35" xfId="1" applyFont="1" applyFill="1" applyBorder="1" applyAlignment="1">
      <alignment horizontal="right" vertical="center" shrinkToFit="1"/>
    </xf>
    <xf numFmtId="38" fontId="5" fillId="6" borderId="32" xfId="1" applyFont="1" applyFill="1" applyBorder="1" applyAlignment="1">
      <alignment horizontal="right" vertical="center" shrinkToFit="1"/>
    </xf>
    <xf numFmtId="38" fontId="5" fillId="6" borderId="33" xfId="1" applyFont="1" applyFill="1" applyBorder="1" applyAlignment="1">
      <alignment horizontal="right" vertical="center" shrinkToFit="1"/>
    </xf>
    <xf numFmtId="38" fontId="5" fillId="6" borderId="35" xfId="0" applyNumberFormat="1" applyFont="1" applyFill="1" applyBorder="1" applyAlignment="1">
      <alignment horizontal="right" vertical="center" shrinkToFit="1"/>
    </xf>
    <xf numFmtId="38" fontId="5" fillId="6" borderId="32" xfId="0" applyNumberFormat="1" applyFont="1" applyFill="1" applyBorder="1" applyAlignment="1">
      <alignment horizontal="right" vertical="center" shrinkToFit="1"/>
    </xf>
    <xf numFmtId="38" fontId="5" fillId="6" borderId="36" xfId="0" applyNumberFormat="1" applyFont="1" applyFill="1" applyBorder="1" applyAlignment="1">
      <alignment horizontal="right" vertical="center" shrinkToFit="1"/>
    </xf>
    <xf numFmtId="0" fontId="25" fillId="2" borderId="0" xfId="0" applyFont="1" applyFill="1" applyBorder="1" applyAlignment="1">
      <alignment horizontal="left" vertical="top" wrapText="1"/>
    </xf>
    <xf numFmtId="38" fontId="5" fillId="0" borderId="89" xfId="1" applyFont="1" applyFill="1" applyBorder="1" applyAlignment="1">
      <alignment horizontal="right" vertical="center" shrinkToFit="1"/>
    </xf>
    <xf numFmtId="38" fontId="5" fillId="0" borderId="28" xfId="1" applyFont="1" applyFill="1" applyBorder="1" applyAlignment="1">
      <alignment horizontal="right" vertical="center" shrinkToFit="1"/>
    </xf>
    <xf numFmtId="38" fontId="5" fillId="0" borderId="29" xfId="1" applyFont="1" applyFill="1" applyBorder="1" applyAlignment="1">
      <alignment horizontal="right" vertical="center" shrinkToFit="1"/>
    </xf>
    <xf numFmtId="38" fontId="5" fillId="6" borderId="89" xfId="0" applyNumberFormat="1" applyFont="1" applyFill="1" applyBorder="1" applyAlignment="1">
      <alignment horizontal="right" vertical="center" shrinkToFit="1"/>
    </xf>
    <xf numFmtId="0" fontId="5" fillId="6" borderId="28" xfId="0" applyFont="1" applyFill="1" applyBorder="1" applyAlignment="1">
      <alignment horizontal="right" vertical="center" shrinkToFit="1"/>
    </xf>
    <xf numFmtId="0" fontId="5" fillId="6" borderId="30" xfId="0" applyFont="1" applyFill="1" applyBorder="1" applyAlignment="1">
      <alignment horizontal="right" vertical="center" shrinkToFit="1"/>
    </xf>
    <xf numFmtId="0" fontId="3" fillId="3" borderId="36" xfId="0" applyFont="1" applyFill="1" applyBorder="1" applyAlignment="1">
      <alignment horizontal="center" vertical="center"/>
    </xf>
    <xf numFmtId="38" fontId="5" fillId="6" borderId="31" xfId="0" applyNumberFormat="1" applyFont="1" applyFill="1" applyBorder="1" applyAlignment="1">
      <alignment horizontal="right" vertical="center" shrinkToFit="1"/>
    </xf>
    <xf numFmtId="38" fontId="5" fillId="6" borderId="33" xfId="0" applyNumberFormat="1" applyFont="1" applyFill="1" applyBorder="1" applyAlignment="1">
      <alignment horizontal="right" vertical="center" shrinkToFit="1"/>
    </xf>
    <xf numFmtId="0" fontId="24" fillId="3" borderId="47"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44" xfId="0" applyFont="1" applyFill="1" applyBorder="1" applyAlignment="1">
      <alignment horizontal="center" vertical="center"/>
    </xf>
    <xf numFmtId="0" fontId="24" fillId="3" borderId="47" xfId="0" applyFont="1" applyFill="1" applyBorder="1" applyAlignment="1">
      <alignment horizontal="center" vertical="center" wrapText="1"/>
    </xf>
    <xf numFmtId="0" fontId="24" fillId="3" borderId="103" xfId="0" applyFont="1" applyFill="1" applyBorder="1" applyAlignment="1">
      <alignment horizontal="center" vertical="center"/>
    </xf>
    <xf numFmtId="0" fontId="23" fillId="3" borderId="37" xfId="0" applyFont="1" applyFill="1" applyBorder="1" applyAlignment="1">
      <alignment horizontal="center" vertical="center"/>
    </xf>
    <xf numFmtId="0" fontId="23" fillId="3" borderId="38" xfId="0" applyFont="1" applyFill="1" applyBorder="1" applyAlignment="1">
      <alignment horizontal="center" vertical="center"/>
    </xf>
    <xf numFmtId="0" fontId="23" fillId="3" borderId="102"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96" xfId="0" applyFont="1" applyFill="1" applyBorder="1" applyAlignment="1">
      <alignment horizontal="center" vertical="center"/>
    </xf>
    <xf numFmtId="0" fontId="23" fillId="3" borderId="43"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103" xfId="0" applyFont="1" applyFill="1" applyBorder="1" applyAlignment="1">
      <alignment horizontal="center" vertical="center"/>
    </xf>
    <xf numFmtId="0" fontId="24" fillId="3" borderId="72"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9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21" xfId="0" applyFont="1" applyFill="1" applyBorder="1" applyAlignment="1">
      <alignment horizontal="center" vertical="center"/>
    </xf>
    <xf numFmtId="38" fontId="3" fillId="6" borderId="130" xfId="1" applyFont="1" applyFill="1" applyBorder="1" applyAlignment="1">
      <alignment horizontal="right" vertical="center"/>
    </xf>
    <xf numFmtId="38" fontId="3" fillId="6" borderId="131" xfId="1" applyFont="1" applyFill="1" applyBorder="1" applyAlignment="1">
      <alignment horizontal="right" vertical="center"/>
    </xf>
    <xf numFmtId="0" fontId="3" fillId="6" borderId="98" xfId="0" applyFont="1" applyFill="1" applyBorder="1" applyAlignment="1">
      <alignment horizontal="left" vertical="center"/>
    </xf>
    <xf numFmtId="0" fontId="3" fillId="6" borderId="99" xfId="0" applyFont="1" applyFill="1" applyBorder="1" applyAlignment="1">
      <alignment horizontal="left" vertical="center"/>
    </xf>
    <xf numFmtId="0" fontId="3" fillId="6" borderId="100" xfId="0" applyFont="1" applyFill="1" applyBorder="1" applyAlignment="1">
      <alignment horizontal="left" vertical="center"/>
    </xf>
    <xf numFmtId="38" fontId="3" fillId="6" borderId="122" xfId="1" applyFont="1" applyFill="1" applyBorder="1" applyAlignment="1">
      <alignment horizontal="right" vertical="center"/>
    </xf>
    <xf numFmtId="38" fontId="3" fillId="6" borderId="123" xfId="1" applyFont="1" applyFill="1" applyBorder="1" applyAlignment="1">
      <alignment horizontal="right" vertical="center"/>
    </xf>
    <xf numFmtId="0" fontId="3" fillId="6" borderId="104" xfId="0" applyFont="1" applyFill="1" applyBorder="1" applyAlignment="1">
      <alignment horizontal="center" vertical="center"/>
    </xf>
    <xf numFmtId="38" fontId="3" fillId="6" borderId="38" xfId="1" applyFont="1" applyFill="1" applyBorder="1" applyAlignment="1">
      <alignment horizontal="right" vertical="center"/>
    </xf>
    <xf numFmtId="38" fontId="3" fillId="6" borderId="56" xfId="1" applyFont="1" applyFill="1" applyBorder="1" applyAlignment="1">
      <alignment horizontal="right" vertical="center"/>
    </xf>
    <xf numFmtId="0" fontId="3" fillId="3" borderId="147" xfId="0" applyFont="1" applyFill="1" applyBorder="1" applyAlignment="1">
      <alignment horizontal="center" vertical="center"/>
    </xf>
    <xf numFmtId="0" fontId="3" fillId="3" borderId="149" xfId="0" applyFont="1" applyFill="1" applyBorder="1" applyAlignment="1">
      <alignment horizontal="center" vertical="center"/>
    </xf>
    <xf numFmtId="0" fontId="3" fillId="0" borderId="149" xfId="0" applyFont="1" applyFill="1" applyBorder="1" applyAlignment="1">
      <alignment horizontal="center" vertical="center"/>
    </xf>
    <xf numFmtId="38" fontId="3" fillId="6" borderId="61" xfId="1" applyFont="1" applyFill="1" applyBorder="1" applyAlignment="1">
      <alignment horizontal="right" vertical="center" shrinkToFit="1"/>
    </xf>
    <xf numFmtId="38" fontId="3" fillId="3" borderId="18" xfId="1" applyFont="1" applyFill="1" applyBorder="1" applyAlignment="1">
      <alignment horizontal="right" vertical="center"/>
    </xf>
    <xf numFmtId="38" fontId="3" fillId="6" borderId="28" xfId="1" applyFont="1" applyFill="1" applyBorder="1" applyAlignment="1">
      <alignment horizontal="right" vertical="center"/>
    </xf>
    <xf numFmtId="38" fontId="3" fillId="3" borderId="6" xfId="1" applyFont="1" applyFill="1" applyBorder="1" applyAlignment="1">
      <alignment horizontal="right" vertical="center"/>
    </xf>
    <xf numFmtId="0" fontId="3" fillId="6" borderId="5" xfId="0" applyFont="1" applyFill="1" applyBorder="1" applyAlignment="1">
      <alignment horizontal="left" vertical="center"/>
    </xf>
    <xf numFmtId="0" fontId="3" fillId="6" borderId="6" xfId="0" applyFont="1" applyFill="1" applyBorder="1" applyAlignment="1">
      <alignment horizontal="left" vertical="center"/>
    </xf>
    <xf numFmtId="0" fontId="3" fillId="6" borderId="23" xfId="0" applyFont="1" applyFill="1" applyBorder="1" applyAlignment="1">
      <alignment horizontal="left" vertical="center"/>
    </xf>
    <xf numFmtId="0" fontId="3" fillId="6" borderId="1"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52" xfId="0" applyFont="1" applyFill="1" applyBorder="1" applyAlignment="1">
      <alignment horizontal="left" vertical="center" wrapText="1"/>
    </xf>
    <xf numFmtId="0" fontId="3" fillId="6" borderId="5" xfId="0" applyFont="1" applyFill="1" applyBorder="1" applyAlignment="1">
      <alignment horizontal="left" vertical="center" wrapText="1"/>
    </xf>
    <xf numFmtId="0" fontId="3" fillId="6" borderId="6"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0" fontId="3" fillId="6" borderId="51" xfId="0" applyFont="1" applyFill="1" applyBorder="1" applyAlignment="1">
      <alignment horizontal="left" vertical="center"/>
    </xf>
    <xf numFmtId="0" fontId="3" fillId="6" borderId="39" xfId="0" applyFont="1" applyFill="1" applyBorder="1" applyAlignment="1">
      <alignment horizontal="left" vertical="center" shrinkToFit="1"/>
    </xf>
    <xf numFmtId="0" fontId="3" fillId="6" borderId="41" xfId="0" applyFont="1" applyFill="1" applyBorder="1" applyAlignment="1">
      <alignment horizontal="left" vertical="center" shrinkToFit="1"/>
    </xf>
    <xf numFmtId="38" fontId="5" fillId="6" borderId="39" xfId="0" applyNumberFormat="1" applyFont="1" applyFill="1" applyBorder="1" applyAlignment="1">
      <alignment horizontal="right" vertical="center" shrinkToFit="1"/>
    </xf>
    <xf numFmtId="0" fontId="5" fillId="6" borderId="39" xfId="0" applyFont="1" applyFill="1" applyBorder="1" applyAlignment="1">
      <alignment horizontal="right" vertical="center" shrinkToFit="1"/>
    </xf>
    <xf numFmtId="0" fontId="5" fillId="6" borderId="40" xfId="0" applyFont="1" applyFill="1" applyBorder="1" applyAlignment="1">
      <alignment horizontal="right" vertical="center" shrinkToFit="1"/>
    </xf>
    <xf numFmtId="38" fontId="5" fillId="0" borderId="42" xfId="1" applyFont="1" applyFill="1" applyBorder="1" applyAlignment="1">
      <alignment horizontal="right" vertical="center" shrinkToFit="1"/>
    </xf>
    <xf numFmtId="38" fontId="5" fillId="0" borderId="39" xfId="1" applyFont="1" applyFill="1" applyBorder="1" applyAlignment="1">
      <alignment horizontal="right" vertical="center" shrinkToFit="1"/>
    </xf>
    <xf numFmtId="38" fontId="5" fillId="0" borderId="40" xfId="1" applyFont="1" applyFill="1" applyBorder="1" applyAlignment="1">
      <alignment horizontal="right" vertical="center" shrinkToFit="1"/>
    </xf>
    <xf numFmtId="38" fontId="5" fillId="6" borderId="42" xfId="0" applyNumberFormat="1" applyFont="1" applyFill="1" applyBorder="1" applyAlignment="1">
      <alignment horizontal="right" vertical="center" shrinkToFit="1"/>
    </xf>
    <xf numFmtId="0" fontId="5" fillId="6" borderId="41" xfId="0" applyFont="1" applyFill="1" applyBorder="1" applyAlignment="1">
      <alignment horizontal="right" vertical="center" shrinkToFit="1"/>
    </xf>
    <xf numFmtId="38" fontId="3" fillId="3" borderId="45" xfId="1" applyFont="1" applyFill="1" applyBorder="1" applyAlignment="1">
      <alignment horizontal="right" vertical="center" shrinkToFit="1"/>
    </xf>
    <xf numFmtId="0" fontId="5" fillId="3" borderId="6" xfId="0" applyFont="1" applyFill="1" applyBorder="1" applyAlignment="1">
      <alignment horizontal="center" vertical="center"/>
    </xf>
    <xf numFmtId="0" fontId="5" fillId="3" borderId="23" xfId="0" applyFont="1" applyFill="1" applyBorder="1" applyAlignment="1">
      <alignment horizontal="center" vertical="center"/>
    </xf>
    <xf numFmtId="38" fontId="3" fillId="3" borderId="3" xfId="1" applyFont="1" applyFill="1" applyBorder="1" applyAlignment="1">
      <alignment horizontal="center" vertical="center"/>
    </xf>
    <xf numFmtId="38" fontId="23" fillId="3" borderId="8" xfId="1" applyFont="1" applyFill="1" applyBorder="1" applyAlignment="1">
      <alignment horizontal="center" vertical="center"/>
    </xf>
    <xf numFmtId="38" fontId="23" fillId="3" borderId="9" xfId="1" applyFont="1" applyFill="1" applyBorder="1" applyAlignment="1">
      <alignment horizontal="center" vertical="center"/>
    </xf>
    <xf numFmtId="38" fontId="23" fillId="3" borderId="2" xfId="1" applyFont="1" applyFill="1" applyBorder="1" applyAlignment="1">
      <alignment horizontal="center" vertical="center"/>
    </xf>
    <xf numFmtId="38" fontId="23" fillId="3" borderId="52" xfId="1" applyFont="1" applyFill="1" applyBorder="1" applyAlignment="1">
      <alignment horizontal="center" vertical="center"/>
    </xf>
    <xf numFmtId="0" fontId="13" fillId="7" borderId="67" xfId="2" applyFont="1" applyFill="1" applyBorder="1" applyAlignment="1">
      <alignment horizontal="left" vertical="center"/>
    </xf>
    <xf numFmtId="0" fontId="13" fillId="0" borderId="8" xfId="2" applyFont="1" applyFill="1" applyBorder="1" applyAlignment="1" applyProtection="1">
      <alignment horizontal="left" vertical="top" wrapText="1"/>
      <protection locked="0"/>
    </xf>
    <xf numFmtId="0" fontId="13" fillId="0" borderId="9" xfId="2" applyFont="1" applyFill="1" applyBorder="1" applyAlignment="1" applyProtection="1">
      <alignment horizontal="left" vertical="top" wrapText="1"/>
      <protection locked="0"/>
    </xf>
    <xf numFmtId="0" fontId="13" fillId="0" borderId="10" xfId="2" applyFont="1" applyFill="1" applyBorder="1" applyAlignment="1" applyProtection="1">
      <alignment horizontal="left" vertical="top" wrapText="1"/>
      <protection locked="0"/>
    </xf>
    <xf numFmtId="38" fontId="17" fillId="6" borderId="85" xfId="2" applyNumberFormat="1" applyFont="1" applyFill="1" applyBorder="1" applyAlignment="1">
      <alignment horizontal="center" vertical="center"/>
    </xf>
    <xf numFmtId="38" fontId="17" fillId="6" borderId="7" xfId="2" applyNumberFormat="1" applyFont="1" applyFill="1" applyBorder="1" applyAlignment="1">
      <alignment horizontal="center" vertical="center"/>
    </xf>
    <xf numFmtId="38" fontId="17" fillId="6" borderId="5" xfId="2" applyNumberFormat="1" applyFont="1" applyFill="1" applyBorder="1" applyAlignment="1">
      <alignment horizontal="center" vertical="center"/>
    </xf>
    <xf numFmtId="0" fontId="9" fillId="7" borderId="113" xfId="2" applyFont="1" applyFill="1" applyBorder="1" applyAlignment="1">
      <alignment horizontal="center" vertical="center"/>
    </xf>
    <xf numFmtId="0" fontId="0" fillId="7" borderId="69" xfId="0" applyFill="1" applyBorder="1" applyAlignment="1">
      <alignment horizontal="center" vertical="center"/>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13" fillId="8" borderId="8" xfId="2" applyFont="1" applyFill="1" applyBorder="1" applyAlignment="1">
      <alignment horizontal="center" vertical="center" wrapText="1"/>
    </xf>
    <xf numFmtId="0" fontId="13" fillId="8" borderId="10" xfId="2" applyFont="1" applyFill="1" applyBorder="1" applyAlignment="1">
      <alignment horizontal="center" vertical="center" wrapText="1"/>
    </xf>
    <xf numFmtId="0" fontId="13" fillId="8" borderId="9" xfId="2" applyFont="1" applyFill="1" applyBorder="1" applyAlignment="1">
      <alignment horizontal="center" vertical="center"/>
    </xf>
    <xf numFmtId="0" fontId="13" fillId="8" borderId="10" xfId="2" applyFont="1" applyFill="1" applyBorder="1" applyAlignment="1">
      <alignment horizontal="center" vertical="center"/>
    </xf>
    <xf numFmtId="0" fontId="13" fillId="8" borderId="70" xfId="2" applyFont="1" applyFill="1" applyBorder="1" applyAlignment="1">
      <alignment horizontal="center" vertical="center"/>
    </xf>
    <xf numFmtId="0" fontId="13" fillId="8" borderId="80" xfId="2" applyFont="1" applyFill="1" applyBorder="1" applyAlignment="1">
      <alignment horizontal="center" vertical="center"/>
    </xf>
    <xf numFmtId="0" fontId="17" fillId="6" borderId="35" xfId="2" applyFont="1" applyFill="1" applyBorder="1" applyAlignment="1">
      <alignment vertical="center" wrapText="1"/>
    </xf>
    <xf numFmtId="0" fontId="17" fillId="6" borderId="32" xfId="2" applyFont="1" applyFill="1" applyBorder="1" applyAlignment="1">
      <alignment vertical="center" wrapText="1"/>
    </xf>
    <xf numFmtId="0" fontId="0" fillId="0" borderId="32" xfId="0" applyBorder="1" applyAlignment="1">
      <alignment vertical="center" wrapText="1"/>
    </xf>
    <xf numFmtId="0" fontId="0" fillId="0" borderId="36" xfId="0" applyBorder="1" applyAlignment="1">
      <alignment vertical="center" wrapText="1"/>
    </xf>
    <xf numFmtId="0" fontId="39" fillId="0" borderId="0" xfId="0" applyFont="1" applyAlignment="1">
      <alignment horizontal="right" vertical="center"/>
    </xf>
    <xf numFmtId="0" fontId="40" fillId="0" borderId="0" xfId="0" applyFont="1" applyAlignment="1">
      <alignment vertical="center"/>
    </xf>
    <xf numFmtId="0" fontId="39" fillId="0" borderId="0" xfId="0" applyFont="1" applyAlignment="1" applyProtection="1">
      <alignment horizontal="left" vertical="center"/>
      <protection locked="0"/>
    </xf>
    <xf numFmtId="0" fontId="0" fillId="0" borderId="0" xfId="0" applyAlignment="1"/>
    <xf numFmtId="0" fontId="40" fillId="0" borderId="0" xfId="0" applyFont="1" applyAlignment="1">
      <alignment horizontal="right" vertical="center"/>
    </xf>
    <xf numFmtId="0" fontId="40" fillId="0" borderId="0" xfId="0" applyFont="1" applyAlignment="1">
      <alignment horizontal="left" vertical="center"/>
    </xf>
    <xf numFmtId="0" fontId="0" fillId="7" borderId="1" xfId="0" applyFill="1" applyBorder="1" applyAlignment="1">
      <alignment horizontal="center" vertical="center" wrapText="1"/>
    </xf>
    <xf numFmtId="0" fontId="0" fillId="7" borderId="5" xfId="0" applyFill="1" applyBorder="1" applyAlignment="1">
      <alignment horizontal="center" vertical="center" wrapText="1"/>
    </xf>
    <xf numFmtId="0" fontId="0" fillId="7" borderId="2" xfId="0" applyFill="1" applyBorder="1" applyAlignment="1">
      <alignment horizontal="center" vertical="center"/>
    </xf>
    <xf numFmtId="0" fontId="0" fillId="7" borderId="6" xfId="0" applyFill="1" applyBorder="1" applyAlignment="1">
      <alignment horizontal="center" vertical="center"/>
    </xf>
    <xf numFmtId="0" fontId="0" fillId="7" borderId="3"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9" xfId="0" applyFill="1" applyBorder="1" applyAlignment="1">
      <alignment horizontal="left" vertical="top" wrapText="1"/>
    </xf>
    <xf numFmtId="0" fontId="0" fillId="7" borderId="10" xfId="0" applyFill="1" applyBorder="1" applyAlignment="1">
      <alignment horizontal="left" vertical="top" wrapText="1"/>
    </xf>
    <xf numFmtId="0" fontId="0" fillId="0" borderId="8" xfId="0" applyFill="1" applyBorder="1" applyAlignment="1" applyProtection="1">
      <alignment horizontal="center"/>
      <protection locked="0"/>
    </xf>
    <xf numFmtId="0" fontId="0" fillId="0" borderId="9" xfId="0" applyFill="1" applyBorder="1" applyAlignment="1" applyProtection="1">
      <alignment horizontal="center"/>
      <protection locked="0"/>
    </xf>
    <xf numFmtId="0" fontId="0" fillId="0" borderId="10" xfId="0"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protection locked="0"/>
    </xf>
    <xf numFmtId="0" fontId="0" fillId="7" borderId="9" xfId="0" applyFill="1" applyBorder="1" applyAlignment="1">
      <alignment horizontal="left" vertical="top"/>
    </xf>
    <xf numFmtId="0" fontId="0" fillId="0" borderId="9" xfId="0" applyBorder="1" applyAlignment="1">
      <alignment horizontal="left"/>
    </xf>
    <xf numFmtId="0" fontId="0" fillId="0" borderId="10" xfId="0" applyBorder="1" applyAlignment="1">
      <alignment horizontal="left"/>
    </xf>
    <xf numFmtId="0" fontId="0" fillId="6" borderId="8" xfId="0" applyFill="1" applyBorder="1" applyAlignment="1">
      <alignment vertical="center" wrapText="1"/>
    </xf>
    <xf numFmtId="0" fontId="0" fillId="6" borderId="9" xfId="0" applyFill="1" applyBorder="1" applyAlignment="1">
      <alignment vertical="center" wrapText="1"/>
    </xf>
    <xf numFmtId="0" fontId="0" fillId="6" borderId="10" xfId="0" applyFill="1" applyBorder="1" applyAlignment="1">
      <alignment vertical="center" wrapText="1"/>
    </xf>
    <xf numFmtId="0" fontId="0" fillId="7" borderId="1" xfId="0" applyFill="1" applyBorder="1" applyAlignment="1"/>
    <xf numFmtId="0" fontId="0" fillId="7" borderId="2" xfId="0" applyFill="1" applyBorder="1" applyAlignment="1"/>
    <xf numFmtId="0" fontId="0" fillId="7" borderId="3" xfId="0" applyFill="1" applyBorder="1" applyAlignment="1"/>
    <xf numFmtId="0" fontId="0" fillId="7" borderId="5" xfId="0" applyFill="1" applyBorder="1" applyAlignment="1"/>
    <xf numFmtId="0" fontId="0" fillId="7" borderId="6" xfId="0" applyFill="1" applyBorder="1" applyAlignment="1"/>
    <xf numFmtId="0" fontId="0" fillId="7" borderId="7" xfId="0" applyFill="1" applyBorder="1" applyAlignment="1"/>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67" xfId="0" applyFill="1" applyBorder="1" applyAlignment="1">
      <alignment horizontal="center" vertical="center"/>
    </xf>
    <xf numFmtId="0" fontId="0" fillId="7" borderId="11" xfId="0" applyFill="1" applyBorder="1" applyAlignment="1">
      <alignment horizontal="center"/>
    </xf>
    <xf numFmtId="0" fontId="0" fillId="7" borderId="12" xfId="0" applyFill="1" applyBorder="1" applyAlignment="1">
      <alignment horizontal="center"/>
    </xf>
    <xf numFmtId="0" fontId="0" fillId="7" borderId="13" xfId="0" applyFill="1" applyBorder="1" applyAlignment="1">
      <alignment horizontal="center"/>
    </xf>
    <xf numFmtId="0" fontId="0" fillId="7" borderId="116" xfId="0" applyFill="1" applyBorder="1" applyAlignment="1">
      <alignment horizontal="center"/>
    </xf>
    <xf numFmtId="0" fontId="0" fillId="7" borderId="105" xfId="0" applyFill="1" applyBorder="1" applyAlignment="1">
      <alignment horizontal="center"/>
    </xf>
    <xf numFmtId="0" fontId="0" fillId="7" borderId="106" xfId="0" applyFill="1" applyBorder="1" applyAlignment="1">
      <alignment horizontal="center"/>
    </xf>
    <xf numFmtId="0" fontId="0" fillId="7" borderId="8" xfId="0" applyFill="1" applyBorder="1" applyAlignment="1">
      <alignment horizontal="center" wrapText="1"/>
    </xf>
    <xf numFmtId="0" fontId="0" fillId="7" borderId="62" xfId="0" applyFill="1" applyBorder="1" applyAlignment="1">
      <alignment horizontal="center"/>
    </xf>
    <xf numFmtId="0" fontId="0" fillId="7" borderId="45" xfId="0" applyFill="1" applyBorder="1" applyAlignment="1">
      <alignment horizontal="center"/>
    </xf>
    <xf numFmtId="0" fontId="0" fillId="7" borderId="46" xfId="0" applyFill="1" applyBorder="1" applyAlignment="1">
      <alignment horizontal="center"/>
    </xf>
    <xf numFmtId="0" fontId="0" fillId="7" borderId="5" xfId="0" applyFill="1" applyBorder="1" applyAlignment="1">
      <alignment horizontal="center" vertical="center"/>
    </xf>
    <xf numFmtId="0" fontId="13" fillId="8" borderId="8" xfId="2" applyFont="1" applyFill="1" applyBorder="1" applyAlignment="1">
      <alignment horizontal="left" vertical="center" wrapText="1"/>
    </xf>
    <xf numFmtId="0" fontId="13" fillId="8" borderId="10" xfId="2" applyFont="1" applyFill="1" applyBorder="1" applyAlignment="1">
      <alignment horizontal="left" vertical="center" wrapText="1"/>
    </xf>
    <xf numFmtId="0" fontId="13" fillId="0" borderId="78" xfId="2" applyFont="1" applyFill="1" applyBorder="1" applyAlignment="1">
      <alignment horizontal="right" vertical="center"/>
    </xf>
    <xf numFmtId="0" fontId="13" fillId="0" borderId="34" xfId="2" applyFont="1" applyFill="1" applyBorder="1" applyAlignment="1">
      <alignment horizontal="right" vertical="center"/>
    </xf>
    <xf numFmtId="0" fontId="17" fillId="6" borderId="34" xfId="2" applyFont="1" applyFill="1" applyBorder="1" applyAlignment="1">
      <alignment vertical="center" wrapText="1"/>
    </xf>
    <xf numFmtId="0" fontId="17" fillId="6" borderId="79" xfId="2" applyFont="1" applyFill="1" applyBorder="1" applyAlignment="1">
      <alignment vertical="center" wrapText="1"/>
    </xf>
    <xf numFmtId="0" fontId="13" fillId="8" borderId="86" xfId="2" applyFont="1" applyFill="1" applyBorder="1" applyAlignment="1">
      <alignment horizontal="left" vertical="center" wrapText="1"/>
    </xf>
    <xf numFmtId="0" fontId="13" fillId="8" borderId="87" xfId="2" applyFont="1" applyFill="1" applyBorder="1" applyAlignment="1">
      <alignment horizontal="left" vertical="center" wrapText="1"/>
    </xf>
    <xf numFmtId="0" fontId="13" fillId="8" borderId="8" xfId="2" applyFont="1" applyFill="1" applyBorder="1" applyAlignment="1">
      <alignment horizontal="center" vertical="center"/>
    </xf>
    <xf numFmtId="0" fontId="13" fillId="8" borderId="63" xfId="2" applyFont="1" applyFill="1" applyBorder="1" applyAlignment="1">
      <alignment horizontal="center" vertical="center"/>
    </xf>
    <xf numFmtId="0" fontId="13" fillId="8" borderId="64" xfId="2" applyFont="1" applyFill="1" applyBorder="1" applyAlignment="1">
      <alignment horizontal="center" vertical="center"/>
    </xf>
    <xf numFmtId="0" fontId="13" fillId="8" borderId="53" xfId="2" applyFont="1" applyFill="1" applyBorder="1" applyAlignment="1">
      <alignment horizontal="center" vertical="center"/>
    </xf>
    <xf numFmtId="0" fontId="13" fillId="8" borderId="55" xfId="2" applyFont="1" applyFill="1" applyBorder="1" applyAlignment="1">
      <alignment horizontal="center" vertical="center"/>
    </xf>
    <xf numFmtId="0" fontId="13" fillId="8" borderId="66" xfId="2" applyFont="1" applyFill="1" applyBorder="1" applyAlignment="1">
      <alignment horizontal="center" vertical="center"/>
    </xf>
    <xf numFmtId="0" fontId="13" fillId="8" borderId="67" xfId="2" applyFont="1" applyFill="1" applyBorder="1" applyAlignment="1">
      <alignment horizontal="center" vertical="center"/>
    </xf>
    <xf numFmtId="0" fontId="11" fillId="7" borderId="68" xfId="2" applyFont="1" applyFill="1" applyBorder="1" applyAlignment="1">
      <alignment horizontal="center" vertical="center" textRotation="255" wrapText="1"/>
    </xf>
    <xf numFmtId="0" fontId="11" fillId="7" borderId="108" xfId="2" applyFont="1" applyFill="1" applyBorder="1" applyAlignment="1">
      <alignment horizontal="center" vertical="center" textRotation="255" wrapText="1"/>
    </xf>
    <xf numFmtId="0" fontId="11" fillId="7" borderId="110" xfId="2" applyFont="1" applyFill="1" applyBorder="1" applyAlignment="1">
      <alignment horizontal="center" vertical="center" textRotation="255" wrapText="1"/>
    </xf>
    <xf numFmtId="0" fontId="33" fillId="7" borderId="68" xfId="0" applyFont="1" applyFill="1" applyBorder="1" applyAlignment="1">
      <alignment horizontal="center" vertical="center" wrapText="1"/>
    </xf>
    <xf numFmtId="0" fontId="33" fillId="7" borderId="69"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3" fillId="7" borderId="10" xfId="0" applyFont="1" applyFill="1" applyBorder="1" applyAlignment="1">
      <alignment horizontal="center" vertical="center" wrapText="1"/>
    </xf>
    <xf numFmtId="0" fontId="13" fillId="8" borderId="62" xfId="2" applyFont="1" applyFill="1" applyBorder="1" applyAlignment="1">
      <alignment horizontal="center" vertical="center" wrapText="1"/>
    </xf>
    <xf numFmtId="0" fontId="13" fillId="8" borderId="46" xfId="2" applyFont="1" applyFill="1" applyBorder="1" applyAlignment="1">
      <alignment horizontal="center" vertical="center" wrapText="1"/>
    </xf>
    <xf numFmtId="0" fontId="4" fillId="7" borderId="66" xfId="2" applyFont="1" applyFill="1" applyBorder="1" applyAlignment="1">
      <alignment horizontal="center" vertical="center" textRotation="255" wrapText="1"/>
    </xf>
    <xf numFmtId="0" fontId="4" fillId="7" borderId="67" xfId="2" applyFont="1" applyFill="1" applyBorder="1" applyAlignment="1">
      <alignment horizontal="center" vertical="center" textRotation="255" wrapText="1"/>
    </xf>
    <xf numFmtId="0" fontId="4" fillId="7" borderId="65" xfId="2" applyFont="1" applyFill="1" applyBorder="1" applyAlignment="1">
      <alignment horizontal="center" vertical="center" textRotation="255" wrapText="1"/>
    </xf>
    <xf numFmtId="0" fontId="33" fillId="7" borderId="10" xfId="0" applyFont="1" applyFill="1" applyBorder="1" applyAlignment="1">
      <alignment horizontal="center" vertical="center"/>
    </xf>
    <xf numFmtId="0" fontId="33" fillId="7" borderId="69" xfId="0" applyFont="1" applyFill="1" applyBorder="1" applyAlignment="1">
      <alignment horizontal="center" vertical="center"/>
    </xf>
    <xf numFmtId="0" fontId="17" fillId="6" borderId="78" xfId="2" applyFont="1" applyFill="1" applyBorder="1" applyAlignment="1">
      <alignment vertical="center" wrapText="1"/>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36" xfId="2" applyFont="1" applyFill="1" applyBorder="1" applyAlignment="1">
      <alignment horizontal="center" vertical="center"/>
    </xf>
    <xf numFmtId="0" fontId="9" fillId="7" borderId="63" xfId="2" applyFont="1" applyFill="1" applyBorder="1" applyAlignment="1">
      <alignment horizontal="center" vertical="center"/>
    </xf>
    <xf numFmtId="0" fontId="9" fillId="7" borderId="109" xfId="2" applyFont="1" applyFill="1" applyBorder="1" applyAlignment="1">
      <alignment horizontal="center" vertical="center"/>
    </xf>
    <xf numFmtId="0" fontId="9" fillId="7" borderId="64" xfId="2" applyFont="1" applyFill="1" applyBorder="1" applyAlignment="1">
      <alignment horizontal="center" vertical="center"/>
    </xf>
    <xf numFmtId="0" fontId="4" fillId="7" borderId="68" xfId="2" applyFont="1" applyFill="1" applyBorder="1" applyAlignment="1">
      <alignment horizontal="center" vertical="center" textRotation="255" wrapText="1"/>
    </xf>
    <xf numFmtId="0" fontId="4" fillId="7" borderId="108" xfId="2" applyFont="1" applyFill="1" applyBorder="1" applyAlignment="1">
      <alignment horizontal="center" vertical="center" textRotation="255" wrapText="1"/>
    </xf>
    <xf numFmtId="0" fontId="4" fillId="7" borderId="110" xfId="2" applyFont="1" applyFill="1" applyBorder="1" applyAlignment="1">
      <alignment horizontal="center" vertical="center" textRotation="255" wrapText="1"/>
    </xf>
    <xf numFmtId="0" fontId="13" fillId="0" borderId="0" xfId="2" applyFont="1" applyFill="1" applyBorder="1" applyAlignment="1">
      <alignment horizontal="right" vertical="center" wrapText="1"/>
    </xf>
    <xf numFmtId="0" fontId="13" fillId="0" borderId="0" xfId="2" applyFont="1" applyFill="1" applyBorder="1" applyAlignment="1">
      <alignment vertical="center" wrapText="1"/>
    </xf>
    <xf numFmtId="0" fontId="13" fillId="0" borderId="0" xfId="2" applyFont="1" applyFill="1" applyBorder="1" applyAlignment="1">
      <alignment horizontal="right" vertical="center"/>
    </xf>
    <xf numFmtId="0" fontId="17" fillId="0" borderId="0" xfId="2" applyFont="1" applyFill="1" applyBorder="1" applyAlignment="1">
      <alignment horizontal="left" vertical="center" wrapText="1"/>
    </xf>
    <xf numFmtId="0" fontId="13" fillId="0" borderId="0" xfId="2" applyFont="1" applyFill="1" applyBorder="1" applyAlignment="1">
      <alignment horizontal="center" vertical="center"/>
    </xf>
    <xf numFmtId="49" fontId="13" fillId="0" borderId="0" xfId="2" quotePrefix="1" applyNumberFormat="1" applyFont="1" applyFill="1" applyBorder="1" applyAlignment="1">
      <alignment vertical="center" wrapText="1"/>
    </xf>
    <xf numFmtId="49" fontId="13" fillId="0" borderId="0" xfId="2" applyNumberFormat="1" applyFont="1" applyFill="1" applyBorder="1" applyAlignment="1">
      <alignment vertical="center" wrapText="1"/>
    </xf>
    <xf numFmtId="0" fontId="13" fillId="0" borderId="0" xfId="2" applyFont="1" applyFill="1" applyBorder="1" applyAlignment="1">
      <alignment horizontal="center" vertical="center" wrapText="1"/>
    </xf>
    <xf numFmtId="0" fontId="13" fillId="0" borderId="0" xfId="2" applyFont="1" applyFill="1" applyBorder="1" applyAlignment="1">
      <alignment horizontal="left" vertical="top" wrapText="1"/>
    </xf>
    <xf numFmtId="0" fontId="13" fillId="0" borderId="1" xfId="2" applyFont="1" applyFill="1" applyBorder="1" applyAlignment="1" applyProtection="1">
      <alignment horizontal="left" vertical="top" wrapText="1"/>
      <protection locked="0"/>
    </xf>
    <xf numFmtId="0" fontId="13" fillId="0" borderId="2" xfId="2" applyFont="1" applyFill="1" applyBorder="1" applyAlignment="1" applyProtection="1">
      <alignment horizontal="left" vertical="top" wrapText="1"/>
      <protection locked="0"/>
    </xf>
    <xf numFmtId="0" fontId="13" fillId="0" borderId="3" xfId="2" applyFont="1" applyFill="1" applyBorder="1" applyAlignment="1" applyProtection="1">
      <alignment horizontal="left" vertical="top" wrapText="1"/>
      <protection locked="0"/>
    </xf>
    <xf numFmtId="0" fontId="13" fillId="0" borderId="5" xfId="2" applyFont="1" applyFill="1" applyBorder="1" applyAlignment="1" applyProtection="1">
      <alignment horizontal="left" vertical="top" wrapText="1"/>
      <protection locked="0"/>
    </xf>
    <xf numFmtId="0" fontId="13" fillId="0" borderId="6" xfId="2" applyFont="1" applyFill="1" applyBorder="1" applyAlignment="1" applyProtection="1">
      <alignment horizontal="left" vertical="top" wrapText="1"/>
      <protection locked="0"/>
    </xf>
    <xf numFmtId="0" fontId="13" fillId="0" borderId="7" xfId="2" applyFont="1" applyFill="1" applyBorder="1" applyAlignment="1" applyProtection="1">
      <alignment horizontal="left" vertical="top" wrapText="1"/>
      <protection locked="0"/>
    </xf>
    <xf numFmtId="0" fontId="17" fillId="6" borderId="74" xfId="2" applyFont="1" applyFill="1" applyBorder="1" applyAlignment="1">
      <alignment horizontal="left" vertical="center" wrapText="1"/>
    </xf>
    <xf numFmtId="0" fontId="17" fillId="6" borderId="75" xfId="2" applyFont="1" applyFill="1" applyBorder="1" applyAlignment="1">
      <alignment horizontal="left" vertical="center" wrapText="1"/>
    </xf>
    <xf numFmtId="0" fontId="13" fillId="6" borderId="67" xfId="2" applyFont="1" applyFill="1" applyBorder="1" applyAlignment="1">
      <alignment vertical="center" wrapText="1"/>
    </xf>
    <xf numFmtId="0" fontId="13" fillId="6" borderId="77" xfId="2" applyFont="1" applyFill="1" applyBorder="1" applyAlignment="1">
      <alignment vertical="center" wrapText="1"/>
    </xf>
    <xf numFmtId="49" fontId="13" fillId="0" borderId="89" xfId="2" quotePrefix="1" applyNumberFormat="1" applyFont="1" applyFill="1" applyBorder="1" applyAlignment="1" applyProtection="1">
      <alignment vertical="center" wrapText="1"/>
      <protection locked="0"/>
    </xf>
    <xf numFmtId="49" fontId="13" fillId="0" borderId="28" xfId="2" applyNumberFormat="1" applyFont="1" applyFill="1" applyBorder="1" applyAlignment="1" applyProtection="1">
      <alignment vertical="center" wrapText="1"/>
      <protection locked="0"/>
    </xf>
    <xf numFmtId="49" fontId="13" fillId="0" borderId="30" xfId="2" applyNumberFormat="1" applyFont="1" applyFill="1" applyBorder="1" applyAlignment="1" applyProtection="1">
      <alignment vertical="center" wrapText="1"/>
      <protection locked="0"/>
    </xf>
    <xf numFmtId="0" fontId="13" fillId="8" borderId="68" xfId="2" applyFont="1" applyFill="1" applyBorder="1" applyAlignment="1">
      <alignment horizontal="center" vertical="center"/>
    </xf>
    <xf numFmtId="0" fontId="13" fillId="8" borderId="69" xfId="2" applyFont="1" applyFill="1" applyBorder="1" applyAlignment="1">
      <alignment horizontal="center" vertical="center"/>
    </xf>
    <xf numFmtId="0" fontId="13" fillId="0" borderId="76" xfId="2" applyFont="1" applyFill="1" applyBorder="1" applyAlignment="1">
      <alignment horizontal="right" vertical="center" wrapText="1"/>
    </xf>
    <xf numFmtId="0" fontId="13" fillId="0" borderId="67" xfId="2" applyFont="1" applyFill="1" applyBorder="1" applyAlignment="1">
      <alignment horizontal="right" vertical="center" wrapText="1"/>
    </xf>
    <xf numFmtId="0" fontId="13" fillId="0" borderId="50" xfId="2" applyFont="1" applyFill="1" applyBorder="1" applyAlignment="1">
      <alignment horizontal="right" vertical="center" wrapText="1"/>
    </xf>
    <xf numFmtId="0" fontId="13" fillId="0" borderId="10" xfId="2" applyFont="1" applyFill="1" applyBorder="1" applyAlignment="1">
      <alignment horizontal="right" vertical="center" wrapText="1"/>
    </xf>
    <xf numFmtId="0" fontId="13" fillId="0" borderId="73" xfId="2" applyFont="1" applyFill="1" applyBorder="1" applyAlignment="1">
      <alignment horizontal="right" vertical="center"/>
    </xf>
    <xf numFmtId="0" fontId="13" fillId="0" borderId="74" xfId="2" applyFont="1" applyFill="1" applyBorder="1" applyAlignment="1">
      <alignment horizontal="right" vertical="center"/>
    </xf>
    <xf numFmtId="0" fontId="13" fillId="0" borderId="60" xfId="2" applyFont="1" applyFill="1" applyBorder="1" applyAlignment="1">
      <alignment horizontal="right" vertical="center" wrapText="1"/>
    </xf>
    <xf numFmtId="0" fontId="13" fillId="0" borderId="40" xfId="2" applyFont="1" applyFill="1" applyBorder="1" applyAlignment="1">
      <alignment horizontal="right" vertical="center" wrapText="1"/>
    </xf>
    <xf numFmtId="0" fontId="13" fillId="0" borderId="67" xfId="2" applyFont="1" applyFill="1" applyBorder="1" applyAlignment="1" applyProtection="1">
      <alignment vertical="center" wrapText="1"/>
      <protection locked="0"/>
    </xf>
    <xf numFmtId="0" fontId="13" fillId="0" borderId="77" xfId="2" applyFont="1" applyFill="1" applyBorder="1" applyAlignment="1" applyProtection="1">
      <alignment vertical="center" wrapText="1"/>
      <protection locked="0"/>
    </xf>
    <xf numFmtId="49" fontId="13" fillId="0" borderId="89" xfId="2" applyNumberFormat="1" applyFont="1" applyFill="1" applyBorder="1" applyAlignment="1" applyProtection="1">
      <alignment vertical="center" wrapText="1"/>
      <protection locked="0"/>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colors>
    <mruColors>
      <color rgb="FFCCFFFF"/>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drawings/_rels/drawing5.xml.rels><?xml version="1.0" encoding="UTF-8" standalone="yes"?>
<Relationships xmlns="http://schemas.openxmlformats.org/package/2006/relationships"><Relationship Id="rId8" Type="http://schemas.openxmlformats.org/officeDocument/2006/relationships/hyperlink" Target="#&#35506;&#38988;8"/><Relationship Id="rId3" Type="http://schemas.openxmlformats.org/officeDocument/2006/relationships/hyperlink" Target="#&#35506;&#38988;3"/><Relationship Id="rId7" Type="http://schemas.openxmlformats.org/officeDocument/2006/relationships/hyperlink" Target="#&#35506;&#38988;7"/><Relationship Id="rId2" Type="http://schemas.openxmlformats.org/officeDocument/2006/relationships/hyperlink" Target="#&#35506;&#38988;2"/><Relationship Id="rId1" Type="http://schemas.openxmlformats.org/officeDocument/2006/relationships/hyperlink" Target="#&#35506;&#38988;1"/><Relationship Id="rId6" Type="http://schemas.openxmlformats.org/officeDocument/2006/relationships/hyperlink" Target="#&#35506;&#38988;6"/><Relationship Id="rId5" Type="http://schemas.openxmlformats.org/officeDocument/2006/relationships/hyperlink" Target="#&#35506;&#38988;5"/><Relationship Id="rId10" Type="http://schemas.openxmlformats.org/officeDocument/2006/relationships/hyperlink" Target="#&#35506;&#38988;10"/><Relationship Id="rId4" Type="http://schemas.openxmlformats.org/officeDocument/2006/relationships/hyperlink" Target="#&#35506;&#38988;4"/><Relationship Id="rId9" Type="http://schemas.openxmlformats.org/officeDocument/2006/relationships/hyperlink" Target="#&#35506;&#38988;9"/></Relationships>
</file>

<file path=xl/drawings/drawing1.xml><?xml version="1.0" encoding="utf-8"?>
<xdr:wsDr xmlns:xdr="http://schemas.openxmlformats.org/drawingml/2006/spreadsheetDrawing" xmlns:a="http://schemas.openxmlformats.org/drawingml/2006/main">
  <xdr:twoCellAnchor>
    <xdr:from>
      <xdr:col>1</xdr:col>
      <xdr:colOff>68036</xdr:colOff>
      <xdr:row>2</xdr:row>
      <xdr:rowOff>66675</xdr:rowOff>
    </xdr:from>
    <xdr:to>
      <xdr:col>14</xdr:col>
      <xdr:colOff>489857</xdr:colOff>
      <xdr:row>21</xdr:row>
      <xdr:rowOff>81643</xdr:rowOff>
    </xdr:to>
    <xdr:sp macro="" textlink="">
      <xdr:nvSpPr>
        <xdr:cNvPr id="3" name="正方形/長方形 2">
          <a:extLst>
            <a:ext uri="{FF2B5EF4-FFF2-40B4-BE49-F238E27FC236}">
              <a16:creationId xmlns:a16="http://schemas.microsoft.com/office/drawing/2014/main" id="{8A1FA094-DCB6-4B43-9106-CEA68F7FEB5E}"/>
            </a:ext>
          </a:extLst>
        </xdr:cNvPr>
        <xdr:cNvSpPr/>
      </xdr:nvSpPr>
      <xdr:spPr>
        <a:xfrm>
          <a:off x="748393" y="951139"/>
          <a:ext cx="9266464" cy="4668611"/>
        </a:xfrm>
        <a:prstGeom prst="rect">
          <a:avLst/>
        </a:prstGeom>
        <a:solidFill>
          <a:schemeClr val="bg1"/>
        </a:soli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ＭＳ 明朝" panose="02020609040205080304" pitchFamily="17" charset="-128"/>
              <a:ea typeface="ＭＳ 明朝" panose="02020609040205080304" pitchFamily="17" charset="-128"/>
            </a:rPr>
            <a:t>作成する前に、必ずご一読ください。</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algn="l"/>
          <a:endParaRPr kumimoji="1" lang="en-US" altLang="ja-JP" sz="1200" b="1">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本書は、</a:t>
          </a:r>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計画様式</a:t>
          </a:r>
          <a:r>
            <a:rPr kumimoji="1" lang="en-US" altLang="ja-JP" sz="1200" b="0">
              <a:solidFill>
                <a:srgbClr val="0000FF"/>
              </a:solidFill>
              <a:latin typeface="ＭＳ 明朝" panose="02020609040205080304" pitchFamily="17" charset="-128"/>
              <a:ea typeface="ＭＳ 明朝" panose="02020609040205080304" pitchFamily="17" charset="-128"/>
            </a:rPr>
            <a:t>1】</a:t>
          </a:r>
          <a:r>
            <a:rPr kumimoji="1" lang="ja-JP" altLang="en-US" sz="1200" b="0">
              <a:solidFill>
                <a:srgbClr val="0000FF"/>
              </a:solidFill>
              <a:latin typeface="ＭＳ 明朝" panose="02020609040205080304" pitchFamily="17" charset="-128"/>
              <a:ea typeface="ＭＳ 明朝" panose="02020609040205080304" pitchFamily="17" charset="-128"/>
            </a:rPr>
            <a:t>プロジェクト実施計画書の別紙です。当該年度の実施計画書作成時の資金計画を記載するもので、</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マッチングファンド申請・報告時にも使用します。資金計画の変更に伴う計画変更およびマッチングファンド申請・報告</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する際に、該当シートを適宜修正した上で</a:t>
          </a:r>
          <a:r>
            <a:rPr kumimoji="1" lang="en-US" altLang="ja-JP" sz="1200" b="0">
              <a:solidFill>
                <a:srgbClr val="0000FF"/>
              </a:solidFill>
              <a:latin typeface="ＭＳ 明朝" panose="02020609040205080304" pitchFamily="17" charset="-128"/>
              <a:ea typeface="ＭＳ 明朝" panose="02020609040205080304" pitchFamily="17" charset="-128"/>
            </a:rPr>
            <a:t>JST</a:t>
          </a:r>
          <a:r>
            <a:rPr kumimoji="1" lang="ja-JP" altLang="en-US" sz="1200" b="0">
              <a:solidFill>
                <a:srgbClr val="0000FF"/>
              </a:solidFill>
              <a:latin typeface="ＭＳ 明朝" panose="02020609040205080304" pitchFamily="17" charset="-128"/>
              <a:ea typeface="ＭＳ 明朝" panose="02020609040205080304" pitchFamily="17" charset="-128"/>
            </a:rPr>
            <a:t>まで提出してください。</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幹事機関が本書の内容を取りまとめて作成してください。</a:t>
          </a:r>
          <a:r>
            <a:rPr kumimoji="1" lang="ja-JP" altLang="en-US" sz="1200" b="1" u="sng">
              <a:solidFill>
                <a:srgbClr val="0000FF"/>
              </a:solidFill>
              <a:latin typeface="ＭＳ 明朝" panose="02020609040205080304" pitchFamily="17" charset="-128"/>
              <a:ea typeface="ＭＳ 明朝" panose="02020609040205080304" pitchFamily="17" charset="-128"/>
            </a:rPr>
            <a:t>作成に際して、個別シートを追加したり、削除したりしないで</a:t>
          </a:r>
          <a:endParaRPr kumimoji="1" lang="en-US" altLang="ja-JP" sz="1200" b="1" u="sng">
            <a:solidFill>
              <a:srgbClr val="0000FF"/>
            </a:solidFill>
            <a:latin typeface="ＭＳ 明朝" panose="02020609040205080304" pitchFamily="17" charset="-128"/>
            <a:ea typeface="ＭＳ 明朝" panose="02020609040205080304" pitchFamily="17" charset="-128"/>
          </a:endParaRPr>
        </a:p>
        <a:p>
          <a:pPr algn="l"/>
          <a:r>
            <a:rPr kumimoji="1" lang="en-US" altLang="ja-JP" sz="1200" b="1" u="none">
              <a:solidFill>
                <a:srgbClr val="0000FF"/>
              </a:solidFill>
              <a:latin typeface="ＭＳ 明朝" panose="02020609040205080304" pitchFamily="17" charset="-128"/>
              <a:ea typeface="ＭＳ 明朝" panose="02020609040205080304" pitchFamily="17" charset="-128"/>
            </a:rPr>
            <a:t>    </a:t>
          </a:r>
          <a:r>
            <a:rPr kumimoji="1" lang="ja-JP" altLang="en-US" sz="1200" b="1" u="sng">
              <a:solidFill>
                <a:srgbClr val="0000FF"/>
              </a:solidFill>
              <a:latin typeface="ＭＳ 明朝" panose="02020609040205080304" pitchFamily="17" charset="-128"/>
              <a:ea typeface="ＭＳ 明朝" panose="02020609040205080304" pitchFamily="17" charset="-128"/>
            </a:rPr>
            <a:t>ください。シートを追加したい場合は、</a:t>
          </a:r>
          <a:r>
            <a:rPr kumimoji="1" lang="en-US" altLang="ja-JP" sz="1200" b="1" u="sng">
              <a:solidFill>
                <a:srgbClr val="0000FF"/>
              </a:solidFill>
              <a:latin typeface="ＭＳ 明朝" panose="02020609040205080304" pitchFamily="17" charset="-128"/>
              <a:ea typeface="ＭＳ 明朝" panose="02020609040205080304" pitchFamily="17" charset="-128"/>
            </a:rPr>
            <a:t>JST</a:t>
          </a:r>
          <a:r>
            <a:rPr kumimoji="1" lang="ja-JP" altLang="en-US" sz="1200" b="1" u="sng">
              <a:solidFill>
                <a:srgbClr val="0000FF"/>
              </a:solidFill>
              <a:latin typeface="ＭＳ 明朝" panose="02020609040205080304" pitchFamily="17" charset="-128"/>
              <a:ea typeface="ＭＳ 明朝" panose="02020609040205080304" pitchFamily="17" charset="-128"/>
            </a:rPr>
            <a:t>担当者までお知らせください。</a:t>
          </a:r>
          <a:r>
            <a:rPr kumimoji="1" lang="ja-JP" altLang="en-US" sz="1200" b="0">
              <a:solidFill>
                <a:srgbClr val="0000FF"/>
              </a:solidFill>
              <a:latin typeface="ＭＳ 明朝" panose="02020609040205080304" pitchFamily="17" charset="-128"/>
              <a:ea typeface="ＭＳ 明朝" panose="02020609040205080304" pitchFamily="17" charset="-128"/>
            </a:rPr>
            <a:t>記載方法や注意事項については、個別シートを</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確認してください。 </a:t>
          </a:r>
        </a:p>
        <a:p>
          <a:pPr algn="l"/>
          <a:endParaRPr kumimoji="1" lang="ja-JP" altLang="en-US"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個別シートの青色セルは自動反映のセルです。計算式を削除しないでください。また、</a:t>
          </a:r>
          <a:r>
            <a:rPr kumimoji="1" lang="ja-JP" altLang="en-US" sz="1200" b="1" u="sng">
              <a:solidFill>
                <a:srgbClr val="0000FF"/>
              </a:solidFill>
              <a:latin typeface="ＭＳ 明朝" panose="02020609040205080304" pitchFamily="17" charset="-128"/>
              <a:ea typeface="ＭＳ 明朝" panose="02020609040205080304" pitchFamily="17" charset="-128"/>
            </a:rPr>
            <a:t>各シートに使用しない行があっても</a:t>
          </a:r>
          <a:endParaRPr kumimoji="1" lang="en-US" altLang="ja-JP" sz="1200" b="1" u="sng">
            <a:solidFill>
              <a:srgbClr val="0000FF"/>
            </a:solidFill>
            <a:latin typeface="ＭＳ 明朝" panose="02020609040205080304" pitchFamily="17" charset="-128"/>
            <a:ea typeface="ＭＳ 明朝" panose="02020609040205080304" pitchFamily="17" charset="-128"/>
          </a:endParaRPr>
        </a:p>
        <a:p>
          <a:pPr algn="l"/>
          <a:r>
            <a:rPr kumimoji="1" lang="en-US" altLang="ja-JP" sz="1200" b="1" u="none">
              <a:solidFill>
                <a:srgbClr val="0000FF"/>
              </a:solidFill>
              <a:latin typeface="ＭＳ 明朝" panose="02020609040205080304" pitchFamily="17" charset="-128"/>
              <a:ea typeface="ＭＳ 明朝" panose="02020609040205080304" pitchFamily="17" charset="-128"/>
            </a:rPr>
            <a:t>    </a:t>
          </a:r>
          <a:r>
            <a:rPr kumimoji="1" lang="ja-JP" altLang="en-US" sz="1200" b="1" u="sng">
              <a:solidFill>
                <a:srgbClr val="0000FF"/>
              </a:solidFill>
              <a:latin typeface="ＭＳ 明朝" panose="02020609040205080304" pitchFamily="17" charset="-128"/>
              <a:ea typeface="ＭＳ 明朝" panose="02020609040205080304" pitchFamily="17" charset="-128"/>
            </a:rPr>
            <a:t>削除せず、空欄のままにしてください。</a:t>
          </a:r>
        </a:p>
        <a:p>
          <a:pPr algn="l"/>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当該年度の資金計画については、確定している（または確定予定のある）金額を記載してください。後年度の計画については</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、予定金額を入れてもかまいません。</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a:t>
          </a:r>
          <a:r>
            <a:rPr kumimoji="1" lang="ja-JP" altLang="en-US" sz="1200" b="1" i="0" u="sng">
              <a:solidFill>
                <a:srgbClr val="0000FF"/>
              </a:solidFill>
              <a:latin typeface="ＭＳ 明朝" panose="02020609040205080304" pitchFamily="17" charset="-128"/>
              <a:ea typeface="ＭＳ 明朝" panose="02020609040205080304" pitchFamily="17" charset="-128"/>
            </a:rPr>
            <a:t>各大学等の当該事業年度及び翌事業年度の金額は、契約書にそのまま反映されます。</a:t>
          </a:r>
          <a:r>
            <a:rPr kumimoji="1" lang="ja-JP" altLang="en-US" sz="1200" b="0">
              <a:solidFill>
                <a:srgbClr val="0000FF"/>
              </a:solidFill>
              <a:latin typeface="ＭＳ 明朝" panose="02020609040205080304" pitchFamily="17" charset="-128"/>
              <a:ea typeface="ＭＳ 明朝" panose="02020609040205080304" pitchFamily="17" charset="-128"/>
            </a:rPr>
            <a:t>間違いのないように記載してください。</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なお、複数年度契約の年度更新時において、適宜、見直しは可能です。 </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a:t>
          </a:r>
          <a:r>
            <a:rPr kumimoji="1" lang="ja-JP" altLang="en-US" sz="1200" b="0">
              <a:solidFill>
                <a:srgbClr val="0000FF"/>
              </a:solidFill>
              <a:latin typeface="ＭＳ 明朝" panose="02020609040205080304" pitchFamily="17" charset="-128"/>
              <a:ea typeface="ＭＳ 明朝" panose="02020609040205080304" pitchFamily="17" charset="-128"/>
            </a:rPr>
            <a:t>　各大学等の間接経費率は原則</a:t>
          </a:r>
          <a:r>
            <a:rPr kumimoji="1" lang="en-US" altLang="ja-JP" sz="1200" b="0">
              <a:solidFill>
                <a:srgbClr val="0000FF"/>
              </a:solidFill>
              <a:latin typeface="ＭＳ 明朝" panose="02020609040205080304" pitchFamily="17" charset="-128"/>
              <a:ea typeface="ＭＳ 明朝" panose="02020609040205080304" pitchFamily="17" charset="-128"/>
            </a:rPr>
            <a:t>30%</a:t>
          </a:r>
          <a:r>
            <a:rPr kumimoji="1" lang="ja-JP" altLang="en-US" sz="1200" b="0">
              <a:solidFill>
                <a:srgbClr val="0000FF"/>
              </a:solidFill>
              <a:latin typeface="ＭＳ 明朝" panose="02020609040205080304" pitchFamily="17" charset="-128"/>
              <a:ea typeface="ＭＳ 明朝" panose="02020609040205080304" pitchFamily="17" charset="-128"/>
            </a:rPr>
            <a:t>で、各年度内では同一とします。間接経費率を変更したい場合は、</a:t>
          </a:r>
          <a:r>
            <a:rPr kumimoji="1" lang="en-US" altLang="ja-JP" sz="1200" b="0">
              <a:solidFill>
                <a:srgbClr val="0000FF"/>
              </a:solidFill>
              <a:latin typeface="ＭＳ 明朝" panose="02020609040205080304" pitchFamily="17" charset="-128"/>
              <a:ea typeface="ＭＳ 明朝" panose="02020609040205080304" pitchFamily="17" charset="-128"/>
            </a:rPr>
            <a:t>JST</a:t>
          </a:r>
          <a:r>
            <a:rPr kumimoji="1" lang="ja-JP" altLang="en-US" sz="1200" b="0">
              <a:solidFill>
                <a:srgbClr val="0000FF"/>
              </a:solidFill>
              <a:latin typeface="ＭＳ 明朝" panose="02020609040205080304" pitchFamily="17" charset="-128"/>
              <a:ea typeface="ＭＳ 明朝" panose="02020609040205080304" pitchFamily="17" charset="-128"/>
            </a:rPr>
            <a:t>までご相談ください。</a:t>
          </a:r>
          <a:endParaRPr kumimoji="1" lang="en-US" altLang="ja-JP" sz="1200" b="0">
            <a:solidFill>
              <a:srgbClr val="0000FF"/>
            </a:solidFill>
            <a:latin typeface="ＭＳ 明朝" panose="02020609040205080304" pitchFamily="17" charset="-128"/>
            <a:ea typeface="ＭＳ 明朝" panose="02020609040205080304" pitchFamily="17" charset="-128"/>
          </a:endParaRPr>
        </a:p>
        <a:p>
          <a:pPr algn="l"/>
          <a:r>
            <a:rPr kumimoji="1" lang="en-US" altLang="ja-JP" sz="1200" b="0">
              <a:solidFill>
                <a:srgbClr val="0000FF"/>
              </a:solidFill>
              <a:latin typeface="ＭＳ 明朝" panose="02020609040205080304" pitchFamily="17" charset="-128"/>
              <a:ea typeface="ＭＳ 明朝" panose="02020609040205080304" pitchFamily="17" charset="-128"/>
            </a:rPr>
            <a:t>    </a:t>
          </a:r>
          <a:r>
            <a:rPr kumimoji="1" lang="ja-JP" altLang="en-US" sz="1200" b="0">
              <a:solidFill>
                <a:srgbClr val="0000FF"/>
              </a:solidFill>
              <a:latin typeface="ＭＳ 明朝" panose="02020609040205080304" pitchFamily="17" charset="-128"/>
              <a:ea typeface="ＭＳ 明朝" panose="02020609040205080304" pitchFamily="17" charset="-128"/>
            </a:rPr>
            <a:t>その際に間接経費率は</a:t>
          </a:r>
          <a:r>
            <a:rPr kumimoji="1" lang="en-US" altLang="ja-JP" sz="1200" b="0">
              <a:solidFill>
                <a:srgbClr val="0000FF"/>
              </a:solidFill>
              <a:latin typeface="ＭＳ 明朝" panose="02020609040205080304" pitchFamily="17" charset="-128"/>
              <a:ea typeface="ＭＳ 明朝" panose="02020609040205080304" pitchFamily="17" charset="-128"/>
            </a:rPr>
            <a:t>30%</a:t>
          </a:r>
          <a:r>
            <a:rPr kumimoji="1" lang="ja-JP" altLang="en-US" sz="1200" b="0">
              <a:solidFill>
                <a:srgbClr val="0000FF"/>
              </a:solidFill>
              <a:latin typeface="ＭＳ 明朝" panose="02020609040205080304" pitchFamily="17" charset="-128"/>
              <a:ea typeface="ＭＳ 明朝" panose="02020609040205080304" pitchFamily="17" charset="-128"/>
            </a:rPr>
            <a:t>を上限として設定し、当該記載を変更してください。 </a:t>
          </a:r>
          <a:endParaRPr kumimoji="1" lang="en-US" altLang="ja-JP" sz="1200" b="0">
            <a:solidFill>
              <a:srgbClr val="0000FF"/>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55879</xdr:colOff>
      <xdr:row>22</xdr:row>
      <xdr:rowOff>210183</xdr:rowOff>
    </xdr:from>
    <xdr:to>
      <xdr:col>14</xdr:col>
      <xdr:colOff>514349</xdr:colOff>
      <xdr:row>41</xdr:row>
      <xdr:rowOff>231321</xdr:rowOff>
    </xdr:to>
    <xdr:sp macro="" textlink="">
      <xdr:nvSpPr>
        <xdr:cNvPr id="2" name="正方形/長方形 1">
          <a:extLst>
            <a:ext uri="{FF2B5EF4-FFF2-40B4-BE49-F238E27FC236}">
              <a16:creationId xmlns:a16="http://schemas.microsoft.com/office/drawing/2014/main" id="{4200004A-4344-46C3-A52D-66EE3D2D217A}"/>
            </a:ext>
          </a:extLst>
        </xdr:cNvPr>
        <xdr:cNvSpPr/>
      </xdr:nvSpPr>
      <xdr:spPr>
        <a:xfrm>
          <a:off x="736236" y="5993219"/>
          <a:ext cx="9303113" cy="4674781"/>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r>
            <a:rPr kumimoji="1" lang="ja-JP" altLang="ja-JP" sz="1600">
              <a:solidFill>
                <a:schemeClr val="lt1"/>
              </a:solidFill>
              <a:effectLst/>
              <a:latin typeface="+mn-lt"/>
              <a:ea typeface="+mn-ea"/>
              <a:cs typeface="+mn-cs"/>
            </a:rPr>
            <a:t>●本</a:t>
          </a:r>
          <a:r>
            <a:rPr kumimoji="1" lang="en-US" altLang="ja-JP" sz="1600">
              <a:solidFill>
                <a:schemeClr val="lt1"/>
              </a:solidFill>
              <a:effectLst/>
              <a:latin typeface="+mn-lt"/>
              <a:ea typeface="+mn-ea"/>
              <a:cs typeface="+mn-cs"/>
            </a:rPr>
            <a:t>Excel</a:t>
          </a:r>
          <a:r>
            <a:rPr kumimoji="1" lang="ja-JP" altLang="ja-JP" sz="1600">
              <a:solidFill>
                <a:schemeClr val="lt1"/>
              </a:solidFill>
              <a:effectLst/>
              <a:latin typeface="+mn-lt"/>
              <a:ea typeface="+mn-ea"/>
              <a:cs typeface="+mn-cs"/>
            </a:rPr>
            <a:t>編集時は以下の順番でご記入・ご確認ください。</a:t>
          </a:r>
          <a:endParaRPr lang="ja-JP" altLang="ja-JP" sz="1600">
            <a:effectLst/>
          </a:endParaRPr>
        </a:p>
        <a:p>
          <a:r>
            <a:rPr kumimoji="1" lang="ja-JP" altLang="ja-JP" sz="1600">
              <a:solidFill>
                <a:schemeClr val="lt1"/>
              </a:solidFill>
              <a:effectLst/>
              <a:latin typeface="+mn-lt"/>
              <a:ea typeface="+mn-ea"/>
              <a:cs typeface="+mn-cs"/>
            </a:rPr>
            <a:t>（１）</a:t>
          </a:r>
          <a:r>
            <a:rPr kumimoji="1" lang="en-US" altLang="ja-JP" sz="1600">
              <a:solidFill>
                <a:schemeClr val="lt1"/>
              </a:solidFill>
              <a:effectLst/>
              <a:latin typeface="+mn-lt"/>
              <a:ea typeface="+mn-ea"/>
              <a:cs typeface="+mn-cs"/>
            </a:rPr>
            <a:t>MF</a:t>
          </a:r>
          <a:r>
            <a:rPr kumimoji="1" lang="ja-JP" altLang="ja-JP" sz="1600">
              <a:solidFill>
                <a:schemeClr val="lt1"/>
              </a:solidFill>
              <a:effectLst/>
              <a:latin typeface="+mn-lt"/>
              <a:ea typeface="+mn-ea"/>
              <a:cs typeface="+mn-cs"/>
            </a:rPr>
            <a:t>申請書</a:t>
          </a:r>
          <a:endParaRPr lang="ja-JP" altLang="ja-JP" sz="1600">
            <a:effectLst/>
          </a:endParaRPr>
        </a:p>
        <a:p>
          <a:r>
            <a:rPr kumimoji="1" lang="ja-JP" altLang="ja-JP" sz="1600">
              <a:solidFill>
                <a:schemeClr val="lt1"/>
              </a:solidFill>
              <a:effectLst/>
              <a:latin typeface="+mn-lt"/>
              <a:ea typeface="+mn-ea"/>
              <a:cs typeface="+mn-cs"/>
            </a:rPr>
            <a:t>（２）民間資金一覧</a:t>
          </a:r>
          <a:endParaRPr lang="ja-JP" altLang="ja-JP" sz="1600">
            <a:effectLst/>
          </a:endParaRPr>
        </a:p>
        <a:p>
          <a:r>
            <a:rPr kumimoji="1" lang="ja-JP" altLang="ja-JP" sz="1600">
              <a:solidFill>
                <a:schemeClr val="lt1"/>
              </a:solidFill>
              <a:effectLst/>
              <a:latin typeface="+mn-lt"/>
              <a:ea typeface="+mn-ea"/>
              <a:cs typeface="+mn-cs"/>
            </a:rPr>
            <a:t>（３）各大学のシート</a:t>
          </a:r>
          <a:endParaRPr lang="ja-JP" altLang="ja-JP" sz="1600">
            <a:effectLst/>
          </a:endParaRPr>
        </a:p>
        <a:p>
          <a:r>
            <a:rPr kumimoji="1" lang="ja-JP" altLang="ja-JP" sz="1600">
              <a:solidFill>
                <a:schemeClr val="lt1"/>
              </a:solidFill>
              <a:effectLst/>
              <a:latin typeface="+mn-lt"/>
              <a:ea typeface="+mn-ea"/>
              <a:cs typeface="+mn-cs"/>
            </a:rPr>
            <a:t>（４）課題別内訳</a:t>
          </a:r>
          <a:endParaRPr lang="ja-JP" altLang="ja-JP" sz="1600">
            <a:effectLst/>
          </a:endParaRPr>
        </a:p>
        <a:p>
          <a:r>
            <a:rPr kumimoji="1" lang="ja-JP" altLang="ja-JP" sz="1600">
              <a:solidFill>
                <a:schemeClr val="lt1"/>
              </a:solidFill>
              <a:effectLst/>
              <a:latin typeface="+mn-lt"/>
              <a:ea typeface="+mn-ea"/>
              <a:cs typeface="+mn-cs"/>
            </a:rPr>
            <a:t>（５）</a:t>
          </a:r>
          <a:r>
            <a:rPr kumimoji="1" lang="en-US" altLang="ja-JP" sz="1600">
              <a:solidFill>
                <a:schemeClr val="lt1"/>
              </a:solidFill>
              <a:effectLst/>
              <a:latin typeface="+mn-lt"/>
              <a:ea typeface="+mn-ea"/>
              <a:cs typeface="+mn-cs"/>
            </a:rPr>
            <a:t>MF</a:t>
          </a:r>
          <a:r>
            <a:rPr kumimoji="1" lang="ja-JP" altLang="ja-JP" sz="1600">
              <a:solidFill>
                <a:schemeClr val="lt1"/>
              </a:solidFill>
              <a:effectLst/>
              <a:latin typeface="+mn-lt"/>
              <a:ea typeface="+mn-ea"/>
              <a:cs typeface="+mn-cs"/>
            </a:rPr>
            <a:t>申請書（</a:t>
          </a: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自動入力内容の確認）</a:t>
          </a:r>
          <a:endParaRPr kumimoji="1" lang="en-US" altLang="ja-JP" sz="1600">
            <a:solidFill>
              <a:schemeClr val="lt1"/>
            </a:solidFill>
            <a:effectLst/>
            <a:latin typeface="+mn-lt"/>
            <a:ea typeface="+mn-ea"/>
            <a:cs typeface="+mn-cs"/>
          </a:endParaRPr>
        </a:p>
        <a:p>
          <a:endParaRPr lang="ja-JP" altLang="ja-JP" sz="1600">
            <a:effectLst/>
          </a:endParaRPr>
        </a:p>
        <a:p>
          <a:pPr eaLnBrk="1" fontAlgn="auto" latinLnBrk="0" hangingPunct="1"/>
          <a:r>
            <a:rPr kumimoji="1" lang="ja-JP" altLang="ja-JP" sz="1600">
              <a:solidFill>
                <a:schemeClr val="lt1"/>
              </a:solidFill>
              <a:effectLst/>
              <a:latin typeface="+mn-lt"/>
              <a:ea typeface="+mn-ea"/>
              <a:cs typeface="+mn-cs"/>
            </a:rPr>
            <a:t>●白色シートをご確認ください。</a:t>
          </a:r>
          <a:r>
            <a:rPr kumimoji="1" lang="ja-JP" altLang="en-US" sz="1600">
              <a:solidFill>
                <a:schemeClr val="lt1"/>
              </a:solidFill>
              <a:effectLst/>
              <a:latin typeface="+mn-lt"/>
              <a:ea typeface="+mn-ea"/>
              <a:cs typeface="+mn-cs"/>
            </a:rPr>
            <a:t>青</a:t>
          </a:r>
          <a:r>
            <a:rPr kumimoji="1" lang="ja-JP" altLang="ja-JP" sz="1600">
              <a:solidFill>
                <a:schemeClr val="lt1"/>
              </a:solidFill>
              <a:effectLst/>
              <a:latin typeface="+mn-lt"/>
              <a:ea typeface="+mn-ea"/>
              <a:cs typeface="+mn-cs"/>
            </a:rPr>
            <a:t>色のシートは自動計算のみのシートです。</a:t>
          </a:r>
          <a:endParaRPr lang="ja-JP" altLang="ja-JP" sz="1600">
            <a:effectLst/>
          </a:endParaRPr>
        </a:p>
        <a:p>
          <a:pPr eaLnBrk="1" fontAlgn="auto" latinLnBrk="0" hangingPunct="1"/>
          <a:r>
            <a:rPr kumimoji="1" lang="ja-JP" altLang="ja-JP" sz="1600">
              <a:solidFill>
                <a:schemeClr val="lt1"/>
              </a:solidFill>
              <a:effectLst/>
              <a:latin typeface="+mn-lt"/>
              <a:ea typeface="+mn-ea"/>
              <a:cs typeface="+mn-cs"/>
            </a:rPr>
            <a:t>●誤編集の懸念がある場合は、校閲タブからシートの保護（</a:t>
          </a:r>
          <a:r>
            <a:rPr kumimoji="1" lang="en-US" altLang="ja-JP" sz="1600">
              <a:solidFill>
                <a:schemeClr val="lt1"/>
              </a:solidFill>
              <a:effectLst/>
              <a:latin typeface="+mn-lt"/>
              <a:ea typeface="+mn-ea"/>
              <a:cs typeface="+mn-cs"/>
            </a:rPr>
            <a:t>Windows</a:t>
          </a:r>
          <a:r>
            <a:rPr kumimoji="1" lang="ja-JP" altLang="ja-JP" sz="1600">
              <a:solidFill>
                <a:schemeClr val="lt1"/>
              </a:solidFill>
              <a:effectLst/>
              <a:latin typeface="+mn-lt"/>
              <a:ea typeface="+mn-ea"/>
              <a:cs typeface="+mn-cs"/>
            </a:rPr>
            <a:t>の場合）を選択してください。</a:t>
          </a:r>
          <a:r>
            <a:rPr kumimoji="1" lang="en-US" altLang="ja-JP" sz="1600">
              <a:solidFill>
                <a:schemeClr val="lt1"/>
              </a:solidFill>
              <a:effectLst/>
              <a:latin typeface="+mn-lt"/>
              <a:ea typeface="+mn-ea"/>
              <a:cs typeface="+mn-cs"/>
            </a:rPr>
            <a:t>  </a:t>
          </a:r>
          <a:r>
            <a:rPr kumimoji="1" lang="ja-JP" altLang="ja-JP" sz="1600">
              <a:solidFill>
                <a:schemeClr val="lt1"/>
              </a:solidFill>
              <a:effectLst/>
              <a:latin typeface="+mn-lt"/>
              <a:ea typeface="+mn-ea"/>
              <a:cs typeface="+mn-cs"/>
            </a:rPr>
            <a:t>編集いただきたいセル以外は編集不可となります。</a:t>
          </a:r>
          <a:endParaRPr lang="ja-JP" altLang="ja-JP" sz="1600">
            <a:effectLst/>
          </a:endParaRPr>
        </a:p>
        <a:p>
          <a:r>
            <a:rPr kumimoji="1" lang="ja-JP" altLang="ja-JP" sz="1600">
              <a:solidFill>
                <a:schemeClr val="lt1"/>
              </a:solidFill>
              <a:effectLst/>
              <a:latin typeface="+mn-lt"/>
              <a:ea typeface="+mn-ea"/>
              <a:cs typeface="+mn-cs"/>
            </a:rPr>
            <a:t>●各シートの</a:t>
          </a:r>
          <a:r>
            <a:rPr kumimoji="1" lang="ja-JP" altLang="en-US" sz="1600">
              <a:solidFill>
                <a:schemeClr val="lt1"/>
              </a:solidFill>
              <a:effectLst/>
              <a:latin typeface="+mn-lt"/>
              <a:ea typeface="+mn-ea"/>
              <a:cs typeface="+mn-cs"/>
            </a:rPr>
            <a:t>青</a:t>
          </a:r>
          <a:r>
            <a:rPr kumimoji="1" lang="ja-JP" altLang="ja-JP" sz="1600">
              <a:solidFill>
                <a:schemeClr val="lt1"/>
              </a:solidFill>
              <a:effectLst/>
              <a:latin typeface="+mn-lt"/>
              <a:ea typeface="+mn-ea"/>
              <a:cs typeface="+mn-cs"/>
            </a:rPr>
            <a:t>色セルには関数が入力されています。編集しないでください。その値に問題がある場合は、他のシートの入力値が間違っていますのでご確認ください。</a:t>
          </a:r>
          <a:endParaRPr lang="ja-JP" altLang="ja-JP"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66676</xdr:colOff>
      <xdr:row>18</xdr:row>
      <xdr:rowOff>49530</xdr:rowOff>
    </xdr:from>
    <xdr:to>
      <xdr:col>43</xdr:col>
      <xdr:colOff>359873</xdr:colOff>
      <xdr:row>22</xdr:row>
      <xdr:rowOff>121227</xdr:rowOff>
    </xdr:to>
    <xdr:sp macro="" textlink="">
      <xdr:nvSpPr>
        <xdr:cNvPr id="2" name="テキスト ボックス 1">
          <a:extLst>
            <a:ext uri="{FF2B5EF4-FFF2-40B4-BE49-F238E27FC236}">
              <a16:creationId xmlns:a16="http://schemas.microsoft.com/office/drawing/2014/main" id="{2089A603-25B4-46D2-B1BF-5BC0B35C4A77}"/>
            </a:ext>
          </a:extLst>
        </xdr:cNvPr>
        <xdr:cNvSpPr txBox="1"/>
      </xdr:nvSpPr>
      <xdr:spPr>
        <a:xfrm>
          <a:off x="7383608" y="2707871"/>
          <a:ext cx="1730606" cy="825038"/>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計算式を編集・削除</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しないでくだささい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41</xdr:col>
      <xdr:colOff>76027</xdr:colOff>
      <xdr:row>8</xdr:row>
      <xdr:rowOff>153960</xdr:rowOff>
    </xdr:from>
    <xdr:to>
      <xdr:col>47</xdr:col>
      <xdr:colOff>607003</xdr:colOff>
      <xdr:row>16</xdr:row>
      <xdr:rowOff>99062</xdr:rowOff>
    </xdr:to>
    <xdr:sp macro="" textlink="">
      <xdr:nvSpPr>
        <xdr:cNvPr id="4" name="正方形/長方形 3">
          <a:extLst>
            <a:ext uri="{FF2B5EF4-FFF2-40B4-BE49-F238E27FC236}">
              <a16:creationId xmlns:a16="http://schemas.microsoft.com/office/drawing/2014/main" id="{E2EE81AD-39DE-46F2-9AF4-DEAC591DD505}"/>
            </a:ext>
          </a:extLst>
        </xdr:cNvPr>
        <xdr:cNvSpPr/>
      </xdr:nvSpPr>
      <xdr:spPr>
        <a:xfrm>
          <a:off x="7392959" y="1184392"/>
          <a:ext cx="4739294" cy="1140056"/>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bg1"/>
              </a:solidFill>
              <a:latin typeface="游ゴシック" panose="020B0400000000000000" pitchFamily="50" charset="-128"/>
              <a:ea typeface="游ゴシック" panose="020B0400000000000000" pitchFamily="50" charset="-128"/>
            </a:rPr>
            <a:t>各研究機関、課題別内訳シート等を入力すると青色セルに自動的に反映されます。</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en-US" altLang="ja-JP" sz="1100">
              <a:solidFill>
                <a:schemeClr val="bg1"/>
              </a:solidFill>
              <a:latin typeface="游ゴシック" panose="020B0400000000000000" pitchFamily="50" charset="-128"/>
              <a:ea typeface="游ゴシック" panose="020B0400000000000000" pitchFamily="50" charset="-128"/>
            </a:rPr>
            <a:t>※</a:t>
          </a:r>
          <a:r>
            <a:rPr kumimoji="1" lang="ja-JP" altLang="en-US" sz="1100" u="sng">
              <a:solidFill>
                <a:schemeClr val="bg1"/>
              </a:solidFill>
              <a:latin typeface="游ゴシック" panose="020B0400000000000000" pitchFamily="50" charset="-128"/>
              <a:ea typeface="游ゴシック" panose="020B0400000000000000" pitchFamily="50" charset="-128"/>
            </a:rPr>
            <a:t>使用していない行があっても削除せず、空欄のままにしてください。</a:t>
          </a:r>
          <a:endParaRPr kumimoji="1" lang="en-US" altLang="ja-JP" sz="1100" u="sng">
            <a:solidFill>
              <a:schemeClr val="bg1"/>
            </a:solidFill>
            <a:latin typeface="游ゴシック" panose="020B0400000000000000" pitchFamily="50" charset="-128"/>
            <a:ea typeface="游ゴシック" panose="020B0400000000000000" pitchFamily="50" charset="-128"/>
          </a:endParaRPr>
        </a:p>
      </xdr:txBody>
    </xdr:sp>
    <xdr:clientData/>
  </xdr:twoCellAnchor>
  <xdr:twoCellAnchor>
    <xdr:from>
      <xdr:col>31</xdr:col>
      <xdr:colOff>51954</xdr:colOff>
      <xdr:row>2</xdr:row>
      <xdr:rowOff>35501</xdr:rowOff>
    </xdr:from>
    <xdr:to>
      <xdr:col>38</xdr:col>
      <xdr:colOff>423257</xdr:colOff>
      <xdr:row>7</xdr:row>
      <xdr:rowOff>2770</xdr:rowOff>
    </xdr:to>
    <xdr:sp macro="" textlink="">
      <xdr:nvSpPr>
        <xdr:cNvPr id="6" name="テキスト ボックス 5">
          <a:extLst>
            <a:ext uri="{FF2B5EF4-FFF2-40B4-BE49-F238E27FC236}">
              <a16:creationId xmlns:a16="http://schemas.microsoft.com/office/drawing/2014/main" id="{A04B2CD1-4E79-474D-ACC5-767F5FA8CEAD}"/>
            </a:ext>
          </a:extLst>
        </xdr:cNvPr>
        <xdr:cNvSpPr txBox="1"/>
      </xdr:nvSpPr>
      <xdr:spPr>
        <a:xfrm>
          <a:off x="5377295" y="217342"/>
          <a:ext cx="1488326" cy="668655"/>
        </a:xfrm>
        <a:prstGeom prst="rect">
          <a:avLst/>
        </a:prstGeom>
        <a:solidFill>
          <a:schemeClr val="bg1"/>
        </a:solidFill>
        <a:ln w="28575">
          <a:solidFill>
            <a:srgbClr val="FF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太枠</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のセルを</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107577</xdr:colOff>
      <xdr:row>3</xdr:row>
      <xdr:rowOff>0</xdr:rowOff>
    </xdr:from>
    <xdr:to>
      <xdr:col>41</xdr:col>
      <xdr:colOff>467592</xdr:colOff>
      <xdr:row>7</xdr:row>
      <xdr:rowOff>138546</xdr:rowOff>
    </xdr:to>
    <xdr:sp macro="" textlink="">
      <xdr:nvSpPr>
        <xdr:cNvPr id="2" name="テキスト ボックス 1">
          <a:extLst>
            <a:ext uri="{FF2B5EF4-FFF2-40B4-BE49-F238E27FC236}">
              <a16:creationId xmlns:a16="http://schemas.microsoft.com/office/drawing/2014/main" id="{1DFE49BF-8314-4C27-8278-971068ADB89D}"/>
            </a:ext>
          </a:extLst>
        </xdr:cNvPr>
        <xdr:cNvSpPr txBox="1"/>
      </xdr:nvSpPr>
      <xdr:spPr>
        <a:xfrm>
          <a:off x="6705804" y="259773"/>
          <a:ext cx="1728152" cy="762000"/>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青色のセルは自動入力です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計算式を編集・削除</a:t>
          </a:r>
          <a:endParaRPr kumimoji="1" lang="en-US" altLang="ja-JP"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しないでください</a:t>
          </a:r>
        </a:p>
      </xdr:txBody>
    </xdr:sp>
    <xdr:clientData/>
  </xdr:twoCellAnchor>
  <xdr:twoCellAnchor>
    <xdr:from>
      <xdr:col>39</xdr:col>
      <xdr:colOff>126005</xdr:colOff>
      <xdr:row>9</xdr:row>
      <xdr:rowOff>76088</xdr:rowOff>
    </xdr:from>
    <xdr:to>
      <xdr:col>44</xdr:col>
      <xdr:colOff>43295</xdr:colOff>
      <xdr:row>22</xdr:row>
      <xdr:rowOff>225136</xdr:rowOff>
    </xdr:to>
    <xdr:sp macro="" textlink="">
      <xdr:nvSpPr>
        <xdr:cNvPr id="4" name="正方形/長方形 3">
          <a:extLst>
            <a:ext uri="{FF2B5EF4-FFF2-40B4-BE49-F238E27FC236}">
              <a16:creationId xmlns:a16="http://schemas.microsoft.com/office/drawing/2014/main" id="{EB1E6B3E-FD18-4901-85C8-F215141236F3}"/>
            </a:ext>
          </a:extLst>
        </xdr:cNvPr>
        <xdr:cNvSpPr/>
      </xdr:nvSpPr>
      <xdr:spPr>
        <a:xfrm>
          <a:off x="6724232" y="1297020"/>
          <a:ext cx="3372268" cy="2244548"/>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bg1"/>
              </a:solidFill>
              <a:latin typeface="游ゴシック" panose="020B0400000000000000" pitchFamily="50" charset="-128"/>
              <a:ea typeface="游ゴシック" panose="020B0400000000000000" pitchFamily="50" charset="-128"/>
            </a:rPr>
            <a:t>当該事業年度の９月末及び２月中旬頃に</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ja-JP" altLang="en-US" sz="1200">
              <a:solidFill>
                <a:schemeClr val="bg1"/>
              </a:solidFill>
              <a:latin typeface="游ゴシック" panose="020B0400000000000000" pitchFamily="50" charset="-128"/>
              <a:ea typeface="游ゴシック" panose="020B0400000000000000" pitchFamily="50" charset="-128"/>
            </a:rPr>
            <a:t>マッチングファンドの状況確認のために</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ja-JP" altLang="en-US" sz="1200">
              <a:solidFill>
                <a:schemeClr val="bg1"/>
              </a:solidFill>
              <a:latin typeface="游ゴシック" panose="020B0400000000000000" pitchFamily="50" charset="-128"/>
              <a:ea typeface="游ゴシック" panose="020B0400000000000000" pitchFamily="50" charset="-128"/>
            </a:rPr>
            <a:t>提出していただきます。</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ja-JP" altLang="en-US" sz="1200">
              <a:solidFill>
                <a:schemeClr val="bg1"/>
              </a:solidFill>
              <a:latin typeface="游ゴシック" panose="020B0400000000000000" pitchFamily="50" charset="-128"/>
              <a:ea typeface="游ゴシック" panose="020B0400000000000000" pitchFamily="50" charset="-128"/>
            </a:rPr>
            <a:t>各研究機関、課題別内訳シート等を入力</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ja-JP" altLang="en-US" sz="1200">
              <a:solidFill>
                <a:schemeClr val="bg1"/>
              </a:solidFill>
              <a:latin typeface="游ゴシック" panose="020B0400000000000000" pitchFamily="50" charset="-128"/>
              <a:ea typeface="游ゴシック" panose="020B0400000000000000" pitchFamily="50" charset="-128"/>
            </a:rPr>
            <a:t>すると青色セルは自動的に反映されます。</a:t>
          </a:r>
          <a:endParaRPr kumimoji="1" lang="en-US" altLang="ja-JP" sz="1200">
            <a:solidFill>
              <a:schemeClr val="bg1"/>
            </a:solidFill>
            <a:latin typeface="游ゴシック" panose="020B0400000000000000" pitchFamily="50" charset="-128"/>
            <a:ea typeface="游ゴシック" panose="020B0400000000000000" pitchFamily="50" charset="-128"/>
          </a:endParaRPr>
        </a:p>
        <a:p>
          <a:pPr algn="l"/>
          <a:r>
            <a:rPr kumimoji="1" lang="en-US" altLang="ja-JP" sz="1100" u="none">
              <a:solidFill>
                <a:schemeClr val="bg1"/>
              </a:solidFill>
              <a:effectLst/>
              <a:latin typeface="游ゴシック" panose="020B0400000000000000" pitchFamily="50" charset="-128"/>
              <a:ea typeface="游ゴシック" panose="020B0400000000000000" pitchFamily="50" charset="-128"/>
              <a:cs typeface="+mn-cs"/>
            </a:rPr>
            <a:t>※</a:t>
          </a:r>
          <a:r>
            <a:rPr kumimoji="1" lang="ja-JP" altLang="en-US" sz="1100" u="sng">
              <a:solidFill>
                <a:schemeClr val="lt1"/>
              </a:solidFill>
              <a:effectLst/>
              <a:latin typeface="游ゴシック" panose="020B0400000000000000" pitchFamily="50" charset="-128"/>
              <a:ea typeface="游ゴシック" panose="020B0400000000000000" pitchFamily="50" charset="-128"/>
              <a:cs typeface="+mn-cs"/>
            </a:rPr>
            <a:t>使用していない行があっても削除せず、</a:t>
          </a:r>
          <a:endParaRPr kumimoji="1" lang="en-US" altLang="ja-JP" sz="1100" u="sng">
            <a:solidFill>
              <a:schemeClr val="lt1"/>
            </a:solidFill>
            <a:effectLst/>
            <a:latin typeface="游ゴシック" panose="020B0400000000000000" pitchFamily="50" charset="-128"/>
            <a:ea typeface="游ゴシック" panose="020B0400000000000000" pitchFamily="50" charset="-128"/>
            <a:cs typeface="+mn-cs"/>
          </a:endParaRPr>
        </a:p>
        <a:p>
          <a:pPr algn="l"/>
          <a:r>
            <a:rPr kumimoji="1" lang="ja-JP" altLang="en-US" sz="1100" u="none">
              <a:solidFill>
                <a:schemeClr val="lt1"/>
              </a:solidFill>
              <a:effectLst/>
              <a:latin typeface="游ゴシック" panose="020B0400000000000000" pitchFamily="50" charset="-128"/>
              <a:ea typeface="游ゴシック" panose="020B0400000000000000" pitchFamily="50" charset="-128"/>
              <a:cs typeface="+mn-cs"/>
            </a:rPr>
            <a:t>　</a:t>
          </a:r>
          <a:r>
            <a:rPr kumimoji="1" lang="ja-JP" altLang="en-US" sz="1100" u="sng">
              <a:solidFill>
                <a:schemeClr val="lt1"/>
              </a:solidFill>
              <a:effectLst/>
              <a:latin typeface="游ゴシック" panose="020B0400000000000000" pitchFamily="50" charset="-128"/>
              <a:ea typeface="游ゴシック" panose="020B0400000000000000" pitchFamily="50" charset="-128"/>
              <a:cs typeface="+mn-cs"/>
            </a:rPr>
            <a:t>空欄のままにしてください。</a:t>
          </a:r>
          <a:endParaRPr kumimoji="1" lang="en-US" altLang="ja-JP" sz="1100" u="sng">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28</xdr:col>
      <xdr:colOff>95250</xdr:colOff>
      <xdr:row>3</xdr:row>
      <xdr:rowOff>17319</xdr:rowOff>
    </xdr:from>
    <xdr:to>
      <xdr:col>37</xdr:col>
      <xdr:colOff>48868</xdr:colOff>
      <xdr:row>6</xdr:row>
      <xdr:rowOff>51954</xdr:rowOff>
    </xdr:to>
    <xdr:sp macro="" textlink="">
      <xdr:nvSpPr>
        <xdr:cNvPr id="5" name="テキスト ボックス 4">
          <a:extLst>
            <a:ext uri="{FF2B5EF4-FFF2-40B4-BE49-F238E27FC236}">
              <a16:creationId xmlns:a16="http://schemas.microsoft.com/office/drawing/2014/main" id="{7A5C33DB-8DF9-434F-895B-BFB8F0A8EB29}"/>
            </a:ext>
          </a:extLst>
        </xdr:cNvPr>
        <xdr:cNvSpPr txBox="1"/>
      </xdr:nvSpPr>
      <xdr:spPr>
        <a:xfrm>
          <a:off x="4797136" y="277092"/>
          <a:ext cx="1460300" cy="588817"/>
        </a:xfrm>
        <a:prstGeom prst="rect">
          <a:avLst/>
        </a:prstGeom>
        <a:solidFill>
          <a:schemeClr val="bg1"/>
        </a:solidFill>
        <a:ln w="28575">
          <a:solidFill>
            <a:srgbClr val="FF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太枠</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のセルを</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15240</xdr:colOff>
      <xdr:row>9</xdr:row>
      <xdr:rowOff>152400</xdr:rowOff>
    </xdr:from>
    <xdr:to>
      <xdr:col>16</xdr:col>
      <xdr:colOff>304800</xdr:colOff>
      <xdr:row>11</xdr:row>
      <xdr:rowOff>70572</xdr:rowOff>
    </xdr:to>
    <xdr:sp macro="" textlink="">
      <xdr:nvSpPr>
        <xdr:cNvPr id="3" name="テキスト ボックス 2">
          <a:extLst>
            <a:ext uri="{FF2B5EF4-FFF2-40B4-BE49-F238E27FC236}">
              <a16:creationId xmlns:a16="http://schemas.microsoft.com/office/drawing/2014/main" id="{E3380097-B4D7-4BEE-A7FE-D932A7A5FE74}"/>
            </a:ext>
          </a:extLst>
        </xdr:cNvPr>
        <xdr:cNvSpPr txBox="1"/>
      </xdr:nvSpPr>
      <xdr:spPr>
        <a:xfrm>
          <a:off x="15741015" y="3057525"/>
          <a:ext cx="2346960" cy="642072"/>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計算式を編集・削除しないでください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13</xdr:col>
      <xdr:colOff>23813</xdr:colOff>
      <xdr:row>7</xdr:row>
      <xdr:rowOff>114300</xdr:rowOff>
    </xdr:from>
    <xdr:to>
      <xdr:col>16</xdr:col>
      <xdr:colOff>295275</xdr:colOff>
      <xdr:row>9</xdr:row>
      <xdr:rowOff>33338</xdr:rowOff>
    </xdr:to>
    <xdr:sp macro="" textlink="">
      <xdr:nvSpPr>
        <xdr:cNvPr id="5" name="テキスト ボックス 4">
          <a:extLst>
            <a:ext uri="{FF2B5EF4-FFF2-40B4-BE49-F238E27FC236}">
              <a16:creationId xmlns:a16="http://schemas.microsoft.com/office/drawing/2014/main" id="{245AA2D9-AB39-4F31-8CC2-CEBA4EED4943}"/>
            </a:ext>
          </a:extLst>
        </xdr:cNvPr>
        <xdr:cNvSpPr txBox="1"/>
      </xdr:nvSpPr>
      <xdr:spPr>
        <a:xfrm>
          <a:off x="15749588" y="2295525"/>
          <a:ext cx="2328862" cy="642938"/>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167640</xdr:colOff>
      <xdr:row>13</xdr:row>
      <xdr:rowOff>5715</xdr:rowOff>
    </xdr:from>
    <xdr:to>
      <xdr:col>4</xdr:col>
      <xdr:colOff>857250</xdr:colOff>
      <xdr:row>18</xdr:row>
      <xdr:rowOff>201931</xdr:rowOff>
    </xdr:to>
    <xdr:sp macro="" textlink="">
      <xdr:nvSpPr>
        <xdr:cNvPr id="6" name="吹き出し: 四角形 5">
          <a:extLst>
            <a:ext uri="{FF2B5EF4-FFF2-40B4-BE49-F238E27FC236}">
              <a16:creationId xmlns:a16="http://schemas.microsoft.com/office/drawing/2014/main" id="{250F3B80-EE63-4B8E-B64D-51A278DE862E}"/>
            </a:ext>
          </a:extLst>
        </xdr:cNvPr>
        <xdr:cNvSpPr/>
      </xdr:nvSpPr>
      <xdr:spPr>
        <a:xfrm>
          <a:off x="577215" y="4349115"/>
          <a:ext cx="6176010" cy="2005966"/>
        </a:xfrm>
        <a:prstGeom prst="wedgeRectCallout">
          <a:avLst>
            <a:gd name="adj1" fmla="val -31390"/>
            <a:gd name="adj2" fmla="val -76929"/>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●申請書全体に渡って、企業名・大学名は統一</a:t>
          </a:r>
          <a:r>
            <a:rPr kumimoji="1" lang="ja-JP" altLang="en-US" sz="1100">
              <a:solidFill>
                <a:schemeClr val="lt1"/>
              </a:solidFill>
              <a:effectLst/>
              <a:latin typeface="+mn-lt"/>
              <a:ea typeface="+mn-ea"/>
              <a:cs typeface="+mn-cs"/>
            </a:rPr>
            <a:t>します</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このシートで入力した企業名がほかのシートでも使用されますので、ご確認の上ご記入ください。</a:t>
          </a:r>
          <a:endParaRPr lang="ja-JP" altLang="ja-JP" sz="1400">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全角・半角の違い、正式名称と略称、法人格の記載の有無などにご注意ください。</a:t>
          </a:r>
          <a:endParaRPr lang="ja-JP" altLang="ja-JP" sz="1400">
            <a:effectLst/>
          </a:endParaRPr>
        </a:p>
        <a:p>
          <a:r>
            <a:rPr kumimoji="1" lang="ja-JP" altLang="ja-JP" sz="1100">
              <a:solidFill>
                <a:schemeClr val="lt1"/>
              </a:solidFill>
              <a:effectLst/>
              <a:latin typeface="+mn-lt"/>
              <a:ea typeface="+mn-ea"/>
              <a:cs typeface="+mn-cs"/>
            </a:rPr>
            <a:t>●機関が脱退した際は、機関名にその旨記載ください。他のシートにおいても同様に変更ください。</a:t>
          </a:r>
          <a:r>
            <a:rPr kumimoji="1" lang="ja-JP" altLang="en-US" sz="1100">
              <a:solidFill>
                <a:schemeClr val="lt1"/>
              </a:solidFill>
              <a:effectLst/>
              <a:latin typeface="+mn-lt"/>
              <a:ea typeface="+mn-ea"/>
              <a:cs typeface="+mn-cs"/>
            </a:rPr>
            <a:t>（例：●●株式会社（</a:t>
          </a:r>
          <a:r>
            <a:rPr kumimoji="1" lang="en-US" altLang="ja-JP" sz="1100">
              <a:solidFill>
                <a:schemeClr val="lt1"/>
              </a:solidFill>
              <a:effectLst/>
              <a:latin typeface="+mn-lt"/>
              <a:ea typeface="+mn-ea"/>
              <a:cs typeface="+mn-cs"/>
            </a:rPr>
            <a:t>20XX</a:t>
          </a:r>
          <a:r>
            <a:rPr kumimoji="1" lang="ja-JP" altLang="en-US" sz="1100">
              <a:solidFill>
                <a:schemeClr val="lt1"/>
              </a:solidFill>
              <a:effectLst/>
              <a:latin typeface="+mn-lt"/>
              <a:ea typeface="+mn-ea"/>
              <a:cs typeface="+mn-cs"/>
            </a:rPr>
            <a:t>年</a:t>
          </a:r>
          <a:r>
            <a:rPr kumimoji="1" lang="en-US" altLang="ja-JP" sz="1100">
              <a:solidFill>
                <a:schemeClr val="lt1"/>
              </a:solidFill>
              <a:effectLst/>
              <a:latin typeface="+mn-lt"/>
              <a:ea typeface="+mn-ea"/>
              <a:cs typeface="+mn-cs"/>
            </a:rPr>
            <a:t>MM</a:t>
          </a:r>
          <a:r>
            <a:rPr kumimoji="1" lang="ja-JP" altLang="en-US" sz="1100">
              <a:solidFill>
                <a:schemeClr val="lt1"/>
              </a:solidFill>
              <a:effectLst/>
              <a:latin typeface="+mn-lt"/>
              <a:ea typeface="+mn-ea"/>
              <a:cs typeface="+mn-cs"/>
            </a:rPr>
            <a:t>月</a:t>
          </a:r>
          <a:r>
            <a:rPr kumimoji="1" lang="en-US" altLang="ja-JP" sz="1100">
              <a:solidFill>
                <a:schemeClr val="lt1"/>
              </a:solidFill>
              <a:effectLst/>
              <a:latin typeface="+mn-lt"/>
              <a:ea typeface="+mn-ea"/>
              <a:cs typeface="+mn-cs"/>
            </a:rPr>
            <a:t>DD</a:t>
          </a:r>
          <a:r>
            <a:rPr kumimoji="1" lang="ja-JP" altLang="en-US" sz="1100">
              <a:solidFill>
                <a:schemeClr val="lt1"/>
              </a:solidFill>
              <a:effectLst/>
              <a:latin typeface="+mn-lt"/>
              <a:ea typeface="+mn-ea"/>
              <a:cs typeface="+mn-cs"/>
            </a:rPr>
            <a:t>日脱退）等）</a:t>
          </a:r>
          <a:endParaRPr lang="ja-JP" altLang="ja-JP" sz="1400">
            <a:effectLst/>
          </a:endParaRPr>
        </a:p>
        <a:p>
          <a:r>
            <a:rPr kumimoji="1" lang="ja-JP" altLang="ja-JP" sz="1100">
              <a:solidFill>
                <a:schemeClr val="lt1"/>
              </a:solidFill>
              <a:effectLst/>
              <a:latin typeface="+mn-lt"/>
              <a:ea typeface="+mn-ea"/>
              <a:cs typeface="+mn-cs"/>
            </a:rPr>
            <a:t>●行数が足りない場合は事務局へお知らせください。</a:t>
          </a:r>
          <a:endParaRPr lang="ja-JP" altLang="ja-JP" sz="14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690561</xdr:colOff>
      <xdr:row>5</xdr:row>
      <xdr:rowOff>7620</xdr:rowOff>
    </xdr:from>
    <xdr:to>
      <xdr:col>16</xdr:col>
      <xdr:colOff>273842</xdr:colOff>
      <xdr:row>7</xdr:row>
      <xdr:rowOff>188682</xdr:rowOff>
    </xdr:to>
    <xdr:sp macro="" textlink="">
      <xdr:nvSpPr>
        <xdr:cNvPr id="2" name="テキスト ボックス 1">
          <a:extLst>
            <a:ext uri="{FF2B5EF4-FFF2-40B4-BE49-F238E27FC236}">
              <a16:creationId xmlns:a16="http://schemas.microsoft.com/office/drawing/2014/main" id="{8CA797A7-EDD3-4460-BBD7-B7360159CE2D}"/>
            </a:ext>
          </a:extLst>
        </xdr:cNvPr>
        <xdr:cNvSpPr txBox="1"/>
      </xdr:nvSpPr>
      <xdr:spPr>
        <a:xfrm>
          <a:off x="11394280" y="1805464"/>
          <a:ext cx="2345531" cy="657312"/>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計算式を編集・削除しないでください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643889</xdr:colOff>
      <xdr:row>1</xdr:row>
      <xdr:rowOff>422434</xdr:rowOff>
    </xdr:from>
    <xdr:to>
      <xdr:col>16</xdr:col>
      <xdr:colOff>250030</xdr:colOff>
      <xdr:row>4</xdr:row>
      <xdr:rowOff>91917</xdr:rowOff>
    </xdr:to>
    <xdr:sp macro="" textlink="">
      <xdr:nvSpPr>
        <xdr:cNvPr id="4" name="テキスト ボックス 3">
          <a:extLst>
            <a:ext uri="{FF2B5EF4-FFF2-40B4-BE49-F238E27FC236}">
              <a16:creationId xmlns:a16="http://schemas.microsoft.com/office/drawing/2014/main" id="{14CB369D-430E-41BA-A308-919AF6D9311A}"/>
            </a:ext>
          </a:extLst>
        </xdr:cNvPr>
        <xdr:cNvSpPr txBox="1"/>
      </xdr:nvSpPr>
      <xdr:spPr>
        <a:xfrm>
          <a:off x="11347608" y="993934"/>
          <a:ext cx="2368391" cy="657702"/>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135257</xdr:colOff>
      <xdr:row>20</xdr:row>
      <xdr:rowOff>15717</xdr:rowOff>
    </xdr:from>
    <xdr:to>
      <xdr:col>7</xdr:col>
      <xdr:colOff>867251</xdr:colOff>
      <xdr:row>29</xdr:row>
      <xdr:rowOff>161925</xdr:rowOff>
    </xdr:to>
    <xdr:sp macro="" textlink="">
      <xdr:nvSpPr>
        <xdr:cNvPr id="5" name="吹き出し: 四角形 4">
          <a:extLst>
            <a:ext uri="{FF2B5EF4-FFF2-40B4-BE49-F238E27FC236}">
              <a16:creationId xmlns:a16="http://schemas.microsoft.com/office/drawing/2014/main" id="{F2BA9803-4244-4002-8CA4-6EDCEF956508}"/>
            </a:ext>
          </a:extLst>
        </xdr:cNvPr>
        <xdr:cNvSpPr/>
      </xdr:nvSpPr>
      <xdr:spPr>
        <a:xfrm>
          <a:off x="916307" y="5483067"/>
          <a:ext cx="5742144" cy="2203608"/>
        </a:xfrm>
        <a:prstGeom prst="wedgeRectCallout">
          <a:avLst>
            <a:gd name="adj1" fmla="val -33561"/>
            <a:gd name="adj2" fmla="val -77076"/>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kumimoji="1" lang="ja-JP" altLang="en-US" sz="1400"/>
            <a:t>●申請書全体に渡って、企業名・大学名は統一します。民間資金一覧シート、各大学等のシートにおいて入力した機関名をプルダウンリストから選択してください。</a:t>
          </a:r>
          <a:endParaRPr kumimoji="1" lang="en-US" altLang="ja-JP" sz="1400"/>
        </a:p>
        <a:p>
          <a:pPr algn="l"/>
          <a:r>
            <a:rPr kumimoji="1" lang="ja-JP" altLang="en-US" sz="1400"/>
            <a:t>●行数が足りない場合は事務局へお知らせください。</a:t>
          </a:r>
          <a:endParaRPr kumimoji="1" lang="en-US" altLang="ja-JP" sz="1400"/>
        </a:p>
        <a:p>
          <a:pPr algn="l"/>
          <a:r>
            <a:rPr kumimoji="1" lang="ja-JP" altLang="en-US" sz="1400"/>
            <a:t>●このシートですべての課題の内訳を記入してください。各課題の記入欄は</a:t>
          </a:r>
          <a:r>
            <a:rPr kumimoji="1" lang="en-US" altLang="ja-JP" sz="1400"/>
            <a:t>1</a:t>
          </a:r>
          <a:r>
            <a:rPr kumimoji="1" lang="ja-JP" altLang="en-US" sz="1400"/>
            <a:t>行目の各課題番号をクリックするとジャンプします。</a:t>
          </a:r>
          <a:endParaRPr kumimoji="1" lang="en-US" altLang="ja-JP" sz="1400"/>
        </a:p>
        <a:p>
          <a:pPr algn="l"/>
          <a:endParaRPr kumimoji="1" lang="en-US" altLang="ja-JP" sz="1400"/>
        </a:p>
        <a:p>
          <a:pPr algn="l"/>
          <a:endParaRPr kumimoji="1" lang="en-US" altLang="ja-JP" sz="1400"/>
        </a:p>
      </xdr:txBody>
    </xdr:sp>
    <xdr:clientData/>
  </xdr:twoCellAnchor>
  <xdr:twoCellAnchor>
    <xdr:from>
      <xdr:col>0</xdr:col>
      <xdr:colOff>9525</xdr:colOff>
      <xdr:row>0</xdr:row>
      <xdr:rowOff>133350</xdr:rowOff>
    </xdr:from>
    <xdr:to>
      <xdr:col>2</xdr:col>
      <xdr:colOff>828675</xdr:colOff>
      <xdr:row>0</xdr:row>
      <xdr:rowOff>523875</xdr:rowOff>
    </xdr:to>
    <xdr:sp macro="" textlink="">
      <xdr:nvSpPr>
        <xdr:cNvPr id="3" name="正方形/長方形 2">
          <a:extLst>
            <a:ext uri="{FF2B5EF4-FFF2-40B4-BE49-F238E27FC236}">
              <a16:creationId xmlns:a16="http://schemas.microsoft.com/office/drawing/2014/main" id="{F898DF97-05F2-4C8E-8D37-81A35C31CBC0}"/>
            </a:ext>
          </a:extLst>
        </xdr:cNvPr>
        <xdr:cNvSpPr/>
      </xdr:nvSpPr>
      <xdr:spPr>
        <a:xfrm>
          <a:off x="9525" y="133350"/>
          <a:ext cx="1543050" cy="3905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rtlCol="0" anchor="ctr"/>
        <a:lstStyle/>
        <a:p>
          <a:pPr algn="ctr"/>
          <a:r>
            <a:rPr kumimoji="1" lang="ja-JP" altLang="en-US" sz="1100" b="1" u="sng"/>
            <a:t>各課題へクリックでジャンプ：</a:t>
          </a:r>
        </a:p>
      </xdr:txBody>
    </xdr:sp>
    <xdr:clientData/>
  </xdr:twoCellAnchor>
  <xdr:twoCellAnchor>
    <xdr:from>
      <xdr:col>2</xdr:col>
      <xdr:colOff>845371</xdr:colOff>
      <xdr:row>0</xdr:row>
      <xdr:rowOff>109538</xdr:rowOff>
    </xdr:from>
    <xdr:to>
      <xdr:col>3</xdr:col>
      <xdr:colOff>145229</xdr:colOff>
      <xdr:row>0</xdr:row>
      <xdr:rowOff>500063</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9089CB7C-E84C-405B-968E-6E006B7D4DE5}"/>
            </a:ext>
          </a:extLst>
        </xdr:cNvPr>
        <xdr:cNvSpPr/>
      </xdr:nvSpPr>
      <xdr:spPr>
        <a:xfrm>
          <a:off x="1569271"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1</a:t>
          </a:r>
          <a:endParaRPr kumimoji="1" lang="ja-JP" altLang="en-US" sz="1600" b="1">
            <a:solidFill>
              <a:sysClr val="windowText" lastClr="000000"/>
            </a:solidFill>
          </a:endParaRPr>
        </a:p>
      </xdr:txBody>
    </xdr:sp>
    <xdr:clientData/>
  </xdr:twoCellAnchor>
  <xdr:twoCellAnchor>
    <xdr:from>
      <xdr:col>3</xdr:col>
      <xdr:colOff>195554</xdr:colOff>
      <xdr:row>0</xdr:row>
      <xdr:rowOff>109538</xdr:rowOff>
    </xdr:from>
    <xdr:to>
      <xdr:col>4</xdr:col>
      <xdr:colOff>762237</xdr:colOff>
      <xdr:row>0</xdr:row>
      <xdr:rowOff>500063</xdr:rowOff>
    </xdr:to>
    <xdr:sp macro="" textlink="">
      <xdr:nvSpPr>
        <xdr:cNvPr id="7" name="正方形/長方形 6">
          <a:hlinkClick xmlns:r="http://schemas.openxmlformats.org/officeDocument/2006/relationships" r:id="rId2"/>
          <a:extLst>
            <a:ext uri="{FF2B5EF4-FFF2-40B4-BE49-F238E27FC236}">
              <a16:creationId xmlns:a16="http://schemas.microsoft.com/office/drawing/2014/main" id="{354D1BF1-3EA5-4F8D-B4EA-15980E654ECB}"/>
            </a:ext>
          </a:extLst>
        </xdr:cNvPr>
        <xdr:cNvSpPr/>
      </xdr:nvSpPr>
      <xdr:spPr>
        <a:xfrm>
          <a:off x="2472029"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2</a:t>
          </a:r>
          <a:endParaRPr kumimoji="1" lang="ja-JP" altLang="en-US" sz="1600" b="1">
            <a:solidFill>
              <a:sysClr val="windowText" lastClr="000000"/>
            </a:solidFill>
          </a:endParaRPr>
        </a:p>
      </xdr:txBody>
    </xdr:sp>
    <xdr:clientData/>
  </xdr:twoCellAnchor>
  <xdr:twoCellAnchor>
    <xdr:from>
      <xdr:col>4</xdr:col>
      <xdr:colOff>812562</xdr:colOff>
      <xdr:row>0</xdr:row>
      <xdr:rowOff>109538</xdr:rowOff>
    </xdr:from>
    <xdr:to>
      <xdr:col>5</xdr:col>
      <xdr:colOff>341020</xdr:colOff>
      <xdr:row>0</xdr:row>
      <xdr:rowOff>500063</xdr:rowOff>
    </xdr:to>
    <xdr:sp macro="" textlink="">
      <xdr:nvSpPr>
        <xdr:cNvPr id="8" name="正方形/長方形 7">
          <a:hlinkClick xmlns:r="http://schemas.openxmlformats.org/officeDocument/2006/relationships" r:id="rId3"/>
          <a:extLst>
            <a:ext uri="{FF2B5EF4-FFF2-40B4-BE49-F238E27FC236}">
              <a16:creationId xmlns:a16="http://schemas.microsoft.com/office/drawing/2014/main" id="{697B52AF-6ED1-4366-B491-FA4C3A5883E5}"/>
            </a:ext>
          </a:extLst>
        </xdr:cNvPr>
        <xdr:cNvSpPr/>
      </xdr:nvSpPr>
      <xdr:spPr>
        <a:xfrm>
          <a:off x="3374787"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3</a:t>
          </a:r>
          <a:endParaRPr kumimoji="1" lang="ja-JP" altLang="en-US" sz="1600" b="1">
            <a:solidFill>
              <a:sysClr val="windowText" lastClr="000000"/>
            </a:solidFill>
          </a:endParaRPr>
        </a:p>
      </xdr:txBody>
    </xdr:sp>
    <xdr:clientData/>
  </xdr:twoCellAnchor>
  <xdr:twoCellAnchor>
    <xdr:from>
      <xdr:col>5</xdr:col>
      <xdr:colOff>391345</xdr:colOff>
      <xdr:row>0</xdr:row>
      <xdr:rowOff>109538</xdr:rowOff>
    </xdr:from>
    <xdr:to>
      <xdr:col>6</xdr:col>
      <xdr:colOff>453203</xdr:colOff>
      <xdr:row>0</xdr:row>
      <xdr:rowOff>500063</xdr:rowOff>
    </xdr:to>
    <xdr:sp macro="" textlink="">
      <xdr:nvSpPr>
        <xdr:cNvPr id="9" name="正方形/長方形 8">
          <a:hlinkClick xmlns:r="http://schemas.openxmlformats.org/officeDocument/2006/relationships" r:id="rId4"/>
          <a:extLst>
            <a:ext uri="{FF2B5EF4-FFF2-40B4-BE49-F238E27FC236}">
              <a16:creationId xmlns:a16="http://schemas.microsoft.com/office/drawing/2014/main" id="{E42A6DB9-3676-434D-908B-AD3CB7575A91}"/>
            </a:ext>
          </a:extLst>
        </xdr:cNvPr>
        <xdr:cNvSpPr/>
      </xdr:nvSpPr>
      <xdr:spPr>
        <a:xfrm>
          <a:off x="4277545"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4</a:t>
          </a:r>
          <a:endParaRPr kumimoji="1" lang="ja-JP" altLang="en-US" sz="1600" b="1">
            <a:solidFill>
              <a:sysClr val="windowText" lastClr="000000"/>
            </a:solidFill>
          </a:endParaRPr>
        </a:p>
      </xdr:txBody>
    </xdr:sp>
    <xdr:clientData/>
  </xdr:twoCellAnchor>
  <xdr:twoCellAnchor>
    <xdr:from>
      <xdr:col>6</xdr:col>
      <xdr:colOff>503528</xdr:colOff>
      <xdr:row>0</xdr:row>
      <xdr:rowOff>109538</xdr:rowOff>
    </xdr:from>
    <xdr:to>
      <xdr:col>7</xdr:col>
      <xdr:colOff>298686</xdr:colOff>
      <xdr:row>0</xdr:row>
      <xdr:rowOff>500063</xdr:rowOff>
    </xdr:to>
    <xdr:sp macro="" textlink="">
      <xdr:nvSpPr>
        <xdr:cNvPr id="10" name="正方形/長方形 9">
          <a:hlinkClick xmlns:r="http://schemas.openxmlformats.org/officeDocument/2006/relationships" r:id="rId5"/>
          <a:extLst>
            <a:ext uri="{FF2B5EF4-FFF2-40B4-BE49-F238E27FC236}">
              <a16:creationId xmlns:a16="http://schemas.microsoft.com/office/drawing/2014/main" id="{B3E9F60B-1331-4650-9061-4E17EA05DC22}"/>
            </a:ext>
          </a:extLst>
        </xdr:cNvPr>
        <xdr:cNvSpPr/>
      </xdr:nvSpPr>
      <xdr:spPr>
        <a:xfrm>
          <a:off x="5180303"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5</a:t>
          </a:r>
          <a:endParaRPr kumimoji="1" lang="ja-JP" altLang="en-US" sz="1600" b="1">
            <a:solidFill>
              <a:sysClr val="windowText" lastClr="000000"/>
            </a:solidFill>
          </a:endParaRPr>
        </a:p>
      </xdr:txBody>
    </xdr:sp>
    <xdr:clientData/>
  </xdr:twoCellAnchor>
  <xdr:twoCellAnchor>
    <xdr:from>
      <xdr:col>7</xdr:col>
      <xdr:colOff>349011</xdr:colOff>
      <xdr:row>0</xdr:row>
      <xdr:rowOff>109538</xdr:rowOff>
    </xdr:from>
    <xdr:to>
      <xdr:col>8</xdr:col>
      <xdr:colOff>144169</xdr:colOff>
      <xdr:row>0</xdr:row>
      <xdr:rowOff>500063</xdr:rowOff>
    </xdr:to>
    <xdr:sp macro="" textlink="">
      <xdr:nvSpPr>
        <xdr:cNvPr id="11" name="正方形/長方形 10">
          <a:hlinkClick xmlns:r="http://schemas.openxmlformats.org/officeDocument/2006/relationships" r:id="rId6"/>
          <a:extLst>
            <a:ext uri="{FF2B5EF4-FFF2-40B4-BE49-F238E27FC236}">
              <a16:creationId xmlns:a16="http://schemas.microsoft.com/office/drawing/2014/main" id="{27B915B8-AB93-4724-9783-15824A09225A}"/>
            </a:ext>
          </a:extLst>
        </xdr:cNvPr>
        <xdr:cNvSpPr/>
      </xdr:nvSpPr>
      <xdr:spPr>
        <a:xfrm>
          <a:off x="6083061"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6</a:t>
          </a:r>
          <a:endParaRPr kumimoji="1" lang="ja-JP" altLang="en-US" sz="1600" b="1">
            <a:solidFill>
              <a:sysClr val="windowText" lastClr="000000"/>
            </a:solidFill>
          </a:endParaRPr>
        </a:p>
      </xdr:txBody>
    </xdr:sp>
    <xdr:clientData/>
  </xdr:twoCellAnchor>
  <xdr:twoCellAnchor>
    <xdr:from>
      <xdr:col>8</xdr:col>
      <xdr:colOff>194494</xdr:colOff>
      <xdr:row>0</xdr:row>
      <xdr:rowOff>109538</xdr:rowOff>
    </xdr:from>
    <xdr:to>
      <xdr:col>8</xdr:col>
      <xdr:colOff>1046927</xdr:colOff>
      <xdr:row>0</xdr:row>
      <xdr:rowOff>500063</xdr:rowOff>
    </xdr:to>
    <xdr:sp macro="" textlink="">
      <xdr:nvSpPr>
        <xdr:cNvPr id="12" name="正方形/長方形 11">
          <a:hlinkClick xmlns:r="http://schemas.openxmlformats.org/officeDocument/2006/relationships" r:id="rId7"/>
          <a:extLst>
            <a:ext uri="{FF2B5EF4-FFF2-40B4-BE49-F238E27FC236}">
              <a16:creationId xmlns:a16="http://schemas.microsoft.com/office/drawing/2014/main" id="{72CC8786-863B-43F4-A8FB-199FAFB747B4}"/>
            </a:ext>
          </a:extLst>
        </xdr:cNvPr>
        <xdr:cNvSpPr/>
      </xdr:nvSpPr>
      <xdr:spPr>
        <a:xfrm>
          <a:off x="6985819"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7</a:t>
          </a:r>
          <a:endParaRPr kumimoji="1" lang="ja-JP" altLang="en-US" sz="1600" b="1">
            <a:solidFill>
              <a:sysClr val="windowText" lastClr="000000"/>
            </a:solidFill>
          </a:endParaRPr>
        </a:p>
      </xdr:txBody>
    </xdr:sp>
    <xdr:clientData/>
  </xdr:twoCellAnchor>
  <xdr:twoCellAnchor>
    <xdr:from>
      <xdr:col>9</xdr:col>
      <xdr:colOff>39977</xdr:colOff>
      <xdr:row>0</xdr:row>
      <xdr:rowOff>109538</xdr:rowOff>
    </xdr:from>
    <xdr:to>
      <xdr:col>9</xdr:col>
      <xdr:colOff>892410</xdr:colOff>
      <xdr:row>0</xdr:row>
      <xdr:rowOff>500063</xdr:rowOff>
    </xdr:to>
    <xdr:sp macro="" textlink="">
      <xdr:nvSpPr>
        <xdr:cNvPr id="13" name="正方形/長方形 12">
          <a:hlinkClick xmlns:r="http://schemas.openxmlformats.org/officeDocument/2006/relationships" r:id="rId8"/>
          <a:extLst>
            <a:ext uri="{FF2B5EF4-FFF2-40B4-BE49-F238E27FC236}">
              <a16:creationId xmlns:a16="http://schemas.microsoft.com/office/drawing/2014/main" id="{95F0BF7C-89F0-4F25-8963-09399A1BEE47}"/>
            </a:ext>
          </a:extLst>
        </xdr:cNvPr>
        <xdr:cNvSpPr/>
      </xdr:nvSpPr>
      <xdr:spPr>
        <a:xfrm>
          <a:off x="7888577"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8</a:t>
          </a:r>
          <a:endParaRPr kumimoji="1" lang="ja-JP" altLang="en-US" sz="1600" b="1">
            <a:solidFill>
              <a:sysClr val="windowText" lastClr="000000"/>
            </a:solidFill>
          </a:endParaRPr>
        </a:p>
      </xdr:txBody>
    </xdr:sp>
    <xdr:clientData/>
  </xdr:twoCellAnchor>
  <xdr:twoCellAnchor>
    <xdr:from>
      <xdr:col>9</xdr:col>
      <xdr:colOff>942735</xdr:colOff>
      <xdr:row>0</xdr:row>
      <xdr:rowOff>109538</xdr:rowOff>
    </xdr:from>
    <xdr:to>
      <xdr:col>10</xdr:col>
      <xdr:colOff>737893</xdr:colOff>
      <xdr:row>0</xdr:row>
      <xdr:rowOff>500063</xdr:rowOff>
    </xdr:to>
    <xdr:sp macro="" textlink="">
      <xdr:nvSpPr>
        <xdr:cNvPr id="14" name="正方形/長方形 13">
          <a:hlinkClick xmlns:r="http://schemas.openxmlformats.org/officeDocument/2006/relationships" r:id="rId9"/>
          <a:extLst>
            <a:ext uri="{FF2B5EF4-FFF2-40B4-BE49-F238E27FC236}">
              <a16:creationId xmlns:a16="http://schemas.microsoft.com/office/drawing/2014/main" id="{73126C10-E625-440F-A466-19B9A5A24120}"/>
            </a:ext>
          </a:extLst>
        </xdr:cNvPr>
        <xdr:cNvSpPr/>
      </xdr:nvSpPr>
      <xdr:spPr>
        <a:xfrm>
          <a:off x="8791335"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9</a:t>
          </a:r>
          <a:endParaRPr kumimoji="1" lang="ja-JP" altLang="en-US" sz="1600" b="1">
            <a:solidFill>
              <a:sysClr val="windowText" lastClr="000000"/>
            </a:solidFill>
          </a:endParaRPr>
        </a:p>
      </xdr:txBody>
    </xdr:sp>
    <xdr:clientData/>
  </xdr:twoCellAnchor>
  <xdr:twoCellAnchor>
    <xdr:from>
      <xdr:col>10</xdr:col>
      <xdr:colOff>788221</xdr:colOff>
      <xdr:row>0</xdr:row>
      <xdr:rowOff>109538</xdr:rowOff>
    </xdr:from>
    <xdr:to>
      <xdr:col>11</xdr:col>
      <xdr:colOff>583379</xdr:colOff>
      <xdr:row>0</xdr:row>
      <xdr:rowOff>500063</xdr:rowOff>
    </xdr:to>
    <xdr:sp macro="" textlink="">
      <xdr:nvSpPr>
        <xdr:cNvPr id="15" name="正方形/長方形 14">
          <a:hlinkClick xmlns:r="http://schemas.openxmlformats.org/officeDocument/2006/relationships" r:id="rId10"/>
          <a:extLst>
            <a:ext uri="{FF2B5EF4-FFF2-40B4-BE49-F238E27FC236}">
              <a16:creationId xmlns:a16="http://schemas.microsoft.com/office/drawing/2014/main" id="{7AF537CE-C4DB-405A-B875-B1460DDB98ED}"/>
            </a:ext>
          </a:extLst>
        </xdr:cNvPr>
        <xdr:cNvSpPr/>
      </xdr:nvSpPr>
      <xdr:spPr>
        <a:xfrm>
          <a:off x="9694096" y="109538"/>
          <a:ext cx="852433" cy="390525"/>
        </a:xfrm>
        <a:prstGeom prst="rect">
          <a:avLst/>
        </a:prstGeom>
        <a:solidFill>
          <a:schemeClr val="bg1"/>
        </a:solidFill>
        <a:ln/>
      </xdr:spPr>
      <xdr:style>
        <a:lnRef idx="0">
          <a:schemeClr val="dk1"/>
        </a:lnRef>
        <a:fillRef idx="3">
          <a:schemeClr val="dk1"/>
        </a:fillRef>
        <a:effectRef idx="3">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課題</a:t>
          </a:r>
          <a:r>
            <a:rPr kumimoji="1" lang="en-US" altLang="ja-JP" sz="1600" b="1">
              <a:solidFill>
                <a:sysClr val="windowText" lastClr="000000"/>
              </a:solidFill>
            </a:rPr>
            <a:t>10</a:t>
          </a:r>
          <a:endParaRPr kumimoji="1" lang="ja-JP" altLang="en-US" sz="16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338667</xdr:colOff>
      <xdr:row>6</xdr:row>
      <xdr:rowOff>127000</xdr:rowOff>
    </xdr:from>
    <xdr:to>
      <xdr:col>14</xdr:col>
      <xdr:colOff>624418</xdr:colOff>
      <xdr:row>11</xdr:row>
      <xdr:rowOff>328083</xdr:rowOff>
    </xdr:to>
    <xdr:sp macro="" textlink="">
      <xdr:nvSpPr>
        <xdr:cNvPr id="8" name="テキスト ボックス 7">
          <a:extLst>
            <a:ext uri="{FF2B5EF4-FFF2-40B4-BE49-F238E27FC236}">
              <a16:creationId xmlns:a16="http://schemas.microsoft.com/office/drawing/2014/main" id="{AA761A9E-029F-44C1-8FE2-FFF2F16B9D45}"/>
            </a:ext>
          </a:extLst>
        </xdr:cNvPr>
        <xdr:cNvSpPr txBox="1"/>
      </xdr:nvSpPr>
      <xdr:spPr>
        <a:xfrm>
          <a:off x="8233834" y="1989667"/>
          <a:ext cx="5101167" cy="210608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（全体資金計画）</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研究開発費、調査推進費、委託研究開発費及び民間資金総額は、</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それぞれ直接経費及び間接経費の合計金額を指します。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民間資金総額（</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Y</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）は、研究開発費（</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）と同額以上である必要があります。</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研究開発費（</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）の上限は、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FS</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フェーズでは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25</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百万円／年度、</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本格実施フェーズでは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150</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百万円／年度の予定です。（間接経費含む）</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調査推進費（</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b</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FS</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フェーズでは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百万円／年度、</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本格実施フェーズでは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20</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百万円／年度の予定です。（間接経費含む）</a:t>
          </a: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359833</xdr:colOff>
      <xdr:row>0</xdr:row>
      <xdr:rowOff>169333</xdr:rowOff>
    </xdr:from>
    <xdr:to>
      <xdr:col>14</xdr:col>
      <xdr:colOff>616323</xdr:colOff>
      <xdr:row>5</xdr:row>
      <xdr:rowOff>211664</xdr:rowOff>
    </xdr:to>
    <xdr:sp macro="" textlink="">
      <xdr:nvSpPr>
        <xdr:cNvPr id="7" name="正方形/長方形 6">
          <a:extLst>
            <a:ext uri="{FF2B5EF4-FFF2-40B4-BE49-F238E27FC236}">
              <a16:creationId xmlns:a16="http://schemas.microsoft.com/office/drawing/2014/main" id="{12DD1D1A-CF48-4B75-828B-53168F06EB82}"/>
            </a:ext>
          </a:extLst>
        </xdr:cNvPr>
        <xdr:cNvSpPr/>
      </xdr:nvSpPr>
      <xdr:spPr>
        <a:xfrm>
          <a:off x="7217833" y="169333"/>
          <a:ext cx="5041402" cy="1712007"/>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a:solidFill>
                <a:schemeClr val="bg1"/>
              </a:solidFill>
              <a:latin typeface="游ゴシック" panose="020B0400000000000000" pitchFamily="50" charset="-128"/>
              <a:ea typeface="+mn-ea"/>
            </a:rPr>
            <a:t>このシートはすべて自動入力です。</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間違いが見つかっても、計算式を編集・削除しないでください。</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使用していない行があっても削除せず、空欄のままにしてください。</a:t>
          </a:r>
          <a:endParaRPr kumimoji="1" lang="en-US" altLang="ja-JP" sz="1200" u="sng">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511968</xdr:colOff>
      <xdr:row>46</xdr:row>
      <xdr:rowOff>202408</xdr:rowOff>
    </xdr:from>
    <xdr:to>
      <xdr:col>16</xdr:col>
      <xdr:colOff>297655</xdr:colOff>
      <xdr:row>49</xdr:row>
      <xdr:rowOff>83344</xdr:rowOff>
    </xdr:to>
    <xdr:sp macro="" textlink="">
      <xdr:nvSpPr>
        <xdr:cNvPr id="5" name="テキスト ボックス 4">
          <a:extLst>
            <a:ext uri="{FF2B5EF4-FFF2-40B4-BE49-F238E27FC236}">
              <a16:creationId xmlns:a16="http://schemas.microsoft.com/office/drawing/2014/main" id="{D66FA2AE-BDBA-48FC-97BF-8E9D75F17C44}"/>
            </a:ext>
          </a:extLst>
        </xdr:cNvPr>
        <xdr:cNvSpPr txBox="1"/>
      </xdr:nvSpPr>
      <xdr:spPr>
        <a:xfrm>
          <a:off x="8977312" y="17323596"/>
          <a:ext cx="5310187" cy="1023936"/>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（総額）</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入力後、共同研究費</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(q)</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、リソース提供</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(r)</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、マッチングファンド申請額（</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JST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委託研究開発費）</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の総額が、「全体資金計画」のシートの額と一致しているかご確認ください。</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38100</xdr:colOff>
      <xdr:row>10</xdr:row>
      <xdr:rowOff>114301</xdr:rowOff>
    </xdr:from>
    <xdr:to>
      <xdr:col>16</xdr:col>
      <xdr:colOff>305329</xdr:colOff>
      <xdr:row>12</xdr:row>
      <xdr:rowOff>76201</xdr:rowOff>
    </xdr:to>
    <xdr:sp macro="" textlink="">
      <xdr:nvSpPr>
        <xdr:cNvPr id="7" name="テキスト ボックス 6">
          <a:extLst>
            <a:ext uri="{FF2B5EF4-FFF2-40B4-BE49-F238E27FC236}">
              <a16:creationId xmlns:a16="http://schemas.microsoft.com/office/drawing/2014/main" id="{031EE061-A737-4CFE-9621-01720068F369}"/>
            </a:ext>
          </a:extLst>
        </xdr:cNvPr>
        <xdr:cNvSpPr txBox="1"/>
      </xdr:nvSpPr>
      <xdr:spPr>
        <a:xfrm>
          <a:off x="8372475" y="3648076"/>
          <a:ext cx="5382154" cy="723900"/>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課題以下の場合は、記入不要の課題があっても削除せず、空欄のままにしてください。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課題を超える場合は、</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JST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担当者にご相談ください。</a:t>
          </a: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47625</xdr:colOff>
      <xdr:row>5</xdr:row>
      <xdr:rowOff>38100</xdr:rowOff>
    </xdr:from>
    <xdr:to>
      <xdr:col>16</xdr:col>
      <xdr:colOff>238125</xdr:colOff>
      <xdr:row>9</xdr:row>
      <xdr:rowOff>208066</xdr:rowOff>
    </xdr:to>
    <xdr:sp macro="" textlink="">
      <xdr:nvSpPr>
        <xdr:cNvPr id="6" name="正方形/長方形 5">
          <a:extLst>
            <a:ext uri="{FF2B5EF4-FFF2-40B4-BE49-F238E27FC236}">
              <a16:creationId xmlns:a16="http://schemas.microsoft.com/office/drawing/2014/main" id="{DEE388E5-9D84-4B6B-82E0-9381486A59DB}"/>
            </a:ext>
          </a:extLst>
        </xdr:cNvPr>
        <xdr:cNvSpPr/>
      </xdr:nvSpPr>
      <xdr:spPr>
        <a:xfrm>
          <a:off x="8382000" y="1666875"/>
          <a:ext cx="5305425" cy="1693966"/>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a:solidFill>
                <a:schemeClr val="bg1"/>
              </a:solidFill>
              <a:latin typeface="游ゴシック" panose="020B0400000000000000" pitchFamily="50" charset="-128"/>
              <a:ea typeface="+mn-ea"/>
            </a:rPr>
            <a:t>このシートはすべて自動入力です。</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間違いが見つかっても、計算式を編集・削除しないでください。</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使用していない行があっても削除せず、空欄のままにしてください。</a:t>
          </a:r>
          <a:endParaRPr kumimoji="1" lang="en-US" altLang="ja-JP" sz="1200" u="sng">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38100</xdr:colOff>
      <xdr:row>2</xdr:row>
      <xdr:rowOff>38100</xdr:rowOff>
    </xdr:from>
    <xdr:to>
      <xdr:col>22</xdr:col>
      <xdr:colOff>523875</xdr:colOff>
      <xdr:row>9</xdr:row>
      <xdr:rowOff>131866</xdr:rowOff>
    </xdr:to>
    <xdr:sp macro="" textlink="">
      <xdr:nvSpPr>
        <xdr:cNvPr id="4" name="正方形/長方形 3">
          <a:extLst>
            <a:ext uri="{FF2B5EF4-FFF2-40B4-BE49-F238E27FC236}">
              <a16:creationId xmlns:a16="http://schemas.microsoft.com/office/drawing/2014/main" id="{635D5AEB-6B69-43B3-8934-9FC82F4DEC5A}"/>
            </a:ext>
          </a:extLst>
        </xdr:cNvPr>
        <xdr:cNvSpPr/>
      </xdr:nvSpPr>
      <xdr:spPr>
        <a:xfrm>
          <a:off x="12611100" y="514350"/>
          <a:ext cx="5286375" cy="1760641"/>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a:solidFill>
                <a:schemeClr val="bg1"/>
              </a:solidFill>
              <a:latin typeface="游ゴシック" panose="020B0400000000000000" pitchFamily="50" charset="-128"/>
              <a:ea typeface="+mn-ea"/>
            </a:rPr>
            <a:t>このシートはすべて自動入力です。</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間違いが見つかっても、計算式を編集・削除しないでください。</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使用していない行があっても削除せず、空欄のままにしてください。</a:t>
          </a:r>
          <a:endParaRPr kumimoji="1" lang="en-US" altLang="ja-JP" sz="1200" u="sng">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21</xdr:col>
      <xdr:colOff>371475</xdr:colOff>
      <xdr:row>9</xdr:row>
      <xdr:rowOff>141391</xdr:rowOff>
    </xdr:to>
    <xdr:sp macro="" textlink="">
      <xdr:nvSpPr>
        <xdr:cNvPr id="4" name="正方形/長方形 3">
          <a:extLst>
            <a:ext uri="{FF2B5EF4-FFF2-40B4-BE49-F238E27FC236}">
              <a16:creationId xmlns:a16="http://schemas.microsoft.com/office/drawing/2014/main" id="{EBFA27F3-2D69-468D-9453-4E52343369A8}"/>
            </a:ext>
          </a:extLst>
        </xdr:cNvPr>
        <xdr:cNvSpPr/>
      </xdr:nvSpPr>
      <xdr:spPr>
        <a:xfrm>
          <a:off x="9248775" y="514350"/>
          <a:ext cx="5153025" cy="1770166"/>
        </a:xfrm>
        <a:prstGeom prst="rect">
          <a:avLst/>
        </a:prstGeom>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2700000" scaled="1"/>
          <a:tileRect/>
        </a:gradFill>
        <a:ln w="571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u="sng">
              <a:solidFill>
                <a:schemeClr val="bg1"/>
              </a:solidFill>
              <a:latin typeface="游ゴシック" panose="020B0400000000000000" pitchFamily="50" charset="-128"/>
              <a:ea typeface="+mn-ea"/>
            </a:rPr>
            <a:t>このシートはすべて自動入力です。</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間違いが見つかっても、計算式を編集・削除しないでください。</a:t>
          </a:r>
          <a:endParaRPr kumimoji="1" lang="en-US" altLang="ja-JP" sz="1200" u="sng">
            <a:solidFill>
              <a:schemeClr val="bg1"/>
            </a:solidFill>
            <a:latin typeface="游ゴシック" panose="020B0400000000000000" pitchFamily="50" charset="-128"/>
            <a:ea typeface="+mn-ea"/>
          </a:endParaRPr>
        </a:p>
        <a:p>
          <a:pPr algn="l"/>
          <a:r>
            <a:rPr kumimoji="1" lang="ja-JP" altLang="en-US" sz="1200" u="sng">
              <a:solidFill>
                <a:schemeClr val="bg1"/>
              </a:solidFill>
              <a:latin typeface="游ゴシック" panose="020B0400000000000000" pitchFamily="50" charset="-128"/>
              <a:ea typeface="+mn-ea"/>
            </a:rPr>
            <a:t>使用していない行があっても削除せず、空欄のままにしてください。</a:t>
          </a:r>
          <a:endParaRPr kumimoji="1" lang="en-US" altLang="ja-JP" sz="1200" u="sng">
            <a:solidFill>
              <a:schemeClr val="bg1"/>
            </a:solidFill>
            <a:latin typeface="游ゴシック" panose="020B0400000000000000" pitchFamily="50" charset="-128"/>
            <a:ea typeface="游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1039091</xdr:colOff>
      <xdr:row>2</xdr:row>
      <xdr:rowOff>138546</xdr:rowOff>
    </xdr:from>
    <xdr:to>
      <xdr:col>12</xdr:col>
      <xdr:colOff>658091</xdr:colOff>
      <xdr:row>39</xdr:row>
      <xdr:rowOff>1991591</xdr:rowOff>
    </xdr:to>
    <xdr:sp macro="" textlink="">
      <xdr:nvSpPr>
        <xdr:cNvPr id="2" name="正方形/長方形 1">
          <a:extLst>
            <a:ext uri="{FF2B5EF4-FFF2-40B4-BE49-F238E27FC236}">
              <a16:creationId xmlns:a16="http://schemas.microsoft.com/office/drawing/2014/main" id="{E451517A-17C0-4C84-9CCB-96E34791351D}"/>
            </a:ext>
          </a:extLst>
        </xdr:cNvPr>
        <xdr:cNvSpPr/>
      </xdr:nvSpPr>
      <xdr:spPr>
        <a:xfrm>
          <a:off x="1645227" y="1039091"/>
          <a:ext cx="10252364" cy="1373331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0"/>
            <a:t>集計用シート</a:t>
          </a:r>
          <a:endParaRPr kumimoji="1" lang="en-US" altLang="ja-JP" sz="10000"/>
        </a:p>
        <a:p>
          <a:pPr algn="ctr"/>
          <a:r>
            <a:rPr kumimoji="1" lang="ja-JP" altLang="en-US" sz="10000"/>
            <a:t>記入不可</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11907</xdr:colOff>
      <xdr:row>19</xdr:row>
      <xdr:rowOff>166689</xdr:rowOff>
    </xdr:from>
    <xdr:to>
      <xdr:col>14</xdr:col>
      <xdr:colOff>297658</xdr:colOff>
      <xdr:row>23</xdr:row>
      <xdr:rowOff>119063</xdr:rowOff>
    </xdr:to>
    <xdr:sp macro="" textlink="">
      <xdr:nvSpPr>
        <xdr:cNvPr id="4" name="テキスト ボックス 3">
          <a:extLst>
            <a:ext uri="{FF2B5EF4-FFF2-40B4-BE49-F238E27FC236}">
              <a16:creationId xmlns:a16="http://schemas.microsoft.com/office/drawing/2014/main" id="{E0DE9321-0E30-451E-9D6F-FD5597FCFEC3}"/>
            </a:ext>
          </a:extLst>
        </xdr:cNvPr>
        <xdr:cNvSpPr txBox="1"/>
      </xdr:nvSpPr>
      <xdr:spPr>
        <a:xfrm>
          <a:off x="8727282" y="6238877"/>
          <a:ext cx="4429126" cy="147637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（調査推進費）</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共創コンソーシアムの知財管理・契約管理や民間資金の受入促進活動等を行うために必要な人件費を支出することはできません。ただし、シナリオの最適化や非競争領域における詳細な研究開発の企画等に関する人件費は、事前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JST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に相談の上、妥当な理由がある場合には支出可能です。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631032</xdr:colOff>
      <xdr:row>39</xdr:row>
      <xdr:rowOff>1143002</xdr:rowOff>
    </xdr:from>
    <xdr:to>
      <xdr:col>14</xdr:col>
      <xdr:colOff>226221</xdr:colOff>
      <xdr:row>39</xdr:row>
      <xdr:rowOff>2452687</xdr:rowOff>
    </xdr:to>
    <xdr:sp macro="" textlink="">
      <xdr:nvSpPr>
        <xdr:cNvPr id="5" name="テキスト ボックス 4">
          <a:extLst>
            <a:ext uri="{FF2B5EF4-FFF2-40B4-BE49-F238E27FC236}">
              <a16:creationId xmlns:a16="http://schemas.microsoft.com/office/drawing/2014/main" id="{F7878EF2-028C-4F85-A5CF-74EACB3E41EA}"/>
            </a:ext>
          </a:extLst>
        </xdr:cNvPr>
        <xdr:cNvSpPr txBox="1"/>
      </xdr:nvSpPr>
      <xdr:spPr>
        <a:xfrm>
          <a:off x="8655845" y="14001752"/>
          <a:ext cx="4429126"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10</xdr:row>
      <xdr:rowOff>0</xdr:rowOff>
    </xdr:from>
    <xdr:to>
      <xdr:col>12</xdr:col>
      <xdr:colOff>508000</xdr:colOff>
      <xdr:row>13</xdr:row>
      <xdr:rowOff>201084</xdr:rowOff>
    </xdr:to>
    <xdr:sp macro="" textlink="">
      <xdr:nvSpPr>
        <xdr:cNvPr id="6" name="テキスト ボックス 5">
          <a:extLst>
            <a:ext uri="{FF2B5EF4-FFF2-40B4-BE49-F238E27FC236}">
              <a16:creationId xmlns:a16="http://schemas.microsoft.com/office/drawing/2014/main" id="{6296E710-5369-4AD5-9102-E301D50F2529}"/>
            </a:ext>
          </a:extLst>
        </xdr:cNvPr>
        <xdr:cNvSpPr txBox="1"/>
      </xdr:nvSpPr>
      <xdr:spPr>
        <a:xfrm>
          <a:off x="8715375" y="2774156"/>
          <a:ext cx="327025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確定予定のある）金額を記載してください。後年度に</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48101</xdr:colOff>
      <xdr:row>4</xdr:row>
      <xdr:rowOff>141923</xdr:rowOff>
    </xdr:from>
    <xdr:to>
      <xdr:col>10</xdr:col>
      <xdr:colOff>619125</xdr:colOff>
      <xdr:row>8</xdr:row>
      <xdr:rowOff>15803</xdr:rowOff>
    </xdr:to>
    <xdr:sp macro="" textlink="">
      <xdr:nvSpPr>
        <xdr:cNvPr id="7" name="テキスト ボックス 6">
          <a:extLst>
            <a:ext uri="{FF2B5EF4-FFF2-40B4-BE49-F238E27FC236}">
              <a16:creationId xmlns:a16="http://schemas.microsoft.com/office/drawing/2014/main" id="{48FE960F-663B-4BCA-A600-695C4B7CA106}"/>
            </a:ext>
          </a:extLst>
        </xdr:cNvPr>
        <xdr:cNvSpPr txBox="1"/>
      </xdr:nvSpPr>
      <xdr:spPr>
        <a:xfrm>
          <a:off x="8620601" y="1542098"/>
          <a:ext cx="2323624" cy="607305"/>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計算式を編集・削除しないでください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40958</xdr:colOff>
      <xdr:row>1</xdr:row>
      <xdr:rowOff>450533</xdr:rowOff>
    </xdr:from>
    <xdr:to>
      <xdr:col>10</xdr:col>
      <xdr:colOff>609600</xdr:colOff>
      <xdr:row>4</xdr:row>
      <xdr:rowOff>49054</xdr:rowOff>
    </xdr:to>
    <xdr:sp macro="" textlink="">
      <xdr:nvSpPr>
        <xdr:cNvPr id="9" name="テキスト ボックス 8">
          <a:extLst>
            <a:ext uri="{FF2B5EF4-FFF2-40B4-BE49-F238E27FC236}">
              <a16:creationId xmlns:a16="http://schemas.microsoft.com/office/drawing/2014/main" id="{B5163232-DD3C-4732-9902-DA8E8EFEC7C7}"/>
            </a:ext>
          </a:extLst>
        </xdr:cNvPr>
        <xdr:cNvSpPr txBox="1"/>
      </xdr:nvSpPr>
      <xdr:spPr>
        <a:xfrm>
          <a:off x="8613458" y="822008"/>
          <a:ext cx="2321242" cy="627221"/>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520065</xdr:colOff>
      <xdr:row>13</xdr:row>
      <xdr:rowOff>228600</xdr:rowOff>
    </xdr:from>
    <xdr:to>
      <xdr:col>7</xdr:col>
      <xdr:colOff>561975</xdr:colOff>
      <xdr:row>20</xdr:row>
      <xdr:rowOff>266700</xdr:rowOff>
    </xdr:to>
    <xdr:sp macro="" textlink="">
      <xdr:nvSpPr>
        <xdr:cNvPr id="8" name="吹き出し: 四角形 7">
          <a:extLst>
            <a:ext uri="{FF2B5EF4-FFF2-40B4-BE49-F238E27FC236}">
              <a16:creationId xmlns:a16="http://schemas.microsoft.com/office/drawing/2014/main" id="{080ADE7B-2204-4E46-B64F-7711AF382C12}"/>
            </a:ext>
          </a:extLst>
        </xdr:cNvPr>
        <xdr:cNvSpPr/>
      </xdr:nvSpPr>
      <xdr:spPr>
        <a:xfrm>
          <a:off x="2263140" y="4276725"/>
          <a:ext cx="6185535" cy="2571750"/>
        </a:xfrm>
        <a:prstGeom prst="wedgeRectCallout">
          <a:avLst>
            <a:gd name="adj1" fmla="val -31390"/>
            <a:gd name="adj2" fmla="val -76929"/>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●申請書全体に渡って、企業名・大学名は統一し</a:t>
          </a:r>
          <a:r>
            <a:rPr kumimoji="1" lang="ja-JP" altLang="en-US" sz="1100">
              <a:solidFill>
                <a:schemeClr val="lt1"/>
              </a:solidFill>
              <a:effectLst/>
              <a:latin typeface="+mn-lt"/>
              <a:ea typeface="+mn-ea"/>
              <a:cs typeface="+mn-cs"/>
            </a:rPr>
            <a:t>ます</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研究機関名として入力した名称を他のシートでも使用されますので、ご確認ください。</a:t>
          </a:r>
          <a:endParaRPr lang="ja-JP" altLang="ja-JP" sz="1400">
            <a:effectLst/>
          </a:endParaRPr>
        </a:p>
        <a:p>
          <a:pPr eaLnBrk="1" fontAlgn="auto" latinLnBrk="0" hangingPunct="1"/>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全角・半角の違い、正式名称と略称、法人格の記載の有無などにご注意ください。</a:t>
          </a:r>
          <a:endParaRPr lang="ja-JP" altLang="ja-JP" sz="1400">
            <a:effectLst/>
          </a:endParaRPr>
        </a:p>
        <a:p>
          <a:r>
            <a:rPr kumimoji="1" lang="ja-JP" altLang="ja-JP" sz="1100">
              <a:solidFill>
                <a:schemeClr val="lt1"/>
              </a:solidFill>
              <a:effectLst/>
              <a:latin typeface="+mn-lt"/>
              <a:ea typeface="+mn-ea"/>
              <a:cs typeface="+mn-cs"/>
            </a:rPr>
            <a:t>●機関が脱退した際は、機関名にその旨記載ください。他のシートにおいても同様に変更ください。</a:t>
          </a:r>
          <a:endParaRPr lang="ja-JP" altLang="ja-JP" sz="1400">
            <a:effectLst/>
          </a:endParaRPr>
        </a:p>
        <a:p>
          <a:r>
            <a:rPr kumimoji="1" lang="ja-JP" altLang="ja-JP" sz="1100">
              <a:solidFill>
                <a:schemeClr val="lt1"/>
              </a:solidFill>
              <a:effectLst/>
              <a:latin typeface="+mn-lt"/>
              <a:ea typeface="+mn-ea"/>
              <a:cs typeface="+mn-cs"/>
            </a:rPr>
            <a:t>●もし</a:t>
          </a:r>
          <a:r>
            <a:rPr kumimoji="1" lang="ja-JP" altLang="en-US" sz="1100">
              <a:solidFill>
                <a:schemeClr val="lt1"/>
              </a:solidFill>
              <a:effectLst/>
              <a:latin typeface="+mn-lt"/>
              <a:ea typeface="+mn-ea"/>
              <a:cs typeface="+mn-cs"/>
            </a:rPr>
            <a:t>大学等のシート数</a:t>
          </a:r>
          <a:r>
            <a:rPr kumimoji="1" lang="ja-JP" altLang="ja-JP" sz="1100">
              <a:solidFill>
                <a:schemeClr val="lt1"/>
              </a:solidFill>
              <a:effectLst/>
              <a:latin typeface="+mn-lt"/>
              <a:ea typeface="+mn-ea"/>
              <a:cs typeface="+mn-cs"/>
            </a:rPr>
            <a:t>が足りない場合は事務局へお知らせください。</a:t>
          </a:r>
          <a:endParaRPr kumimoji="1" lang="en-US" altLang="ja-JP" sz="11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●シート下方の「主な内訳」をご記入ください。</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この注意事項は以降の大学等のシート共通です。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47625</xdr:colOff>
      <xdr:row>26</xdr:row>
      <xdr:rowOff>381000</xdr:rowOff>
    </xdr:from>
    <xdr:to>
      <xdr:col>14</xdr:col>
      <xdr:colOff>333376</xdr:colOff>
      <xdr:row>26</xdr:row>
      <xdr:rowOff>1690685</xdr:rowOff>
    </xdr:to>
    <xdr:sp macro="" textlink="">
      <xdr:nvSpPr>
        <xdr:cNvPr id="5" name="テキスト ボックス 4">
          <a:extLst>
            <a:ext uri="{FF2B5EF4-FFF2-40B4-BE49-F238E27FC236}">
              <a16:creationId xmlns:a16="http://schemas.microsoft.com/office/drawing/2014/main" id="{085E95FA-CEBE-4542-8AE3-A05CF51338E0}"/>
            </a:ext>
          </a:extLst>
        </xdr:cNvPr>
        <xdr:cNvSpPr txBox="1"/>
      </xdr:nvSpPr>
      <xdr:spPr>
        <a:xfrm>
          <a:off x="8763000" y="8441531"/>
          <a:ext cx="4429126"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10</xdr:row>
      <xdr:rowOff>0</xdr:rowOff>
    </xdr:from>
    <xdr:to>
      <xdr:col>12</xdr:col>
      <xdr:colOff>508000</xdr:colOff>
      <xdr:row>13</xdr:row>
      <xdr:rowOff>201084</xdr:rowOff>
    </xdr:to>
    <xdr:sp macro="" textlink="">
      <xdr:nvSpPr>
        <xdr:cNvPr id="7" name="テキスト ボックス 6">
          <a:extLst>
            <a:ext uri="{FF2B5EF4-FFF2-40B4-BE49-F238E27FC236}">
              <a16:creationId xmlns:a16="http://schemas.microsoft.com/office/drawing/2014/main" id="{E762E020-C759-414B-BA3E-73F4D288375D}"/>
            </a:ext>
          </a:extLst>
        </xdr:cNvPr>
        <xdr:cNvSpPr txBox="1"/>
      </xdr:nvSpPr>
      <xdr:spPr>
        <a:xfrm>
          <a:off x="8715375" y="2774156"/>
          <a:ext cx="3627438"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25717</xdr:colOff>
      <xdr:row>4</xdr:row>
      <xdr:rowOff>144304</xdr:rowOff>
    </xdr:from>
    <xdr:to>
      <xdr:col>10</xdr:col>
      <xdr:colOff>3637</xdr:colOff>
      <xdr:row>8</xdr:row>
      <xdr:rowOff>25804</xdr:rowOff>
    </xdr:to>
    <xdr:sp macro="" textlink="">
      <xdr:nvSpPr>
        <xdr:cNvPr id="6" name="テキスト ボックス 5">
          <a:extLst>
            <a:ext uri="{FF2B5EF4-FFF2-40B4-BE49-F238E27FC236}">
              <a16:creationId xmlns:a16="http://schemas.microsoft.com/office/drawing/2014/main" id="{8268918D-903E-49AF-997E-EA5EB5C98999}"/>
            </a:ext>
          </a:extLst>
        </xdr:cNvPr>
        <xdr:cNvSpPr txBox="1"/>
      </xdr:nvSpPr>
      <xdr:spPr>
        <a:xfrm>
          <a:off x="8645842" y="1534954"/>
          <a:ext cx="1711470" cy="624450"/>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34290</xdr:colOff>
      <xdr:row>1</xdr:row>
      <xdr:rowOff>477679</xdr:rowOff>
    </xdr:from>
    <xdr:to>
      <xdr:col>10</xdr:col>
      <xdr:colOff>17924</xdr:colOff>
      <xdr:row>4</xdr:row>
      <xdr:rowOff>66675</xdr:rowOff>
    </xdr:to>
    <xdr:sp macro="" textlink="">
      <xdr:nvSpPr>
        <xdr:cNvPr id="9" name="テキスト ボックス 8">
          <a:extLst>
            <a:ext uri="{FF2B5EF4-FFF2-40B4-BE49-F238E27FC236}">
              <a16:creationId xmlns:a16="http://schemas.microsoft.com/office/drawing/2014/main" id="{65340F58-77CA-4E13-8FE7-5FD58F55B0E4}"/>
            </a:ext>
          </a:extLst>
        </xdr:cNvPr>
        <xdr:cNvSpPr txBox="1"/>
      </xdr:nvSpPr>
      <xdr:spPr>
        <a:xfrm>
          <a:off x="8654415" y="839629"/>
          <a:ext cx="1717184" cy="617696"/>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C6F6E052-68D2-451A-99AB-39EEED4AA77A}"/>
            </a:ext>
          </a:extLst>
        </xdr:cNvPr>
        <xdr:cNvSpPr txBox="1"/>
      </xdr:nvSpPr>
      <xdr:spPr>
        <a:xfrm>
          <a:off x="8715375" y="2774156"/>
          <a:ext cx="327025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69057</xdr:colOff>
      <xdr:row>3</xdr:row>
      <xdr:rowOff>148591</xdr:rowOff>
    </xdr:from>
    <xdr:to>
      <xdr:col>10</xdr:col>
      <xdr:colOff>39357</xdr:colOff>
      <xdr:row>6</xdr:row>
      <xdr:rowOff>170585</xdr:rowOff>
    </xdr:to>
    <xdr:sp macro="" textlink="">
      <xdr:nvSpPr>
        <xdr:cNvPr id="5" name="テキスト ボックス 4">
          <a:extLst>
            <a:ext uri="{FF2B5EF4-FFF2-40B4-BE49-F238E27FC236}">
              <a16:creationId xmlns:a16="http://schemas.microsoft.com/office/drawing/2014/main" id="{EB164B21-2D6B-4257-ACB7-8FAC8AE3CA32}"/>
            </a:ext>
          </a:extLst>
        </xdr:cNvPr>
        <xdr:cNvSpPr txBox="1"/>
      </xdr:nvSpPr>
      <xdr:spPr>
        <a:xfrm>
          <a:off x="8593932" y="1291591"/>
          <a:ext cx="1703850" cy="631594"/>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63342</xdr:colOff>
      <xdr:row>1</xdr:row>
      <xdr:rowOff>209551</xdr:rowOff>
    </xdr:from>
    <xdr:to>
      <xdr:col>10</xdr:col>
      <xdr:colOff>55549</xdr:colOff>
      <xdr:row>3</xdr:row>
      <xdr:rowOff>47626</xdr:rowOff>
    </xdr:to>
    <xdr:sp macro="" textlink="">
      <xdr:nvSpPr>
        <xdr:cNvPr id="7" name="テキスト ボックス 6">
          <a:extLst>
            <a:ext uri="{FF2B5EF4-FFF2-40B4-BE49-F238E27FC236}">
              <a16:creationId xmlns:a16="http://schemas.microsoft.com/office/drawing/2014/main" id="{C03417CC-44A3-4C11-B8B3-4A07DFA83DDF}"/>
            </a:ext>
          </a:extLst>
        </xdr:cNvPr>
        <xdr:cNvSpPr txBox="1"/>
      </xdr:nvSpPr>
      <xdr:spPr>
        <a:xfrm>
          <a:off x="8588217" y="571501"/>
          <a:ext cx="1725757" cy="61912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6" name="テキスト ボックス 5">
          <a:extLst>
            <a:ext uri="{FF2B5EF4-FFF2-40B4-BE49-F238E27FC236}">
              <a16:creationId xmlns:a16="http://schemas.microsoft.com/office/drawing/2014/main" id="{64EA9935-48AF-43C4-BDAA-D71B4C03BD5E}"/>
            </a:ext>
          </a:extLst>
        </xdr:cNvPr>
        <xdr:cNvSpPr txBox="1"/>
      </xdr:nvSpPr>
      <xdr:spPr>
        <a:xfrm>
          <a:off x="8526780" y="815340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10" name="テキスト ボックス 9">
          <a:extLst>
            <a:ext uri="{FF2B5EF4-FFF2-40B4-BE49-F238E27FC236}">
              <a16:creationId xmlns:a16="http://schemas.microsoft.com/office/drawing/2014/main" id="{E0D19006-EF6F-47A5-80D6-D0705CDD32B4}"/>
            </a:ext>
          </a:extLst>
        </xdr:cNvPr>
        <xdr:cNvSpPr txBox="1"/>
      </xdr:nvSpPr>
      <xdr:spPr>
        <a:xfrm>
          <a:off x="8715375" y="2762250"/>
          <a:ext cx="361315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4</xdr:row>
      <xdr:rowOff>3810</xdr:rowOff>
    </xdr:from>
    <xdr:to>
      <xdr:col>9</xdr:col>
      <xdr:colOff>662767</xdr:colOff>
      <xdr:row>7</xdr:row>
      <xdr:rowOff>21994</xdr:rowOff>
    </xdr:to>
    <xdr:sp macro="" textlink="">
      <xdr:nvSpPr>
        <xdr:cNvPr id="5" name="テキスト ボックス 4">
          <a:extLst>
            <a:ext uri="{FF2B5EF4-FFF2-40B4-BE49-F238E27FC236}">
              <a16:creationId xmlns:a16="http://schemas.microsoft.com/office/drawing/2014/main" id="{6F9B275F-C438-4153-9D00-09BA45CCF35B}"/>
            </a:ext>
          </a:extLst>
        </xdr:cNvPr>
        <xdr:cNvSpPr txBox="1"/>
      </xdr:nvSpPr>
      <xdr:spPr>
        <a:xfrm>
          <a:off x="8715375" y="1396841"/>
          <a:ext cx="1710517" cy="637309"/>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675322</xdr:colOff>
      <xdr:row>1</xdr:row>
      <xdr:rowOff>285750</xdr:rowOff>
    </xdr:from>
    <xdr:to>
      <xdr:col>9</xdr:col>
      <xdr:colOff>658957</xdr:colOff>
      <xdr:row>3</xdr:row>
      <xdr:rowOff>125730</xdr:rowOff>
    </xdr:to>
    <xdr:sp macro="" textlink="">
      <xdr:nvSpPr>
        <xdr:cNvPr id="7" name="テキスト ボックス 6">
          <a:extLst>
            <a:ext uri="{FF2B5EF4-FFF2-40B4-BE49-F238E27FC236}">
              <a16:creationId xmlns:a16="http://schemas.microsoft.com/office/drawing/2014/main" id="{1F716F15-D0EA-44E5-8197-FC6C4FB3C2FC}"/>
            </a:ext>
          </a:extLst>
        </xdr:cNvPr>
        <xdr:cNvSpPr txBox="1"/>
      </xdr:nvSpPr>
      <xdr:spPr>
        <a:xfrm>
          <a:off x="8514397" y="647700"/>
          <a:ext cx="1717185" cy="621030"/>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6" name="テキスト ボックス 5">
          <a:extLst>
            <a:ext uri="{FF2B5EF4-FFF2-40B4-BE49-F238E27FC236}">
              <a16:creationId xmlns:a16="http://schemas.microsoft.com/office/drawing/2014/main" id="{27F130FC-75DC-49C6-BE7F-73E37F327FDE}"/>
            </a:ext>
          </a:extLst>
        </xdr:cNvPr>
        <xdr:cNvSpPr txBox="1"/>
      </xdr:nvSpPr>
      <xdr:spPr>
        <a:xfrm>
          <a:off x="8526780" y="816102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16" name="テキスト ボックス 15">
          <a:extLst>
            <a:ext uri="{FF2B5EF4-FFF2-40B4-BE49-F238E27FC236}">
              <a16:creationId xmlns:a16="http://schemas.microsoft.com/office/drawing/2014/main" id="{0987BED8-D219-4313-8074-37B924473244}"/>
            </a:ext>
          </a:extLst>
        </xdr:cNvPr>
        <xdr:cNvSpPr txBox="1"/>
      </xdr:nvSpPr>
      <xdr:spPr>
        <a:xfrm>
          <a:off x="8715375" y="2762250"/>
          <a:ext cx="361315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5" name="テキスト ボックス 4">
          <a:extLst>
            <a:ext uri="{FF2B5EF4-FFF2-40B4-BE49-F238E27FC236}">
              <a16:creationId xmlns:a16="http://schemas.microsoft.com/office/drawing/2014/main" id="{A9F73B62-E6B4-4BAF-B777-DF9D1443BFDB}"/>
            </a:ext>
          </a:extLst>
        </xdr:cNvPr>
        <xdr:cNvSpPr txBox="1"/>
      </xdr:nvSpPr>
      <xdr:spPr>
        <a:xfrm>
          <a:off x="8715375" y="1650683"/>
          <a:ext cx="1718137" cy="633499"/>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8572</xdr:colOff>
      <xdr:row>2</xdr:row>
      <xdr:rowOff>0</xdr:rowOff>
    </xdr:from>
    <xdr:to>
      <xdr:col>9</xdr:col>
      <xdr:colOff>678007</xdr:colOff>
      <xdr:row>4</xdr:row>
      <xdr:rowOff>130493</xdr:rowOff>
    </xdr:to>
    <xdr:sp macro="" textlink="">
      <xdr:nvSpPr>
        <xdr:cNvPr id="7" name="テキスト ボックス 6">
          <a:extLst>
            <a:ext uri="{FF2B5EF4-FFF2-40B4-BE49-F238E27FC236}">
              <a16:creationId xmlns:a16="http://schemas.microsoft.com/office/drawing/2014/main" id="{BAB8610A-E783-44C2-AD87-60C8FBDDF557}"/>
            </a:ext>
          </a:extLst>
        </xdr:cNvPr>
        <xdr:cNvSpPr txBox="1"/>
      </xdr:nvSpPr>
      <xdr:spPr>
        <a:xfrm>
          <a:off x="8581072" y="8953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6" name="テキスト ボックス 5">
          <a:extLst>
            <a:ext uri="{FF2B5EF4-FFF2-40B4-BE49-F238E27FC236}">
              <a16:creationId xmlns:a16="http://schemas.microsoft.com/office/drawing/2014/main" id="{C18650FC-7B43-4438-AD99-C401A2B1B273}"/>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FC388D54-9375-479F-8CB1-613E7E36FD6A}"/>
            </a:ext>
          </a:extLst>
        </xdr:cNvPr>
        <xdr:cNvSpPr txBox="1"/>
      </xdr:nvSpPr>
      <xdr:spPr>
        <a:xfrm>
          <a:off x="8572500" y="2886075"/>
          <a:ext cx="3616960" cy="1345989"/>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3655E7AB-522E-44AC-B9D4-3EAFF51A2E5D}"/>
            </a:ext>
          </a:extLst>
        </xdr:cNvPr>
        <xdr:cNvSpPr txBox="1"/>
      </xdr:nvSpPr>
      <xdr:spPr>
        <a:xfrm>
          <a:off x="8572500" y="1647825"/>
          <a:ext cx="1714327" cy="62492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656272</xdr:colOff>
      <xdr:row>2</xdr:row>
      <xdr:rowOff>0</xdr:rowOff>
    </xdr:from>
    <xdr:to>
      <xdr:col>9</xdr:col>
      <xdr:colOff>639907</xdr:colOff>
      <xdr:row>4</xdr:row>
      <xdr:rowOff>130493</xdr:rowOff>
    </xdr:to>
    <xdr:sp macro="" textlink="">
      <xdr:nvSpPr>
        <xdr:cNvPr id="6" name="テキスト ボックス 5">
          <a:extLst>
            <a:ext uri="{FF2B5EF4-FFF2-40B4-BE49-F238E27FC236}">
              <a16:creationId xmlns:a16="http://schemas.microsoft.com/office/drawing/2014/main" id="{44349883-9E77-49B5-A636-C3327D7B723B}"/>
            </a:ext>
          </a:extLst>
        </xdr:cNvPr>
        <xdr:cNvSpPr txBox="1"/>
      </xdr:nvSpPr>
      <xdr:spPr>
        <a:xfrm>
          <a:off x="8542972" y="8953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B765F1C5-A960-4F88-A747-4906CB2CC07F}"/>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BC324B0E-D208-43C9-8F36-C837AEDB4323}"/>
            </a:ext>
          </a:extLst>
        </xdr:cNvPr>
        <xdr:cNvSpPr txBox="1"/>
      </xdr:nvSpPr>
      <xdr:spPr>
        <a:xfrm>
          <a:off x="8572500" y="2886075"/>
          <a:ext cx="3616960" cy="1345989"/>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28AE9DEA-06AA-4AE4-B4FD-50A7459E8B90}"/>
            </a:ext>
          </a:extLst>
        </xdr:cNvPr>
        <xdr:cNvSpPr txBox="1"/>
      </xdr:nvSpPr>
      <xdr:spPr>
        <a:xfrm>
          <a:off x="8572500" y="1647825"/>
          <a:ext cx="1714327" cy="62492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8572</xdr:colOff>
      <xdr:row>2</xdr:row>
      <xdr:rowOff>0</xdr:rowOff>
    </xdr:from>
    <xdr:to>
      <xdr:col>9</xdr:col>
      <xdr:colOff>678007</xdr:colOff>
      <xdr:row>4</xdr:row>
      <xdr:rowOff>130493</xdr:rowOff>
    </xdr:to>
    <xdr:sp macro="" textlink="">
      <xdr:nvSpPr>
        <xdr:cNvPr id="6" name="テキスト ボックス 5">
          <a:extLst>
            <a:ext uri="{FF2B5EF4-FFF2-40B4-BE49-F238E27FC236}">
              <a16:creationId xmlns:a16="http://schemas.microsoft.com/office/drawing/2014/main" id="{A4C87CFF-61E7-450C-89D8-2409D1F04FD8}"/>
            </a:ext>
          </a:extLst>
        </xdr:cNvPr>
        <xdr:cNvSpPr txBox="1"/>
      </xdr:nvSpPr>
      <xdr:spPr>
        <a:xfrm>
          <a:off x="8581072" y="8953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9543E9D9-F3FC-4F75-8084-7FF294DF15B0}"/>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7A7ADB66-1F32-4A26-9DA8-3EE59EFF445F}"/>
            </a:ext>
          </a:extLst>
        </xdr:cNvPr>
        <xdr:cNvSpPr txBox="1"/>
      </xdr:nvSpPr>
      <xdr:spPr>
        <a:xfrm>
          <a:off x="8572500" y="2886075"/>
          <a:ext cx="3616960" cy="1345989"/>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6B378613-E1CB-4EB6-913F-46C288F4FCB5}"/>
            </a:ext>
          </a:extLst>
        </xdr:cNvPr>
        <xdr:cNvSpPr txBox="1"/>
      </xdr:nvSpPr>
      <xdr:spPr>
        <a:xfrm>
          <a:off x="8572500" y="1647825"/>
          <a:ext cx="1714327" cy="62492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656272</xdr:colOff>
      <xdr:row>2</xdr:row>
      <xdr:rowOff>47625</xdr:rowOff>
    </xdr:from>
    <xdr:to>
      <xdr:col>9</xdr:col>
      <xdr:colOff>639907</xdr:colOff>
      <xdr:row>4</xdr:row>
      <xdr:rowOff>178118</xdr:rowOff>
    </xdr:to>
    <xdr:sp macro="" textlink="">
      <xdr:nvSpPr>
        <xdr:cNvPr id="6" name="テキスト ボックス 5">
          <a:extLst>
            <a:ext uri="{FF2B5EF4-FFF2-40B4-BE49-F238E27FC236}">
              <a16:creationId xmlns:a16="http://schemas.microsoft.com/office/drawing/2014/main" id="{671555BB-F078-4C66-B595-340FCBDCC1A2}"/>
            </a:ext>
          </a:extLst>
        </xdr:cNvPr>
        <xdr:cNvSpPr txBox="1"/>
      </xdr:nvSpPr>
      <xdr:spPr>
        <a:xfrm>
          <a:off x="8542972" y="94297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21F10FDA-92E5-43FF-BCE3-D0EE96B20C61}"/>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C9245423-D40E-490A-9C1D-8700F4E1A188}"/>
            </a:ext>
          </a:extLst>
        </xdr:cNvPr>
        <xdr:cNvSpPr txBox="1"/>
      </xdr:nvSpPr>
      <xdr:spPr>
        <a:xfrm>
          <a:off x="8572500" y="2886075"/>
          <a:ext cx="3616960" cy="1345989"/>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52CE6774-BBEC-46B2-A463-3056F6BA0896}"/>
            </a:ext>
          </a:extLst>
        </xdr:cNvPr>
        <xdr:cNvSpPr txBox="1"/>
      </xdr:nvSpPr>
      <xdr:spPr>
        <a:xfrm>
          <a:off x="8572500" y="1647825"/>
          <a:ext cx="1714327" cy="62492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684847</xdr:colOff>
      <xdr:row>2</xdr:row>
      <xdr:rowOff>9525</xdr:rowOff>
    </xdr:from>
    <xdr:to>
      <xdr:col>9</xdr:col>
      <xdr:colOff>668482</xdr:colOff>
      <xdr:row>4</xdr:row>
      <xdr:rowOff>140018</xdr:rowOff>
    </xdr:to>
    <xdr:sp macro="" textlink="">
      <xdr:nvSpPr>
        <xdr:cNvPr id="6" name="テキスト ボックス 5">
          <a:extLst>
            <a:ext uri="{FF2B5EF4-FFF2-40B4-BE49-F238E27FC236}">
              <a16:creationId xmlns:a16="http://schemas.microsoft.com/office/drawing/2014/main" id="{E6926A21-ECE1-4C10-92E6-E7EFCCDAB10E}"/>
            </a:ext>
          </a:extLst>
        </xdr:cNvPr>
        <xdr:cNvSpPr txBox="1"/>
      </xdr:nvSpPr>
      <xdr:spPr>
        <a:xfrm>
          <a:off x="8571547" y="90487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0B9A1452-2BFD-4D75-B1FC-A66A7E60887D}"/>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78B12836-C0FC-4743-9BC3-2E5A999ACD5E}"/>
            </a:ext>
          </a:extLst>
        </xdr:cNvPr>
        <xdr:cNvSpPr txBox="1"/>
      </xdr:nvSpPr>
      <xdr:spPr>
        <a:xfrm>
          <a:off x="8572500" y="2886075"/>
          <a:ext cx="3616960" cy="1345989"/>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8229EBE6-0EE9-42C9-8E28-8BBA76186766}"/>
            </a:ext>
          </a:extLst>
        </xdr:cNvPr>
        <xdr:cNvSpPr txBox="1"/>
      </xdr:nvSpPr>
      <xdr:spPr>
        <a:xfrm>
          <a:off x="8572500" y="1647825"/>
          <a:ext cx="1714327" cy="62492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8572</xdr:colOff>
      <xdr:row>2</xdr:row>
      <xdr:rowOff>0</xdr:rowOff>
    </xdr:from>
    <xdr:to>
      <xdr:col>9</xdr:col>
      <xdr:colOff>678007</xdr:colOff>
      <xdr:row>4</xdr:row>
      <xdr:rowOff>130493</xdr:rowOff>
    </xdr:to>
    <xdr:sp macro="" textlink="">
      <xdr:nvSpPr>
        <xdr:cNvPr id="6" name="テキスト ボックス 5">
          <a:extLst>
            <a:ext uri="{FF2B5EF4-FFF2-40B4-BE49-F238E27FC236}">
              <a16:creationId xmlns:a16="http://schemas.microsoft.com/office/drawing/2014/main" id="{4217B60C-7186-4095-862E-C0D97B113E23}"/>
            </a:ext>
          </a:extLst>
        </xdr:cNvPr>
        <xdr:cNvSpPr txBox="1"/>
      </xdr:nvSpPr>
      <xdr:spPr>
        <a:xfrm>
          <a:off x="8581072" y="8953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91C71151-F45D-475B-9AD5-016A960E34D7}"/>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D29B40FC-7921-4CE3-A2F4-A6B6A3661187}"/>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949581DD-972E-4C11-A1DB-1092FDDA80C8}"/>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675322</xdr:colOff>
      <xdr:row>2</xdr:row>
      <xdr:rowOff>28575</xdr:rowOff>
    </xdr:from>
    <xdr:to>
      <xdr:col>9</xdr:col>
      <xdr:colOff>658957</xdr:colOff>
      <xdr:row>4</xdr:row>
      <xdr:rowOff>159068</xdr:rowOff>
    </xdr:to>
    <xdr:sp macro="" textlink="">
      <xdr:nvSpPr>
        <xdr:cNvPr id="6" name="テキスト ボックス 5">
          <a:extLst>
            <a:ext uri="{FF2B5EF4-FFF2-40B4-BE49-F238E27FC236}">
              <a16:creationId xmlns:a16="http://schemas.microsoft.com/office/drawing/2014/main" id="{1C63E6F6-92B6-46F0-8E3A-6C2C12F1003A}"/>
            </a:ext>
          </a:extLst>
        </xdr:cNvPr>
        <xdr:cNvSpPr txBox="1"/>
      </xdr:nvSpPr>
      <xdr:spPr>
        <a:xfrm>
          <a:off x="8562022" y="92392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7B48FDB6-A95E-4D5D-9272-3370E82B3392}"/>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78FB4CEB-A57D-47FC-9FAC-A1F13CA7C0C1}"/>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D819831E-3423-4AD2-85C1-A527DD8588C5}"/>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18097</xdr:colOff>
      <xdr:row>2</xdr:row>
      <xdr:rowOff>9525</xdr:rowOff>
    </xdr:from>
    <xdr:to>
      <xdr:col>10</xdr:col>
      <xdr:colOff>1732</xdr:colOff>
      <xdr:row>4</xdr:row>
      <xdr:rowOff>140018</xdr:rowOff>
    </xdr:to>
    <xdr:sp macro="" textlink="">
      <xdr:nvSpPr>
        <xdr:cNvPr id="6" name="テキスト ボックス 5">
          <a:extLst>
            <a:ext uri="{FF2B5EF4-FFF2-40B4-BE49-F238E27FC236}">
              <a16:creationId xmlns:a16="http://schemas.microsoft.com/office/drawing/2014/main" id="{46FAE366-0D29-4C8D-AAD6-2C30256C6E8D}"/>
            </a:ext>
          </a:extLst>
        </xdr:cNvPr>
        <xdr:cNvSpPr txBox="1"/>
      </xdr:nvSpPr>
      <xdr:spPr>
        <a:xfrm>
          <a:off x="8590597" y="90487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9EA6DC65-A5BD-44BF-8F44-E65957170B45}"/>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7899F1D3-3B7B-4168-9B7C-4ADB320FA763}"/>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4EB72677-982B-44CE-A69A-87ACB517A445}"/>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18097</xdr:colOff>
      <xdr:row>2</xdr:row>
      <xdr:rowOff>19050</xdr:rowOff>
    </xdr:from>
    <xdr:to>
      <xdr:col>10</xdr:col>
      <xdr:colOff>1732</xdr:colOff>
      <xdr:row>4</xdr:row>
      <xdr:rowOff>149543</xdr:rowOff>
    </xdr:to>
    <xdr:sp macro="" textlink="">
      <xdr:nvSpPr>
        <xdr:cNvPr id="6" name="テキスト ボックス 5">
          <a:extLst>
            <a:ext uri="{FF2B5EF4-FFF2-40B4-BE49-F238E27FC236}">
              <a16:creationId xmlns:a16="http://schemas.microsoft.com/office/drawing/2014/main" id="{1D86ADCC-A3D5-45E0-BDCB-5D10C478FEDB}"/>
            </a:ext>
          </a:extLst>
        </xdr:cNvPr>
        <xdr:cNvSpPr txBox="1"/>
      </xdr:nvSpPr>
      <xdr:spPr>
        <a:xfrm>
          <a:off x="8590597" y="91440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38A8443B-A2DB-43B8-9C5C-8EAA4C0D9239}"/>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6D987CDA-2CC8-4682-A275-6379B8CF684C}"/>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6F411F33-1A6F-4D42-BBDF-C5966B6B1723}"/>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675322</xdr:colOff>
      <xdr:row>2</xdr:row>
      <xdr:rowOff>9525</xdr:rowOff>
    </xdr:from>
    <xdr:to>
      <xdr:col>9</xdr:col>
      <xdr:colOff>658957</xdr:colOff>
      <xdr:row>4</xdr:row>
      <xdr:rowOff>140018</xdr:rowOff>
    </xdr:to>
    <xdr:sp macro="" textlink="">
      <xdr:nvSpPr>
        <xdr:cNvPr id="6" name="テキスト ボックス 5">
          <a:extLst>
            <a:ext uri="{FF2B5EF4-FFF2-40B4-BE49-F238E27FC236}">
              <a16:creationId xmlns:a16="http://schemas.microsoft.com/office/drawing/2014/main" id="{100FFE6F-9B13-4F6E-93C3-1A7A255DA51A}"/>
            </a:ext>
          </a:extLst>
        </xdr:cNvPr>
        <xdr:cNvSpPr txBox="1"/>
      </xdr:nvSpPr>
      <xdr:spPr>
        <a:xfrm>
          <a:off x="8562022" y="90487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221774A8-C285-474B-87B6-4698E4793BA5}"/>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5E2B31D0-86CA-4ED9-9E47-FFCD7CFA6522}"/>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AC6850E0-3D6D-4F86-BC2C-EF085CD24844}"/>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675322</xdr:colOff>
      <xdr:row>2</xdr:row>
      <xdr:rowOff>0</xdr:rowOff>
    </xdr:from>
    <xdr:to>
      <xdr:col>9</xdr:col>
      <xdr:colOff>658957</xdr:colOff>
      <xdr:row>4</xdr:row>
      <xdr:rowOff>130493</xdr:rowOff>
    </xdr:to>
    <xdr:sp macro="" textlink="">
      <xdr:nvSpPr>
        <xdr:cNvPr id="6" name="テキスト ボックス 5">
          <a:extLst>
            <a:ext uri="{FF2B5EF4-FFF2-40B4-BE49-F238E27FC236}">
              <a16:creationId xmlns:a16="http://schemas.microsoft.com/office/drawing/2014/main" id="{573CAF02-9AEC-4C62-842F-793875136B84}"/>
            </a:ext>
          </a:extLst>
        </xdr:cNvPr>
        <xdr:cNvSpPr txBox="1"/>
      </xdr:nvSpPr>
      <xdr:spPr>
        <a:xfrm>
          <a:off x="8562022" y="8953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47B2F834-60DF-454D-A93F-1F4B83BE11C3}"/>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305544D9-4BD5-49D9-A8ED-386AD1302952}"/>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2F72ACE6-D889-4B28-9AE8-2B28D34803E1}"/>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684847</xdr:colOff>
      <xdr:row>2</xdr:row>
      <xdr:rowOff>38100</xdr:rowOff>
    </xdr:from>
    <xdr:to>
      <xdr:col>9</xdr:col>
      <xdr:colOff>668482</xdr:colOff>
      <xdr:row>4</xdr:row>
      <xdr:rowOff>168593</xdr:rowOff>
    </xdr:to>
    <xdr:sp macro="" textlink="">
      <xdr:nvSpPr>
        <xdr:cNvPr id="6" name="テキスト ボックス 5">
          <a:extLst>
            <a:ext uri="{FF2B5EF4-FFF2-40B4-BE49-F238E27FC236}">
              <a16:creationId xmlns:a16="http://schemas.microsoft.com/office/drawing/2014/main" id="{6E5D7F91-EECD-45E4-B912-01BDB3437961}"/>
            </a:ext>
          </a:extLst>
        </xdr:cNvPr>
        <xdr:cNvSpPr txBox="1"/>
      </xdr:nvSpPr>
      <xdr:spPr>
        <a:xfrm>
          <a:off x="8571547" y="9334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16BA94EE-D1D3-4CA2-8E3B-3826E2538158}"/>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5ED2D238-9A7F-481C-A477-EA9DB2ADD0E1}"/>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0D7BE9AD-9D95-487D-8C64-853A2B4D51F0}"/>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18097</xdr:colOff>
      <xdr:row>2</xdr:row>
      <xdr:rowOff>28575</xdr:rowOff>
    </xdr:from>
    <xdr:to>
      <xdr:col>10</xdr:col>
      <xdr:colOff>1732</xdr:colOff>
      <xdr:row>4</xdr:row>
      <xdr:rowOff>159068</xdr:rowOff>
    </xdr:to>
    <xdr:sp macro="" textlink="">
      <xdr:nvSpPr>
        <xdr:cNvPr id="6" name="テキスト ボックス 5">
          <a:extLst>
            <a:ext uri="{FF2B5EF4-FFF2-40B4-BE49-F238E27FC236}">
              <a16:creationId xmlns:a16="http://schemas.microsoft.com/office/drawing/2014/main" id="{CD773DB2-C499-4D8F-8437-2C73270A1D3D}"/>
            </a:ext>
          </a:extLst>
        </xdr:cNvPr>
        <xdr:cNvSpPr txBox="1"/>
      </xdr:nvSpPr>
      <xdr:spPr>
        <a:xfrm>
          <a:off x="8590597" y="92392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8E71C949-24CD-49A6-BF5B-2434E6234E15}"/>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873BB385-E242-45E2-9443-AFCBF9B370A6}"/>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1BF6D9FC-DBC6-4F7C-A3FC-91F0149F4E49}"/>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684847</xdr:colOff>
      <xdr:row>2</xdr:row>
      <xdr:rowOff>19050</xdr:rowOff>
    </xdr:from>
    <xdr:to>
      <xdr:col>9</xdr:col>
      <xdr:colOff>668482</xdr:colOff>
      <xdr:row>4</xdr:row>
      <xdr:rowOff>149543</xdr:rowOff>
    </xdr:to>
    <xdr:sp macro="" textlink="">
      <xdr:nvSpPr>
        <xdr:cNvPr id="6" name="テキスト ボックス 5">
          <a:extLst>
            <a:ext uri="{FF2B5EF4-FFF2-40B4-BE49-F238E27FC236}">
              <a16:creationId xmlns:a16="http://schemas.microsoft.com/office/drawing/2014/main" id="{FF225C0B-1CE0-47AF-86C5-6F41C037E768}"/>
            </a:ext>
          </a:extLst>
        </xdr:cNvPr>
        <xdr:cNvSpPr txBox="1"/>
      </xdr:nvSpPr>
      <xdr:spPr>
        <a:xfrm>
          <a:off x="8571547" y="91440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BD007317-A689-4B3B-BD94-F9068439E237}"/>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EE5BFEEE-1A36-42D2-8735-7B8CFBB65A31}"/>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4BA1E0BF-EE19-45AA-A5AF-2FDF4EE04717}"/>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684847</xdr:colOff>
      <xdr:row>2</xdr:row>
      <xdr:rowOff>28575</xdr:rowOff>
    </xdr:from>
    <xdr:to>
      <xdr:col>9</xdr:col>
      <xdr:colOff>668482</xdr:colOff>
      <xdr:row>4</xdr:row>
      <xdr:rowOff>159068</xdr:rowOff>
    </xdr:to>
    <xdr:sp macro="" textlink="">
      <xdr:nvSpPr>
        <xdr:cNvPr id="6" name="テキスト ボックス 5">
          <a:extLst>
            <a:ext uri="{FF2B5EF4-FFF2-40B4-BE49-F238E27FC236}">
              <a16:creationId xmlns:a16="http://schemas.microsoft.com/office/drawing/2014/main" id="{2C2D89C2-F42D-484E-BCC3-7BD7AEF33FC2}"/>
            </a:ext>
          </a:extLst>
        </xdr:cNvPr>
        <xdr:cNvSpPr txBox="1"/>
      </xdr:nvSpPr>
      <xdr:spPr>
        <a:xfrm>
          <a:off x="8571547" y="923925"/>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DB43B793-8666-4957-A6D1-E7795B951AAD}"/>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10</xdr:row>
      <xdr:rowOff>0</xdr:rowOff>
    </xdr:from>
    <xdr:to>
      <xdr:col>12</xdr:col>
      <xdr:colOff>508000</xdr:colOff>
      <xdr:row>13</xdr:row>
      <xdr:rowOff>201084</xdr:rowOff>
    </xdr:to>
    <xdr:sp macro="" textlink="">
      <xdr:nvSpPr>
        <xdr:cNvPr id="3" name="テキスト ボックス 2">
          <a:extLst>
            <a:ext uri="{FF2B5EF4-FFF2-40B4-BE49-F238E27FC236}">
              <a16:creationId xmlns:a16="http://schemas.microsoft.com/office/drawing/2014/main" id="{FDE403EA-7983-4183-8203-78C1643C931E}"/>
            </a:ext>
          </a:extLst>
        </xdr:cNvPr>
        <xdr:cNvSpPr txBox="1"/>
      </xdr:nvSpPr>
      <xdr:spPr>
        <a:xfrm>
          <a:off x="8564880" y="2903220"/>
          <a:ext cx="3609340" cy="1344084"/>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当該年度の資金計画については、確定している（または確定予定のある）金額を記載してください。後年度については、予定金額を入れてください。</a:t>
          </a: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複数年度契約の年度更新時において、適宜、見直しは可能です。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5</xdr:row>
      <xdr:rowOff>7620</xdr:rowOff>
    </xdr:from>
    <xdr:to>
      <xdr:col>9</xdr:col>
      <xdr:colOff>670387</xdr:colOff>
      <xdr:row>8</xdr:row>
      <xdr:rowOff>141057</xdr:rowOff>
    </xdr:to>
    <xdr:sp macro="" textlink="">
      <xdr:nvSpPr>
        <xdr:cNvPr id="4" name="テキスト ボックス 3">
          <a:extLst>
            <a:ext uri="{FF2B5EF4-FFF2-40B4-BE49-F238E27FC236}">
              <a16:creationId xmlns:a16="http://schemas.microsoft.com/office/drawing/2014/main" id="{2D8DF78A-523C-4589-9065-17FA1F37746A}"/>
            </a:ext>
          </a:extLst>
        </xdr:cNvPr>
        <xdr:cNvSpPr txBox="1"/>
      </xdr:nvSpPr>
      <xdr:spPr>
        <a:xfrm>
          <a:off x="8564880" y="1661160"/>
          <a:ext cx="1714327" cy="628737"/>
        </a:xfrm>
        <a:prstGeom prst="rect">
          <a:avLst/>
        </a:prstGeom>
        <a:solidFill>
          <a:srgbClr val="CCFFFF"/>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青色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のセルは自動入力です。</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665797</xdr:colOff>
      <xdr:row>2</xdr:row>
      <xdr:rowOff>38100</xdr:rowOff>
    </xdr:from>
    <xdr:to>
      <xdr:col>9</xdr:col>
      <xdr:colOff>649432</xdr:colOff>
      <xdr:row>4</xdr:row>
      <xdr:rowOff>168593</xdr:rowOff>
    </xdr:to>
    <xdr:sp macro="" textlink="">
      <xdr:nvSpPr>
        <xdr:cNvPr id="6" name="テキスト ボックス 5">
          <a:extLst>
            <a:ext uri="{FF2B5EF4-FFF2-40B4-BE49-F238E27FC236}">
              <a16:creationId xmlns:a16="http://schemas.microsoft.com/office/drawing/2014/main" id="{AADC08A1-C5CE-4DFF-98C9-D64D0CB555F8}"/>
            </a:ext>
          </a:extLst>
        </xdr:cNvPr>
        <xdr:cNvSpPr txBox="1"/>
      </xdr:nvSpPr>
      <xdr:spPr>
        <a:xfrm>
          <a:off x="8552497" y="933450"/>
          <a:ext cx="1717185" cy="625793"/>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overflow" horzOverflow="overflow"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申請時は</a:t>
          </a:r>
          <a:r>
            <a:rPr kumimoji="1" lang="ja-JP" altLang="en-US" sz="1100" b="1" u="sng">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白色</a:t>
          </a:r>
          <a:r>
            <a:rPr kumimoji="1" lang="ja-JP" altLang="en-US" sz="11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のセルの入力内容を更新ください。</a:t>
          </a:r>
          <a:endParaRPr kumimoji="1" lang="ja-JP" altLang="en-US" sz="10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0</xdr:colOff>
      <xdr:row>26</xdr:row>
      <xdr:rowOff>0</xdr:rowOff>
    </xdr:from>
    <xdr:to>
      <xdr:col>14</xdr:col>
      <xdr:colOff>285751</xdr:colOff>
      <xdr:row>26</xdr:row>
      <xdr:rowOff>1309685</xdr:rowOff>
    </xdr:to>
    <xdr:sp macro="" textlink="">
      <xdr:nvSpPr>
        <xdr:cNvPr id="7" name="テキスト ボックス 6">
          <a:extLst>
            <a:ext uri="{FF2B5EF4-FFF2-40B4-BE49-F238E27FC236}">
              <a16:creationId xmlns:a16="http://schemas.microsoft.com/office/drawing/2014/main" id="{1702D1FB-CB0A-40ED-B23F-95A71518A4BE}"/>
            </a:ext>
          </a:extLst>
        </xdr:cNvPr>
        <xdr:cNvSpPr txBox="1"/>
      </xdr:nvSpPr>
      <xdr:spPr>
        <a:xfrm>
          <a:off x="8564880" y="8130540"/>
          <a:ext cx="4758691" cy="1309685"/>
        </a:xfrm>
        <a:prstGeom prst="rect">
          <a:avLst/>
        </a:prstGeom>
        <a:solidFill>
          <a:schemeClr val="bg1"/>
        </a:solidFill>
        <a:ln w="28575">
          <a:solidFill>
            <a:sysClr val="windowText" lastClr="000000"/>
          </a:solidFill>
        </a:ln>
      </xdr:spPr>
      <xdr:style>
        <a:lnRef idx="0">
          <a:schemeClr val="dk1"/>
        </a:lnRef>
        <a:fillRef idx="3">
          <a:schemeClr val="dk1"/>
        </a:fillRef>
        <a:effectRef idx="3">
          <a:schemeClr val="dk1"/>
        </a:effectRef>
        <a:fontRef idx="minor">
          <a:schemeClr val="lt1"/>
        </a:fontRef>
      </xdr:style>
      <xdr:txBody>
        <a:bodyPr vertOverflow="clip" horzOverflow="clip" wrap="square" rtlCol="0" anchor="t"/>
        <a:lstStyle/>
        <a:p>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人件費・謝金）</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　本プログラムの研究開発費により雇用される研究員等が、他の資金による研究開発を行う場合は、こちらに記載するとともに、「</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計画様式</a:t>
          </a:r>
          <a:r>
            <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6】</a:t>
          </a:r>
          <a:r>
            <a:rPr kumimoji="1" lang="ja-JP" altLang="en-US" sz="1100">
              <a:solidFill>
                <a:srgbClr val="0000FF"/>
              </a:solidFill>
              <a:latin typeface="Meiryo UI" panose="020B0604030504040204" pitchFamily="50" charset="-128"/>
              <a:ea typeface="Meiryo UI" panose="020B0604030504040204" pitchFamily="50" charset="-128"/>
              <a:cs typeface="Meiryo UI" panose="020B0604030504040204" pitchFamily="50" charset="-128"/>
            </a:rPr>
            <a:t>外部資金活用申請書」を用いて、別途申請が必要となります。</a:t>
          </a:r>
          <a:endParaRPr kumimoji="1" lang="en-US" altLang="ja-JP" sz="1100">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xdr:col>
      <xdr:colOff>363682</xdr:colOff>
      <xdr:row>3</xdr:row>
      <xdr:rowOff>17318</xdr:rowOff>
    </xdr:from>
    <xdr:to>
      <xdr:col>13</xdr:col>
      <xdr:colOff>396414</xdr:colOff>
      <xdr:row>39</xdr:row>
      <xdr:rowOff>2128058</xdr:rowOff>
    </xdr:to>
    <xdr:sp macro="" textlink="">
      <xdr:nvSpPr>
        <xdr:cNvPr id="2" name="正方形/長方形 1">
          <a:extLst>
            <a:ext uri="{FF2B5EF4-FFF2-40B4-BE49-F238E27FC236}">
              <a16:creationId xmlns:a16="http://schemas.microsoft.com/office/drawing/2014/main" id="{F7E6D82D-029D-430D-87FC-B586F6157C47}"/>
            </a:ext>
          </a:extLst>
        </xdr:cNvPr>
        <xdr:cNvSpPr/>
      </xdr:nvSpPr>
      <xdr:spPr>
        <a:xfrm>
          <a:off x="2095500" y="1160318"/>
          <a:ext cx="10250459" cy="137485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0"/>
            <a:t>集計用シート</a:t>
          </a:r>
          <a:endParaRPr kumimoji="1" lang="en-US" altLang="ja-JP" sz="10000"/>
        </a:p>
        <a:p>
          <a:pPr algn="ctr"/>
          <a:r>
            <a:rPr kumimoji="1" lang="ja-JP" altLang="en-US" sz="10000"/>
            <a:t>記入不可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G2"/>
  <sheetViews>
    <sheetView view="pageBreakPreview" zoomScale="70" zoomScaleNormal="100" zoomScaleSheetLayoutView="70" workbookViewId="0">
      <selection activeCell="A3" sqref="A3"/>
    </sheetView>
  </sheetViews>
  <sheetFormatPr defaultRowHeight="18" x14ac:dyDescent="0.45"/>
  <sheetData>
    <row r="1" spans="2:7" ht="44.25" customHeight="1" x14ac:dyDescent="0.45">
      <c r="B1" s="184" t="s">
        <v>187</v>
      </c>
    </row>
    <row r="2" spans="2:7" ht="26.4" x14ac:dyDescent="0.65">
      <c r="G2" s="294" t="s">
        <v>188</v>
      </c>
    </row>
  </sheetData>
  <customSheetViews>
    <customSheetView guid="{3A129B36-D5FE-449E-B27F-3E59102DEA52}" showPageBreaks="1" showGridLines="0" view="pageBreakPreview">
      <selection activeCell="S9" sqref="S9"/>
      <pageMargins left="0.7" right="0.7" top="0.75" bottom="0.75" header="0.3" footer="0.3"/>
      <pageSetup paperSize="9" scale="56" orientation="portrait" r:id="rId1"/>
    </customSheetView>
    <customSheetView guid="{13797F37-AD04-4ECE-BAE1-037A255EC48B}" showPageBreaks="1" showGridLines="0" view="pageBreakPreview">
      <selection activeCell="S9" sqref="S9"/>
      <pageMargins left="0.7" right="0.7" top="0.75" bottom="0.75" header="0.3" footer="0.3"/>
      <pageSetup paperSize="9" scale="56" orientation="portrait" r:id="rId2"/>
    </customSheetView>
  </customSheetViews>
  <phoneticPr fontId="1"/>
  <pageMargins left="0.7" right="0.7" top="0.75" bottom="0.75" header="0.3" footer="0.3"/>
  <pageSetup paperSize="9" scale="4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S301"/>
  <sheetViews>
    <sheetView tabSelected="1" view="pageBreakPreview" zoomScale="110" zoomScaleNormal="100" zoomScaleSheetLayoutView="110" workbookViewId="0">
      <selection activeCell="K11" sqref="K11:AM12"/>
    </sheetView>
  </sheetViews>
  <sheetFormatPr defaultColWidth="9" defaultRowHeight="12" x14ac:dyDescent="0.45"/>
  <cols>
    <col min="1" max="1" width="0.59765625" style="3" customWidth="1"/>
    <col min="2" max="2" width="1.59765625" style="3" customWidth="1"/>
    <col min="3" max="3" width="2" style="3" customWidth="1"/>
    <col min="4" max="4" width="3.5" style="3" customWidth="1"/>
    <col min="5" max="5" width="2.69921875" style="3" customWidth="1"/>
    <col min="6" max="7" width="2.19921875" style="3" customWidth="1"/>
    <col min="8" max="8" width="2.5" style="3" customWidth="1"/>
    <col min="9" max="19" width="2.19921875" style="3" customWidth="1"/>
    <col min="20" max="20" width="1.59765625" style="3" customWidth="1"/>
    <col min="21" max="25" width="2.19921875" style="3" customWidth="1"/>
    <col min="26" max="26" width="1.59765625" style="3" customWidth="1"/>
    <col min="27" max="30" width="2.59765625" style="3" customWidth="1"/>
    <col min="31" max="31" width="2.19921875" style="3" customWidth="1"/>
    <col min="32" max="32" width="1.59765625" style="3" customWidth="1"/>
    <col min="33" max="37" width="2.19921875" style="3" customWidth="1"/>
    <col min="38" max="38" width="1.69921875" style="3" customWidth="1"/>
    <col min="39" max="39" width="8.19921875" style="3" bestFit="1" customWidth="1"/>
    <col min="40" max="41" width="1.59765625" style="3" customWidth="1"/>
    <col min="42" max="42" width="9.8984375" style="3" customWidth="1"/>
    <col min="43" max="45" width="9" style="3"/>
    <col min="46" max="46" width="9.3984375" style="3" bestFit="1" customWidth="1"/>
    <col min="47" max="16384" width="9" style="3"/>
  </cols>
  <sheetData>
    <row r="1" spans="1:42" s="2" customFormat="1" ht="2.2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2" x14ac:dyDescent="0.4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2" ht="6"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2" ht="28.5" customHeight="1" x14ac:dyDescent="0.45">
      <c r="A4" s="461" t="s">
        <v>26</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188"/>
      <c r="AO4" s="232"/>
    </row>
    <row r="5" spans="1:42" ht="7.5" customHeight="1" x14ac:dyDescent="0.45">
      <c r="A5" s="1"/>
      <c r="B5" s="465" t="s">
        <v>82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189"/>
      <c r="AM5" s="1"/>
      <c r="AN5" s="1"/>
      <c r="AO5" s="1"/>
    </row>
    <row r="6" spans="1:42" ht="7.5" customHeight="1" x14ac:dyDescent="0.45">
      <c r="A6" s="1"/>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189"/>
      <c r="AM6" s="1"/>
      <c r="AN6" s="1"/>
      <c r="AO6" s="1"/>
    </row>
    <row r="7" spans="1:42" ht="5.25" customHeigh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42" ht="12.6" thickBot="1" x14ac:dyDescent="0.5">
      <c r="A8" s="1" t="s">
        <v>1</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25" t="s">
        <v>151</v>
      </c>
    </row>
    <row r="9" spans="1:42" ht="12.6" thickTop="1" x14ac:dyDescent="0.45">
      <c r="A9" s="4"/>
      <c r="B9" s="5" t="s">
        <v>17</v>
      </c>
      <c r="C9" s="5"/>
      <c r="D9" s="5"/>
      <c r="E9" s="5"/>
      <c r="F9" s="5"/>
      <c r="G9" s="5"/>
      <c r="H9" s="5"/>
      <c r="I9" s="5"/>
      <c r="J9" s="5"/>
      <c r="K9" s="458"/>
      <c r="L9" s="459"/>
      <c r="M9" s="460"/>
      <c r="N9" s="460"/>
      <c r="O9" s="326" t="s">
        <v>14</v>
      </c>
      <c r="P9" s="460"/>
      <c r="Q9" s="460"/>
      <c r="R9" s="326" t="s">
        <v>16</v>
      </c>
      <c r="S9" s="460"/>
      <c r="T9" s="460"/>
      <c r="U9" s="326" t="s">
        <v>15</v>
      </c>
      <c r="V9" s="326"/>
      <c r="W9" s="326"/>
      <c r="X9" s="326"/>
      <c r="Y9" s="326"/>
      <c r="Z9" s="326"/>
      <c r="AA9" s="326"/>
      <c r="AB9" s="326"/>
      <c r="AC9" s="326"/>
      <c r="AD9" s="326"/>
      <c r="AE9" s="326"/>
      <c r="AF9" s="326"/>
      <c r="AG9" s="326"/>
      <c r="AH9" s="326"/>
      <c r="AI9" s="326"/>
      <c r="AJ9" s="326"/>
      <c r="AK9" s="326"/>
      <c r="AL9" s="326"/>
      <c r="AM9" s="327"/>
      <c r="AN9" s="157"/>
      <c r="AO9" s="157"/>
    </row>
    <row r="10" spans="1:42" x14ac:dyDescent="0.45">
      <c r="A10" s="8"/>
      <c r="B10" s="9" t="s">
        <v>3</v>
      </c>
      <c r="C10" s="9"/>
      <c r="D10" s="9"/>
      <c r="E10" s="9"/>
      <c r="F10" s="9"/>
      <c r="G10" s="9"/>
      <c r="H10" s="9"/>
      <c r="I10" s="9"/>
      <c r="J10" s="9"/>
      <c r="K10" s="438"/>
      <c r="L10" s="439"/>
      <c r="M10" s="439"/>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40"/>
      <c r="AN10" s="193"/>
      <c r="AO10" s="193"/>
    </row>
    <row r="11" spans="1:42" x14ac:dyDescent="0.45">
      <c r="A11" s="11"/>
      <c r="B11" s="12" t="s">
        <v>4</v>
      </c>
      <c r="C11" s="12"/>
      <c r="D11" s="12"/>
      <c r="E11" s="12"/>
      <c r="F11" s="12"/>
      <c r="G11" s="12"/>
      <c r="H11" s="12"/>
      <c r="I11" s="12"/>
      <c r="J11" s="12"/>
      <c r="K11" s="441"/>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3"/>
      <c r="AN11" s="194"/>
      <c r="AO11" s="194"/>
    </row>
    <row r="12" spans="1:42" x14ac:dyDescent="0.45">
      <c r="A12" s="14"/>
      <c r="B12" s="15"/>
      <c r="C12" s="15"/>
      <c r="D12" s="15"/>
      <c r="E12" s="15"/>
      <c r="F12" s="15"/>
      <c r="G12" s="15"/>
      <c r="H12" s="15"/>
      <c r="I12" s="15"/>
      <c r="J12" s="15"/>
      <c r="K12" s="444"/>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6"/>
      <c r="AN12" s="194"/>
      <c r="AO12" s="194"/>
    </row>
    <row r="13" spans="1:42" x14ac:dyDescent="0.45">
      <c r="A13" s="8"/>
      <c r="B13" s="9" t="s">
        <v>5</v>
      </c>
      <c r="C13" s="9"/>
      <c r="D13" s="9"/>
      <c r="E13" s="9"/>
      <c r="F13" s="9"/>
      <c r="G13" s="9"/>
      <c r="H13" s="9"/>
      <c r="I13" s="9"/>
      <c r="J13" s="9"/>
      <c r="K13" s="447"/>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9"/>
      <c r="AN13" s="193"/>
      <c r="AO13" s="193"/>
    </row>
    <row r="14" spans="1:42" x14ac:dyDescent="0.45">
      <c r="A14" s="8"/>
      <c r="B14" s="9" t="s">
        <v>6</v>
      </c>
      <c r="C14" s="9"/>
      <c r="D14" s="9"/>
      <c r="E14" s="9"/>
      <c r="F14" s="9"/>
      <c r="G14" s="9"/>
      <c r="H14" s="9"/>
      <c r="I14" s="9"/>
      <c r="J14" s="9"/>
      <c r="K14" s="447"/>
      <c r="L14" s="448"/>
      <c r="M14" s="448"/>
      <c r="N14" s="448"/>
      <c r="O14" s="448"/>
      <c r="P14" s="448"/>
      <c r="Q14" s="448"/>
      <c r="R14" s="448"/>
      <c r="S14" s="448"/>
      <c r="T14" s="448"/>
      <c r="U14" s="448"/>
      <c r="V14" s="448"/>
      <c r="W14" s="448"/>
      <c r="X14" s="448"/>
      <c r="Y14" s="448"/>
      <c r="Z14" s="448"/>
      <c r="AA14" s="448"/>
      <c r="AB14" s="448"/>
      <c r="AC14" s="448"/>
      <c r="AD14" s="448"/>
      <c r="AE14" s="448"/>
      <c r="AF14" s="448"/>
      <c r="AG14" s="448"/>
      <c r="AH14" s="448"/>
      <c r="AI14" s="448"/>
      <c r="AJ14" s="448"/>
      <c r="AK14" s="448"/>
      <c r="AL14" s="448"/>
      <c r="AM14" s="449"/>
      <c r="AN14" s="193"/>
      <c r="AO14" s="193"/>
    </row>
    <row r="15" spans="1:42" ht="12.6" thickBot="1" x14ac:dyDescent="0.5">
      <c r="A15" s="199"/>
      <c r="B15" s="200"/>
      <c r="C15" s="200" t="s">
        <v>131</v>
      </c>
      <c r="D15" s="200"/>
      <c r="E15" s="200"/>
      <c r="F15" s="200"/>
      <c r="G15" s="200"/>
      <c r="H15" s="200"/>
      <c r="I15" s="200"/>
      <c r="J15" s="200"/>
      <c r="K15" s="450"/>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2"/>
      <c r="AN15" s="193"/>
      <c r="AO15" s="193"/>
    </row>
    <row r="16" spans="1:42" ht="6.75" customHeight="1" x14ac:dyDescent="0.45">
      <c r="A16" s="12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row>
    <row r="17" spans="1:43" ht="12.6" thickBot="1" x14ac:dyDescent="0.5">
      <c r="A17" s="127" t="s">
        <v>2</v>
      </c>
      <c r="B17" s="1"/>
      <c r="C17" s="1"/>
      <c r="D17" s="1"/>
      <c r="E17" s="1"/>
      <c r="F17" s="1"/>
      <c r="G17" s="1"/>
      <c r="H17" s="1"/>
      <c r="I17" s="1"/>
      <c r="J17" s="1"/>
      <c r="K17" s="1"/>
      <c r="L17" s="1"/>
      <c r="M17" s="20" t="s">
        <v>19</v>
      </c>
      <c r="N17" s="1"/>
      <c r="O17" s="1"/>
      <c r="P17" s="1"/>
      <c r="Q17" s="1"/>
      <c r="R17" s="1"/>
      <c r="S17" s="1"/>
      <c r="T17" s="1"/>
      <c r="U17" s="1"/>
      <c r="V17" s="1"/>
      <c r="W17" s="1"/>
      <c r="X17" s="1"/>
      <c r="Y17" s="1"/>
      <c r="Z17" s="1"/>
      <c r="AA17" s="1"/>
      <c r="AB17" s="1"/>
      <c r="AC17" s="1"/>
      <c r="AD17" s="1"/>
      <c r="AE17" s="1"/>
      <c r="AF17" s="1"/>
      <c r="AG17" s="1"/>
      <c r="AH17" s="1"/>
      <c r="AI17" s="1"/>
      <c r="AJ17" s="1"/>
      <c r="AK17" s="1"/>
      <c r="AL17" s="1"/>
      <c r="AM17" s="52"/>
      <c r="AN17" s="1"/>
      <c r="AO17" s="1"/>
    </row>
    <row r="18" spans="1:43" ht="19.5" customHeight="1" thickTop="1" thickBot="1" x14ac:dyDescent="0.5">
      <c r="A18" s="21"/>
      <c r="B18" s="22" t="s">
        <v>7</v>
      </c>
      <c r="C18" s="22"/>
      <c r="D18" s="22"/>
      <c r="E18" s="22"/>
      <c r="F18" s="22"/>
      <c r="G18" s="22"/>
      <c r="H18" s="22"/>
      <c r="I18" s="22"/>
      <c r="J18" s="22"/>
      <c r="K18" s="22"/>
      <c r="L18" s="22"/>
      <c r="M18" s="22"/>
      <c r="N18" s="23"/>
      <c r="O18" s="453"/>
      <c r="P18" s="454"/>
      <c r="Q18" s="454"/>
      <c r="R18" s="455"/>
      <c r="S18" s="456"/>
      <c r="T18" s="457"/>
      <c r="U18" s="22" t="s">
        <v>11</v>
      </c>
      <c r="V18" s="22"/>
      <c r="W18" s="22"/>
      <c r="X18" s="22"/>
      <c r="Y18" s="24"/>
      <c r="Z18" s="22"/>
      <c r="AA18" s="454" t="s">
        <v>154</v>
      </c>
      <c r="AB18" s="454"/>
      <c r="AC18" s="454"/>
      <c r="AD18" s="454"/>
      <c r="AE18" s="454"/>
      <c r="AF18" s="466"/>
      <c r="AG18" s="467"/>
      <c r="AH18" s="468"/>
      <c r="AI18" s="22" t="s">
        <v>11</v>
      </c>
      <c r="AJ18" s="22"/>
      <c r="AK18" s="22"/>
      <c r="AL18" s="22"/>
      <c r="AM18" s="24"/>
      <c r="AN18" s="157"/>
      <c r="AO18" s="157"/>
      <c r="AP18" s="125" t="s">
        <v>81</v>
      </c>
    </row>
    <row r="19" spans="1:43" x14ac:dyDescent="0.45">
      <c r="A19" s="25"/>
      <c r="B19" s="26" t="s">
        <v>8</v>
      </c>
      <c r="C19" s="26"/>
      <c r="D19" s="26"/>
      <c r="E19" s="26"/>
      <c r="F19" s="26"/>
      <c r="G19" s="26"/>
      <c r="H19" s="27"/>
      <c r="I19" s="28" t="s">
        <v>9</v>
      </c>
      <c r="J19" s="15"/>
      <c r="K19" s="15"/>
      <c r="L19" s="15"/>
      <c r="M19" s="15"/>
      <c r="N19" s="29" t="s">
        <v>21</v>
      </c>
      <c r="O19" s="437">
        <f>O105</f>
        <v>101000000</v>
      </c>
      <c r="P19" s="437"/>
      <c r="Q19" s="437"/>
      <c r="R19" s="437"/>
      <c r="S19" s="437"/>
      <c r="T19" s="437"/>
      <c r="U19" s="15" t="s">
        <v>12</v>
      </c>
      <c r="V19" s="15"/>
      <c r="W19" s="15"/>
      <c r="X19" s="15"/>
      <c r="Y19" s="7"/>
      <c r="Z19" s="462" t="s">
        <v>177</v>
      </c>
      <c r="AA19" s="463"/>
      <c r="AB19" s="463"/>
      <c r="AC19" s="463"/>
      <c r="AD19" s="463"/>
      <c r="AE19" s="30" t="s">
        <v>33</v>
      </c>
      <c r="AF19" s="437">
        <f>AA105</f>
        <v>101000000</v>
      </c>
      <c r="AG19" s="437"/>
      <c r="AH19" s="437"/>
      <c r="AI19" s="464"/>
      <c r="AJ19" s="464"/>
      <c r="AK19" s="15" t="s">
        <v>12</v>
      </c>
      <c r="AL19" s="15"/>
      <c r="AM19" s="31"/>
      <c r="AN19" s="157"/>
      <c r="AO19" s="157"/>
    </row>
    <row r="20" spans="1:43" ht="12.6" thickBot="1" x14ac:dyDescent="0.5">
      <c r="A20" s="17"/>
      <c r="B20" s="18"/>
      <c r="C20" s="18"/>
      <c r="D20" s="18"/>
      <c r="E20" s="18"/>
      <c r="F20" s="18"/>
      <c r="G20" s="18"/>
      <c r="H20" s="19"/>
      <c r="I20" s="18" t="s">
        <v>10</v>
      </c>
      <c r="J20" s="18"/>
      <c r="K20" s="18"/>
      <c r="L20" s="18"/>
      <c r="M20" s="18"/>
      <c r="N20" s="32" t="s">
        <v>22</v>
      </c>
      <c r="O20" s="424">
        <f>U105</f>
        <v>0</v>
      </c>
      <c r="P20" s="424"/>
      <c r="Q20" s="424"/>
      <c r="R20" s="424"/>
      <c r="S20" s="424"/>
      <c r="T20" s="424"/>
      <c r="U20" s="18" t="s">
        <v>12</v>
      </c>
      <c r="V20" s="18"/>
      <c r="W20" s="18"/>
      <c r="X20" s="18"/>
      <c r="Y20" s="33"/>
      <c r="Z20" s="435" t="s">
        <v>178</v>
      </c>
      <c r="AA20" s="436"/>
      <c r="AB20" s="436"/>
      <c r="AC20" s="436"/>
      <c r="AD20" s="436"/>
      <c r="AE20" s="34" t="s">
        <v>34</v>
      </c>
      <c r="AF20" s="437">
        <f>AG105</f>
        <v>0</v>
      </c>
      <c r="AG20" s="437"/>
      <c r="AH20" s="437"/>
      <c r="AI20" s="437"/>
      <c r="AJ20" s="437"/>
      <c r="AK20" s="18" t="s">
        <v>12</v>
      </c>
      <c r="AL20" s="156"/>
      <c r="AM20" s="33"/>
      <c r="AN20" s="157"/>
      <c r="AO20" s="157"/>
    </row>
    <row r="21" spans="1:43" ht="13.2" thickTop="1" thickBot="1" x14ac:dyDescent="0.5">
      <c r="A21" s="35"/>
      <c r="B21" s="36" t="s">
        <v>13</v>
      </c>
      <c r="C21" s="36"/>
      <c r="D21" s="36"/>
      <c r="E21" s="36"/>
      <c r="F21" s="36"/>
      <c r="G21" s="36"/>
      <c r="H21" s="36"/>
      <c r="I21" s="36"/>
      <c r="J21" s="36"/>
      <c r="K21" s="36"/>
      <c r="L21" s="36"/>
      <c r="M21" s="36"/>
      <c r="N21" s="328" t="s">
        <v>23</v>
      </c>
      <c r="O21" s="420">
        <v>0</v>
      </c>
      <c r="P21" s="421"/>
      <c r="Q21" s="421"/>
      <c r="R21" s="421"/>
      <c r="S21" s="421"/>
      <c r="T21" s="422"/>
      <c r="U21" s="22" t="s">
        <v>12</v>
      </c>
      <c r="V21" s="38" t="s">
        <v>27</v>
      </c>
      <c r="W21" s="39"/>
      <c r="X21" s="22"/>
      <c r="Y21" s="22"/>
      <c r="Z21" s="22"/>
      <c r="AA21" s="22"/>
      <c r="AB21" s="22"/>
      <c r="AC21" s="22"/>
      <c r="AD21" s="22"/>
      <c r="AE21" s="22"/>
      <c r="AF21" s="22"/>
      <c r="AG21" s="22"/>
      <c r="AH21" s="22"/>
      <c r="AI21" s="22"/>
      <c r="AJ21" s="22"/>
      <c r="AK21" s="22"/>
      <c r="AL21" s="22"/>
      <c r="AM21" s="24"/>
      <c r="AN21" s="157"/>
      <c r="AO21" s="157"/>
    </row>
    <row r="22" spans="1:43" ht="19.2" thickTop="1" thickBot="1" x14ac:dyDescent="0.5">
      <c r="A22" s="17"/>
      <c r="B22" s="18" t="s">
        <v>25</v>
      </c>
      <c r="C22" s="18"/>
      <c r="D22" s="18"/>
      <c r="E22" s="18"/>
      <c r="F22" s="18"/>
      <c r="G22" s="18"/>
      <c r="H22" s="18"/>
      <c r="I22" s="18"/>
      <c r="J22" s="18"/>
      <c r="K22" s="18"/>
      <c r="L22" s="18"/>
      <c r="M22" s="18"/>
      <c r="N22" s="40" t="s">
        <v>36</v>
      </c>
      <c r="O22" s="423">
        <f>O19+O20-O21</f>
        <v>101000000</v>
      </c>
      <c r="P22" s="424"/>
      <c r="Q22" s="424"/>
      <c r="R22" s="424"/>
      <c r="S22" s="424"/>
      <c r="T22" s="424"/>
      <c r="U22" s="26" t="s">
        <v>12</v>
      </c>
      <c r="V22" s="22"/>
      <c r="W22" s="41"/>
      <c r="X22" s="18"/>
      <c r="Y22" s="18"/>
      <c r="Z22" s="433" t="s">
        <v>209</v>
      </c>
      <c r="AA22" s="434"/>
      <c r="AB22" s="434"/>
      <c r="AC22" s="434"/>
      <c r="AD22" s="434"/>
      <c r="AE22" s="40" t="s">
        <v>39</v>
      </c>
      <c r="AF22" s="420"/>
      <c r="AG22" s="421"/>
      <c r="AH22" s="421"/>
      <c r="AI22" s="421"/>
      <c r="AJ22" s="422"/>
      <c r="AK22" s="157" t="s">
        <v>12</v>
      </c>
      <c r="AL22" s="156"/>
      <c r="AM22" s="33"/>
      <c r="AN22" s="157"/>
      <c r="AO22" s="157"/>
    </row>
    <row r="23" spans="1:43" ht="18.75" customHeight="1" thickTop="1" thickBot="1" x14ac:dyDescent="0.5">
      <c r="A23" s="17"/>
      <c r="B23" s="22" t="s">
        <v>179</v>
      </c>
      <c r="C23" s="22"/>
      <c r="D23" s="22"/>
      <c r="E23" s="22"/>
      <c r="F23" s="22"/>
      <c r="G23" s="22"/>
      <c r="H23" s="22"/>
      <c r="I23" s="22"/>
      <c r="J23" s="22"/>
      <c r="K23" s="22"/>
      <c r="L23" s="22"/>
      <c r="M23" s="22"/>
      <c r="N23" s="43" t="s">
        <v>24</v>
      </c>
      <c r="O23" s="425">
        <f>O46</f>
        <v>0</v>
      </c>
      <c r="P23" s="426"/>
      <c r="Q23" s="426"/>
      <c r="R23" s="426"/>
      <c r="S23" s="426"/>
      <c r="T23" s="426"/>
      <c r="U23" s="44" t="s">
        <v>12</v>
      </c>
      <c r="V23" s="34"/>
      <c r="W23" s="34"/>
      <c r="X23" s="18"/>
      <c r="Y23" s="18"/>
      <c r="Z23" s="42" t="s">
        <v>203</v>
      </c>
      <c r="AA23" s="45"/>
      <c r="AB23" s="41"/>
      <c r="AC23" s="41"/>
      <c r="AD23" s="46"/>
      <c r="AE23" s="40"/>
      <c r="AF23" s="427">
        <f>O23-AF22</f>
        <v>0</v>
      </c>
      <c r="AG23" s="427"/>
      <c r="AH23" s="427"/>
      <c r="AI23" s="427"/>
      <c r="AJ23" s="427"/>
      <c r="AK23" s="22" t="s">
        <v>12</v>
      </c>
      <c r="AL23" s="157"/>
      <c r="AM23" s="235"/>
      <c r="AN23" s="157"/>
      <c r="AO23" s="157"/>
    </row>
    <row r="24" spans="1:43" ht="17.25" customHeight="1" thickBot="1" x14ac:dyDescent="0.2">
      <c r="A24" s="47"/>
      <c r="B24" s="48"/>
      <c r="C24" s="49" t="s">
        <v>18</v>
      </c>
      <c r="D24" s="48"/>
      <c r="E24" s="48"/>
      <c r="F24" s="48"/>
      <c r="G24" s="48"/>
      <c r="H24" s="48"/>
      <c r="I24" s="48"/>
      <c r="J24" s="48"/>
      <c r="K24" s="48"/>
      <c r="L24" s="48"/>
      <c r="M24" s="48"/>
      <c r="N24" s="50"/>
      <c r="O24" s="51"/>
      <c r="P24" s="51"/>
      <c r="Q24" s="51"/>
      <c r="R24" s="51"/>
      <c r="S24" s="51"/>
      <c r="T24" s="51"/>
      <c r="U24" s="52"/>
      <c r="V24" s="52"/>
      <c r="W24" s="48"/>
      <c r="X24" s="48"/>
      <c r="Y24" s="48"/>
      <c r="Z24" s="48"/>
      <c r="AA24" s="48"/>
      <c r="AB24" s="48"/>
      <c r="AC24" s="48"/>
      <c r="AD24" s="48"/>
      <c r="AE24" s="48"/>
      <c r="AF24" s="52"/>
      <c r="AG24" s="52"/>
      <c r="AH24" s="52"/>
      <c r="AI24" s="52"/>
      <c r="AJ24" s="52"/>
      <c r="AK24" s="52"/>
      <c r="AL24" s="48"/>
      <c r="AM24" s="53"/>
      <c r="AN24" s="1"/>
      <c r="AO24" s="1"/>
    </row>
    <row r="25" spans="1:43" x14ac:dyDescent="0.45">
      <c r="A25" s="25"/>
      <c r="B25" s="54" t="s">
        <v>200</v>
      </c>
      <c r="C25" s="5"/>
      <c r="D25" s="5"/>
      <c r="E25" s="5"/>
      <c r="F25" s="5"/>
      <c r="G25" s="5"/>
      <c r="H25" s="5"/>
      <c r="I25" s="5"/>
      <c r="J25" s="5"/>
      <c r="K25" s="5"/>
      <c r="L25" s="5"/>
      <c r="M25" s="5"/>
      <c r="N25" s="6"/>
      <c r="O25" s="428" t="s">
        <v>201</v>
      </c>
      <c r="P25" s="429"/>
      <c r="Q25" s="429"/>
      <c r="R25" s="429"/>
      <c r="S25" s="429"/>
      <c r="T25" s="429"/>
      <c r="U25" s="429"/>
      <c r="V25" s="429"/>
      <c r="W25" s="429"/>
      <c r="X25" s="429"/>
      <c r="Y25" s="429"/>
      <c r="Z25" s="430"/>
      <c r="AA25" s="431" t="s">
        <v>180</v>
      </c>
      <c r="AB25" s="431"/>
      <c r="AC25" s="431"/>
      <c r="AD25" s="431"/>
      <c r="AE25" s="431"/>
      <c r="AF25" s="431"/>
      <c r="AG25" s="431"/>
      <c r="AH25" s="431"/>
      <c r="AI25" s="431"/>
      <c r="AJ25" s="431"/>
      <c r="AK25" s="431"/>
      <c r="AL25" s="431"/>
      <c r="AM25" s="432"/>
      <c r="AN25" s="195"/>
      <c r="AO25" s="195"/>
      <c r="AP25" s="3" t="s">
        <v>181</v>
      </c>
    </row>
    <row r="26" spans="1:43" x14ac:dyDescent="0.45">
      <c r="A26" s="55"/>
      <c r="B26" s="27"/>
      <c r="C26" s="341">
        <f>全体資金計画!A26</f>
        <v>0</v>
      </c>
      <c r="D26" s="342"/>
      <c r="E26" s="342"/>
      <c r="F26" s="342"/>
      <c r="G26" s="342"/>
      <c r="H26" s="342"/>
      <c r="I26" s="342"/>
      <c r="J26" s="342"/>
      <c r="K26" s="342"/>
      <c r="L26" s="342"/>
      <c r="M26" s="342"/>
      <c r="N26" s="343"/>
      <c r="O26" s="344">
        <f>INDEX(全体資金計画!$C$26:$G$47,MATCH(C26,全体資金計画!$A$26:$A$47,0),MATCH($R$18,全体資金計画!$C$25:$F$25,0))</f>
        <v>0</v>
      </c>
      <c r="P26" s="345"/>
      <c r="Q26" s="345"/>
      <c r="R26" s="345"/>
      <c r="S26" s="56" t="s">
        <v>12</v>
      </c>
      <c r="T26" s="57"/>
      <c r="U26" s="56"/>
      <c r="V26" s="56"/>
      <c r="W26" s="56"/>
      <c r="X26" s="56"/>
      <c r="Y26" s="56"/>
      <c r="Z26" s="59"/>
      <c r="AA26" s="348"/>
      <c r="AB26" s="348"/>
      <c r="AC26" s="348"/>
      <c r="AD26" s="348"/>
      <c r="AE26" s="56"/>
      <c r="AF26" s="59"/>
      <c r="AG26" s="60" t="s">
        <v>35</v>
      </c>
      <c r="AH26" s="345">
        <f>O26-AP26</f>
        <v>0</v>
      </c>
      <c r="AI26" s="345"/>
      <c r="AJ26" s="345"/>
      <c r="AK26" s="56" t="s">
        <v>12</v>
      </c>
      <c r="AL26" s="56"/>
      <c r="AM26" s="58"/>
      <c r="AN26" s="157"/>
      <c r="AO26" s="157"/>
      <c r="AP26" s="265"/>
      <c r="AQ26" s="336" t="s">
        <v>208</v>
      </c>
    </row>
    <row r="27" spans="1:43" x14ac:dyDescent="0.45">
      <c r="A27" s="55"/>
      <c r="B27" s="27"/>
      <c r="C27" s="341">
        <f>全体資金計画!A27</f>
        <v>0</v>
      </c>
      <c r="D27" s="342"/>
      <c r="E27" s="342"/>
      <c r="F27" s="342"/>
      <c r="G27" s="342"/>
      <c r="H27" s="342"/>
      <c r="I27" s="342"/>
      <c r="J27" s="342"/>
      <c r="K27" s="342"/>
      <c r="L27" s="342"/>
      <c r="M27" s="342"/>
      <c r="N27" s="343"/>
      <c r="O27" s="344">
        <f>INDEX(全体資金計画!$C$26:$G$47,MATCH(C27,全体資金計画!$A$26:$A$47,0),MATCH($R$18,全体資金計画!$C$25:$F$25,0))</f>
        <v>0</v>
      </c>
      <c r="P27" s="345"/>
      <c r="Q27" s="345"/>
      <c r="R27" s="345"/>
      <c r="S27" s="56" t="s">
        <v>12</v>
      </c>
      <c r="T27" s="57"/>
      <c r="U27" s="56"/>
      <c r="V27" s="56"/>
      <c r="W27" s="56"/>
      <c r="X27" s="56"/>
      <c r="Y27" s="56"/>
      <c r="Z27" s="59"/>
      <c r="AA27" s="348"/>
      <c r="AB27" s="348"/>
      <c r="AC27" s="348"/>
      <c r="AD27" s="348"/>
      <c r="AE27" s="56"/>
      <c r="AF27" s="59"/>
      <c r="AG27" s="60" t="s">
        <v>35</v>
      </c>
      <c r="AH27" s="345">
        <f>O27-AP27</f>
        <v>0</v>
      </c>
      <c r="AI27" s="345"/>
      <c r="AJ27" s="345"/>
      <c r="AK27" s="56" t="s">
        <v>12</v>
      </c>
      <c r="AL27" s="56"/>
      <c r="AM27" s="58"/>
      <c r="AN27" s="157"/>
      <c r="AO27" s="157"/>
      <c r="AP27" s="265"/>
    </row>
    <row r="28" spans="1:43" x14ac:dyDescent="0.45">
      <c r="A28" s="55"/>
      <c r="B28" s="27"/>
      <c r="C28" s="341">
        <f>全体資金計画!A28</f>
        <v>0</v>
      </c>
      <c r="D28" s="342"/>
      <c r="E28" s="342"/>
      <c r="F28" s="342"/>
      <c r="G28" s="342"/>
      <c r="H28" s="342"/>
      <c r="I28" s="342"/>
      <c r="J28" s="342"/>
      <c r="K28" s="342"/>
      <c r="L28" s="342"/>
      <c r="M28" s="342"/>
      <c r="N28" s="343"/>
      <c r="O28" s="344">
        <f>INDEX(全体資金計画!$C$26:$G$47,MATCH(C28,全体資金計画!$A$26:$A$47,0),MATCH($R$18,全体資金計画!$C$25:$F$25,0))</f>
        <v>0</v>
      </c>
      <c r="P28" s="345"/>
      <c r="Q28" s="345"/>
      <c r="R28" s="345"/>
      <c r="S28" s="56" t="s">
        <v>12</v>
      </c>
      <c r="T28" s="57"/>
      <c r="U28" s="56"/>
      <c r="V28" s="56"/>
      <c r="W28" s="56"/>
      <c r="X28" s="56"/>
      <c r="Y28" s="56"/>
      <c r="Z28" s="59"/>
      <c r="AA28" s="348"/>
      <c r="AB28" s="348"/>
      <c r="AC28" s="348"/>
      <c r="AD28" s="348"/>
      <c r="AE28" s="56"/>
      <c r="AF28" s="59"/>
      <c r="AG28" s="60" t="s">
        <v>35</v>
      </c>
      <c r="AH28" s="345">
        <f>O28-AP28</f>
        <v>0</v>
      </c>
      <c r="AI28" s="345"/>
      <c r="AJ28" s="345"/>
      <c r="AK28" s="56" t="s">
        <v>12</v>
      </c>
      <c r="AL28" s="56"/>
      <c r="AM28" s="58"/>
      <c r="AN28" s="157"/>
      <c r="AO28" s="157"/>
      <c r="AP28" s="265"/>
    </row>
    <row r="29" spans="1:43" x14ac:dyDescent="0.45">
      <c r="A29" s="55"/>
      <c r="B29" s="27"/>
      <c r="C29" s="341">
        <f>全体資金計画!A29</f>
        <v>0</v>
      </c>
      <c r="D29" s="342"/>
      <c r="E29" s="342"/>
      <c r="F29" s="342"/>
      <c r="G29" s="342"/>
      <c r="H29" s="342"/>
      <c r="I29" s="342"/>
      <c r="J29" s="342"/>
      <c r="K29" s="342"/>
      <c r="L29" s="342"/>
      <c r="M29" s="342"/>
      <c r="N29" s="343"/>
      <c r="O29" s="344">
        <f>INDEX(全体資金計画!$C$26:$G$47,MATCH(C29,全体資金計画!$A$26:$A$47,0),MATCH($R$18,全体資金計画!$C$25:$F$25,0))</f>
        <v>0</v>
      </c>
      <c r="P29" s="345"/>
      <c r="Q29" s="345"/>
      <c r="R29" s="345"/>
      <c r="S29" s="56" t="s">
        <v>12</v>
      </c>
      <c r="T29" s="57"/>
      <c r="U29" s="56"/>
      <c r="V29" s="56"/>
      <c r="W29" s="56"/>
      <c r="X29" s="56"/>
      <c r="Y29" s="56"/>
      <c r="Z29" s="59"/>
      <c r="AA29" s="348"/>
      <c r="AB29" s="348"/>
      <c r="AC29" s="348"/>
      <c r="AD29" s="348"/>
      <c r="AE29" s="56"/>
      <c r="AF29" s="59"/>
      <c r="AG29" s="60" t="s">
        <v>35</v>
      </c>
      <c r="AH29" s="345">
        <f>O29-AP29</f>
        <v>0</v>
      </c>
      <c r="AI29" s="345"/>
      <c r="AJ29" s="345"/>
      <c r="AK29" s="56" t="s">
        <v>12</v>
      </c>
      <c r="AL29" s="56"/>
      <c r="AM29" s="58"/>
      <c r="AN29" s="157"/>
      <c r="AO29" s="157"/>
      <c r="AP29" s="265"/>
    </row>
    <row r="30" spans="1:43" x14ac:dyDescent="0.45">
      <c r="A30" s="55"/>
      <c r="B30" s="27"/>
      <c r="C30" s="341">
        <f>全体資金計画!A30</f>
        <v>0</v>
      </c>
      <c r="D30" s="342"/>
      <c r="E30" s="342"/>
      <c r="F30" s="342"/>
      <c r="G30" s="342"/>
      <c r="H30" s="342"/>
      <c r="I30" s="342"/>
      <c r="J30" s="342"/>
      <c r="K30" s="342"/>
      <c r="L30" s="342"/>
      <c r="M30" s="342"/>
      <c r="N30" s="343"/>
      <c r="O30" s="344">
        <f>INDEX(全体資金計画!$C$26:$G$47,MATCH(C30,全体資金計画!$A$26:$A$47,0),MATCH($R$18,全体資金計画!$C$25:$F$25,0))</f>
        <v>0</v>
      </c>
      <c r="P30" s="345"/>
      <c r="Q30" s="345"/>
      <c r="R30" s="345"/>
      <c r="S30" s="9" t="s">
        <v>12</v>
      </c>
      <c r="T30" s="120"/>
      <c r="U30" s="9"/>
      <c r="V30" s="9"/>
      <c r="W30" s="9"/>
      <c r="X30" s="9"/>
      <c r="Y30" s="9"/>
      <c r="Z30" s="10"/>
      <c r="AA30" s="350"/>
      <c r="AB30" s="350"/>
      <c r="AC30" s="350"/>
      <c r="AD30" s="350"/>
      <c r="AE30" s="56"/>
      <c r="AF30" s="59"/>
      <c r="AG30" s="60" t="s">
        <v>35</v>
      </c>
      <c r="AH30" s="345">
        <f t="shared" ref="AH30:AH35" si="0">O30-AP30</f>
        <v>0</v>
      </c>
      <c r="AI30" s="345"/>
      <c r="AJ30" s="345"/>
      <c r="AK30" s="56" t="s">
        <v>12</v>
      </c>
      <c r="AL30" s="56"/>
      <c r="AM30" s="58"/>
      <c r="AN30" s="157"/>
      <c r="AO30" s="157"/>
      <c r="AP30" s="266"/>
    </row>
    <row r="31" spans="1:43" x14ac:dyDescent="0.45">
      <c r="A31" s="55"/>
      <c r="B31" s="27"/>
      <c r="C31" s="341">
        <f>全体資金計画!A31</f>
        <v>0</v>
      </c>
      <c r="D31" s="342"/>
      <c r="E31" s="342"/>
      <c r="F31" s="342"/>
      <c r="G31" s="342"/>
      <c r="H31" s="342"/>
      <c r="I31" s="342"/>
      <c r="J31" s="342"/>
      <c r="K31" s="342"/>
      <c r="L31" s="342"/>
      <c r="M31" s="342"/>
      <c r="N31" s="343"/>
      <c r="O31" s="344">
        <f>INDEX(全体資金計画!$C$26:$G$47,MATCH(C31,全体資金計画!$A$26:$A$47,0),MATCH($R$18,全体資金計画!$C$25:$F$25,0))</f>
        <v>0</v>
      </c>
      <c r="P31" s="345"/>
      <c r="Q31" s="345"/>
      <c r="R31" s="345"/>
      <c r="S31" s="56" t="s">
        <v>12</v>
      </c>
      <c r="T31" s="57"/>
      <c r="U31" s="56"/>
      <c r="V31" s="56"/>
      <c r="W31" s="56"/>
      <c r="X31" s="56"/>
      <c r="Y31" s="56"/>
      <c r="Z31" s="59"/>
      <c r="AA31" s="348"/>
      <c r="AB31" s="348"/>
      <c r="AC31" s="348"/>
      <c r="AD31" s="348"/>
      <c r="AE31" s="56"/>
      <c r="AF31" s="59"/>
      <c r="AG31" s="60" t="s">
        <v>35</v>
      </c>
      <c r="AH31" s="345">
        <f t="shared" si="0"/>
        <v>0</v>
      </c>
      <c r="AI31" s="345"/>
      <c r="AJ31" s="345"/>
      <c r="AK31" s="56" t="s">
        <v>12</v>
      </c>
      <c r="AL31" s="56"/>
      <c r="AM31" s="58"/>
      <c r="AN31" s="157"/>
      <c r="AO31" s="157"/>
      <c r="AP31" s="266"/>
    </row>
    <row r="32" spans="1:43" x14ac:dyDescent="0.45">
      <c r="A32" s="55"/>
      <c r="B32" s="27"/>
      <c r="C32" s="341">
        <f>全体資金計画!A32</f>
        <v>0</v>
      </c>
      <c r="D32" s="342"/>
      <c r="E32" s="342"/>
      <c r="F32" s="342"/>
      <c r="G32" s="342"/>
      <c r="H32" s="342"/>
      <c r="I32" s="342"/>
      <c r="J32" s="342"/>
      <c r="K32" s="342"/>
      <c r="L32" s="342"/>
      <c r="M32" s="342"/>
      <c r="N32" s="343"/>
      <c r="O32" s="344">
        <f>INDEX(全体資金計画!$C$26:$G$47,MATCH(C32,全体資金計画!$A$26:$A$47,0),MATCH($R$18,全体資金計画!$C$25:$F$25,0))</f>
        <v>0</v>
      </c>
      <c r="P32" s="345"/>
      <c r="Q32" s="345"/>
      <c r="R32" s="345"/>
      <c r="S32" s="56" t="s">
        <v>12</v>
      </c>
      <c r="T32" s="57"/>
      <c r="U32" s="56"/>
      <c r="V32" s="56"/>
      <c r="W32" s="56"/>
      <c r="X32" s="56"/>
      <c r="Y32" s="56"/>
      <c r="Z32" s="59"/>
      <c r="AA32" s="349"/>
      <c r="AB32" s="350"/>
      <c r="AC32" s="350"/>
      <c r="AD32" s="350"/>
      <c r="AE32" s="9"/>
      <c r="AF32" s="10"/>
      <c r="AG32" s="60" t="s">
        <v>35</v>
      </c>
      <c r="AH32" s="345">
        <f t="shared" si="0"/>
        <v>0</v>
      </c>
      <c r="AI32" s="345"/>
      <c r="AJ32" s="345"/>
      <c r="AK32" s="56" t="s">
        <v>12</v>
      </c>
      <c r="AL32" s="56"/>
      <c r="AM32" s="58"/>
      <c r="AN32" s="157"/>
      <c r="AO32" s="157"/>
      <c r="AP32" s="265"/>
    </row>
    <row r="33" spans="1:42" x14ac:dyDescent="0.45">
      <c r="A33" s="55"/>
      <c r="B33" s="27"/>
      <c r="C33" s="341">
        <f>全体資金計画!A33</f>
        <v>0</v>
      </c>
      <c r="D33" s="342"/>
      <c r="E33" s="342"/>
      <c r="F33" s="342"/>
      <c r="G33" s="342"/>
      <c r="H33" s="342"/>
      <c r="I33" s="342"/>
      <c r="J33" s="342"/>
      <c r="K33" s="342"/>
      <c r="L33" s="342"/>
      <c r="M33" s="342"/>
      <c r="N33" s="343"/>
      <c r="O33" s="344">
        <f>INDEX(全体資金計画!$C$26:$G$47,MATCH(C33,全体資金計画!$A$26:$A$47,0),MATCH($R$18,全体資金計画!$C$25:$F$25,0))</f>
        <v>0</v>
      </c>
      <c r="P33" s="345"/>
      <c r="Q33" s="345"/>
      <c r="R33" s="345"/>
      <c r="S33" s="9" t="s">
        <v>12</v>
      </c>
      <c r="T33" s="120"/>
      <c r="U33" s="9"/>
      <c r="V33" s="9"/>
      <c r="W33" s="9"/>
      <c r="X33" s="9"/>
      <c r="Y33" s="9"/>
      <c r="Z33" s="10"/>
      <c r="AA33" s="288"/>
      <c r="AB33" s="289"/>
      <c r="AC33" s="289"/>
      <c r="AD33" s="289"/>
      <c r="AE33" s="9"/>
      <c r="AF33" s="10"/>
      <c r="AG33" s="60" t="s">
        <v>35</v>
      </c>
      <c r="AH33" s="345">
        <f t="shared" si="0"/>
        <v>0</v>
      </c>
      <c r="AI33" s="345"/>
      <c r="AJ33" s="345"/>
      <c r="AK33" s="56" t="s">
        <v>12</v>
      </c>
      <c r="AL33" s="12"/>
      <c r="AM33" s="204"/>
      <c r="AN33" s="157"/>
      <c r="AO33" s="157"/>
      <c r="AP33" s="265"/>
    </row>
    <row r="34" spans="1:42" x14ac:dyDescent="0.45">
      <c r="A34" s="55"/>
      <c r="B34" s="27"/>
      <c r="C34" s="341">
        <f>全体資金計画!A34</f>
        <v>0</v>
      </c>
      <c r="D34" s="342"/>
      <c r="E34" s="342"/>
      <c r="F34" s="342"/>
      <c r="G34" s="342"/>
      <c r="H34" s="342"/>
      <c r="I34" s="342"/>
      <c r="J34" s="342"/>
      <c r="K34" s="342"/>
      <c r="L34" s="342"/>
      <c r="M34" s="342"/>
      <c r="N34" s="343"/>
      <c r="O34" s="344">
        <f>INDEX(全体資金計画!$C$26:$G$47,MATCH(C34,全体資金計画!$A$26:$A$47,0),MATCH($R$18,全体資金計画!$C$25:$F$25,0))</f>
        <v>0</v>
      </c>
      <c r="P34" s="345"/>
      <c r="Q34" s="345"/>
      <c r="R34" s="345"/>
      <c r="S34" s="9" t="s">
        <v>12</v>
      </c>
      <c r="T34" s="120"/>
      <c r="U34" s="9"/>
      <c r="V34" s="9"/>
      <c r="W34" s="9"/>
      <c r="X34" s="9"/>
      <c r="Y34" s="9"/>
      <c r="Z34" s="10"/>
      <c r="AA34" s="192"/>
      <c r="AB34" s="191"/>
      <c r="AC34" s="191"/>
      <c r="AD34" s="191"/>
      <c r="AE34" s="9"/>
      <c r="AF34" s="10"/>
      <c r="AG34" s="60" t="s">
        <v>35</v>
      </c>
      <c r="AH34" s="345">
        <f t="shared" si="0"/>
        <v>0</v>
      </c>
      <c r="AI34" s="345"/>
      <c r="AJ34" s="345"/>
      <c r="AK34" s="56" t="s">
        <v>12</v>
      </c>
      <c r="AL34" s="12"/>
      <c r="AM34" s="204"/>
      <c r="AN34" s="157"/>
      <c r="AO34" s="157"/>
      <c r="AP34" s="265"/>
    </row>
    <row r="35" spans="1:42" x14ac:dyDescent="0.45">
      <c r="A35" s="55"/>
      <c r="B35" s="27"/>
      <c r="C35" s="341">
        <f>全体資金計画!A35</f>
        <v>0</v>
      </c>
      <c r="D35" s="342"/>
      <c r="E35" s="342"/>
      <c r="F35" s="342"/>
      <c r="G35" s="342"/>
      <c r="H35" s="342"/>
      <c r="I35" s="342"/>
      <c r="J35" s="342"/>
      <c r="K35" s="342"/>
      <c r="L35" s="342"/>
      <c r="M35" s="342"/>
      <c r="N35" s="343"/>
      <c r="O35" s="346">
        <f>INDEX(全体資金計画!$C$26:$G$47,MATCH(C35,全体資金計画!$A$26:$A$47,0),MATCH($R$18,全体資金計画!$C$25:$F$25,0))</f>
        <v>0</v>
      </c>
      <c r="P35" s="347"/>
      <c r="Q35" s="347"/>
      <c r="R35" s="347"/>
      <c r="S35" s="9" t="s">
        <v>12</v>
      </c>
      <c r="T35" s="120"/>
      <c r="U35" s="9"/>
      <c r="V35" s="9"/>
      <c r="W35" s="9"/>
      <c r="X35" s="9"/>
      <c r="Y35" s="9"/>
      <c r="Z35" s="10"/>
      <c r="AA35" s="192"/>
      <c r="AB35" s="191"/>
      <c r="AC35" s="191"/>
      <c r="AD35" s="191"/>
      <c r="AE35" s="9"/>
      <c r="AF35" s="10"/>
      <c r="AG35" s="60" t="s">
        <v>35</v>
      </c>
      <c r="AH35" s="345">
        <f t="shared" si="0"/>
        <v>0</v>
      </c>
      <c r="AI35" s="345"/>
      <c r="AJ35" s="345"/>
      <c r="AK35" s="56" t="s">
        <v>12</v>
      </c>
      <c r="AL35" s="12"/>
      <c r="AM35" s="204"/>
      <c r="AN35" s="157"/>
      <c r="AO35" s="157"/>
      <c r="AP35" s="265"/>
    </row>
    <row r="36" spans="1:42" x14ac:dyDescent="0.45">
      <c r="A36" s="55"/>
      <c r="B36" s="27"/>
      <c r="C36" s="341">
        <f>全体資金計画!A36</f>
        <v>0</v>
      </c>
      <c r="D36" s="342"/>
      <c r="E36" s="342"/>
      <c r="F36" s="342"/>
      <c r="G36" s="342"/>
      <c r="H36" s="342"/>
      <c r="I36" s="342"/>
      <c r="J36" s="342"/>
      <c r="K36" s="342"/>
      <c r="L36" s="342"/>
      <c r="M36" s="342"/>
      <c r="N36" s="343"/>
      <c r="O36" s="344">
        <f>INDEX(全体資金計画!$C$26:$G$47,MATCH(C36,全体資金計画!$A$26:$A$47,0),MATCH($R$18,全体資金計画!$C$25:$F$25,0))</f>
        <v>0</v>
      </c>
      <c r="P36" s="345"/>
      <c r="Q36" s="345"/>
      <c r="R36" s="345"/>
      <c r="S36" s="56" t="s">
        <v>12</v>
      </c>
      <c r="T36" s="57"/>
      <c r="U36" s="56"/>
      <c r="V36" s="56"/>
      <c r="W36" s="56"/>
      <c r="X36" s="56"/>
      <c r="Y36" s="56"/>
      <c r="Z36" s="59"/>
      <c r="AA36" s="348"/>
      <c r="AB36" s="348"/>
      <c r="AC36" s="348"/>
      <c r="AD36" s="348"/>
      <c r="AE36" s="56"/>
      <c r="AF36" s="59"/>
      <c r="AG36" s="60" t="s">
        <v>35</v>
      </c>
      <c r="AH36" s="345">
        <f>O36-AP36</f>
        <v>0</v>
      </c>
      <c r="AI36" s="345"/>
      <c r="AJ36" s="345"/>
      <c r="AK36" s="56" t="s">
        <v>12</v>
      </c>
      <c r="AL36" s="56"/>
      <c r="AM36" s="58"/>
      <c r="AN36" s="157"/>
      <c r="AO36" s="157"/>
      <c r="AP36" s="265"/>
    </row>
    <row r="37" spans="1:42" x14ac:dyDescent="0.45">
      <c r="A37" s="55"/>
      <c r="B37" s="27"/>
      <c r="C37" s="341">
        <f>全体資金計画!A37</f>
        <v>0</v>
      </c>
      <c r="D37" s="342"/>
      <c r="E37" s="342"/>
      <c r="F37" s="342"/>
      <c r="G37" s="342"/>
      <c r="H37" s="342"/>
      <c r="I37" s="342"/>
      <c r="J37" s="342"/>
      <c r="K37" s="342"/>
      <c r="L37" s="342"/>
      <c r="M37" s="342"/>
      <c r="N37" s="343"/>
      <c r="O37" s="344">
        <f>INDEX(全体資金計画!$C$26:$G$47,MATCH(C37,全体資金計画!$A$26:$A$47,0),MATCH($R$18,全体資金計画!$C$25:$F$25,0))</f>
        <v>0</v>
      </c>
      <c r="P37" s="345"/>
      <c r="Q37" s="345"/>
      <c r="R37" s="345"/>
      <c r="S37" s="56" t="s">
        <v>12</v>
      </c>
      <c r="T37" s="57"/>
      <c r="U37" s="56"/>
      <c r="V37" s="56"/>
      <c r="W37" s="56"/>
      <c r="X37" s="56"/>
      <c r="Y37" s="56"/>
      <c r="Z37" s="59"/>
      <c r="AA37" s="348"/>
      <c r="AB37" s="348"/>
      <c r="AC37" s="348"/>
      <c r="AD37" s="348"/>
      <c r="AE37" s="56"/>
      <c r="AF37" s="59"/>
      <c r="AG37" s="60" t="s">
        <v>35</v>
      </c>
      <c r="AH37" s="345">
        <f>O37-AP37</f>
        <v>0</v>
      </c>
      <c r="AI37" s="345"/>
      <c r="AJ37" s="345"/>
      <c r="AK37" s="56" t="s">
        <v>12</v>
      </c>
      <c r="AL37" s="56"/>
      <c r="AM37" s="58"/>
      <c r="AN37" s="157"/>
      <c r="AO37" s="157"/>
      <c r="AP37" s="265"/>
    </row>
    <row r="38" spans="1:42" x14ac:dyDescent="0.45">
      <c r="A38" s="55"/>
      <c r="B38" s="27"/>
      <c r="C38" s="341">
        <f>全体資金計画!A38</f>
        <v>0</v>
      </c>
      <c r="D38" s="342"/>
      <c r="E38" s="342"/>
      <c r="F38" s="342"/>
      <c r="G38" s="342"/>
      <c r="H38" s="342"/>
      <c r="I38" s="342"/>
      <c r="J38" s="342"/>
      <c r="K38" s="342"/>
      <c r="L38" s="342"/>
      <c r="M38" s="342"/>
      <c r="N38" s="343"/>
      <c r="O38" s="344">
        <f>INDEX(全体資金計画!$C$26:$G$47,MATCH(C38,全体資金計画!$A$26:$A$47,0),MATCH($R$18,全体資金計画!$C$25:$F$25,0))</f>
        <v>0</v>
      </c>
      <c r="P38" s="345"/>
      <c r="Q38" s="345"/>
      <c r="R38" s="345"/>
      <c r="S38" s="56" t="s">
        <v>12</v>
      </c>
      <c r="T38" s="57"/>
      <c r="U38" s="56"/>
      <c r="V38" s="56"/>
      <c r="W38" s="56"/>
      <c r="X38" s="56"/>
      <c r="Y38" s="56"/>
      <c r="Z38" s="59"/>
      <c r="AA38" s="348"/>
      <c r="AB38" s="348"/>
      <c r="AC38" s="348"/>
      <c r="AD38" s="348"/>
      <c r="AE38" s="56"/>
      <c r="AF38" s="59"/>
      <c r="AG38" s="60" t="s">
        <v>35</v>
      </c>
      <c r="AH38" s="345">
        <f>O38-AP38</f>
        <v>0</v>
      </c>
      <c r="AI38" s="345"/>
      <c r="AJ38" s="345"/>
      <c r="AK38" s="56" t="s">
        <v>12</v>
      </c>
      <c r="AL38" s="56"/>
      <c r="AM38" s="58"/>
      <c r="AN38" s="157"/>
      <c r="AO38" s="157"/>
      <c r="AP38" s="265"/>
    </row>
    <row r="39" spans="1:42" x14ac:dyDescent="0.45">
      <c r="A39" s="55"/>
      <c r="B39" s="27"/>
      <c r="C39" s="341">
        <f>全体資金計画!A39</f>
        <v>0</v>
      </c>
      <c r="D39" s="342"/>
      <c r="E39" s="342"/>
      <c r="F39" s="342"/>
      <c r="G39" s="342"/>
      <c r="H39" s="342"/>
      <c r="I39" s="342"/>
      <c r="J39" s="342"/>
      <c r="K39" s="342"/>
      <c r="L39" s="342"/>
      <c r="M39" s="342"/>
      <c r="N39" s="343"/>
      <c r="O39" s="344">
        <f>INDEX(全体資金計画!$C$26:$G$47,MATCH(C39,全体資金計画!$A$26:$A$47,0),MATCH($R$18,全体資金計画!$C$25:$F$25,0))</f>
        <v>0</v>
      </c>
      <c r="P39" s="345"/>
      <c r="Q39" s="345"/>
      <c r="R39" s="345"/>
      <c r="S39" s="56" t="s">
        <v>12</v>
      </c>
      <c r="T39" s="57"/>
      <c r="U39" s="56"/>
      <c r="V39" s="56"/>
      <c r="W39" s="56"/>
      <c r="X39" s="56"/>
      <c r="Y39" s="56"/>
      <c r="Z39" s="59"/>
      <c r="AA39" s="348"/>
      <c r="AB39" s="348"/>
      <c r="AC39" s="348"/>
      <c r="AD39" s="348"/>
      <c r="AE39" s="56"/>
      <c r="AF39" s="59"/>
      <c r="AG39" s="60" t="s">
        <v>35</v>
      </c>
      <c r="AH39" s="345">
        <f>O39-AP39</f>
        <v>0</v>
      </c>
      <c r="AI39" s="345"/>
      <c r="AJ39" s="345"/>
      <c r="AK39" s="56" t="s">
        <v>12</v>
      </c>
      <c r="AL39" s="56"/>
      <c r="AM39" s="58"/>
      <c r="AN39" s="157"/>
      <c r="AO39" s="157"/>
      <c r="AP39" s="265"/>
    </row>
    <row r="40" spans="1:42" x14ac:dyDescent="0.45">
      <c r="A40" s="55"/>
      <c r="B40" s="27"/>
      <c r="C40" s="341">
        <f>全体資金計画!A40</f>
        <v>0</v>
      </c>
      <c r="D40" s="342"/>
      <c r="E40" s="342"/>
      <c r="F40" s="342"/>
      <c r="G40" s="342"/>
      <c r="H40" s="342"/>
      <c r="I40" s="342"/>
      <c r="J40" s="342"/>
      <c r="K40" s="342"/>
      <c r="L40" s="342"/>
      <c r="M40" s="342"/>
      <c r="N40" s="343"/>
      <c r="O40" s="344">
        <f>INDEX(全体資金計画!$C$26:$G$47,MATCH(C40,全体資金計画!$A$26:$A$47,0),MATCH($R$18,全体資金計画!$C$25:$F$25,0))</f>
        <v>0</v>
      </c>
      <c r="P40" s="345"/>
      <c r="Q40" s="345"/>
      <c r="R40" s="345"/>
      <c r="S40" s="9" t="s">
        <v>12</v>
      </c>
      <c r="T40" s="120"/>
      <c r="U40" s="9"/>
      <c r="V40" s="9"/>
      <c r="W40" s="9"/>
      <c r="X40" s="9"/>
      <c r="Y40" s="9"/>
      <c r="Z40" s="10"/>
      <c r="AA40" s="350"/>
      <c r="AB40" s="350"/>
      <c r="AC40" s="350"/>
      <c r="AD40" s="350"/>
      <c r="AE40" s="56"/>
      <c r="AF40" s="59"/>
      <c r="AG40" s="60" t="s">
        <v>35</v>
      </c>
      <c r="AH40" s="345">
        <f t="shared" ref="AH40:AH45" si="1">O40-AP40</f>
        <v>0</v>
      </c>
      <c r="AI40" s="345"/>
      <c r="AJ40" s="345"/>
      <c r="AK40" s="56" t="s">
        <v>12</v>
      </c>
      <c r="AL40" s="56"/>
      <c r="AM40" s="58"/>
      <c r="AN40" s="157"/>
      <c r="AO40" s="157"/>
      <c r="AP40" s="266"/>
    </row>
    <row r="41" spans="1:42" x14ac:dyDescent="0.45">
      <c r="A41" s="55"/>
      <c r="B41" s="27"/>
      <c r="C41" s="341">
        <f>全体資金計画!A41</f>
        <v>0</v>
      </c>
      <c r="D41" s="342"/>
      <c r="E41" s="342"/>
      <c r="F41" s="342"/>
      <c r="G41" s="342"/>
      <c r="H41" s="342"/>
      <c r="I41" s="342"/>
      <c r="J41" s="342"/>
      <c r="K41" s="342"/>
      <c r="L41" s="342"/>
      <c r="M41" s="342"/>
      <c r="N41" s="343"/>
      <c r="O41" s="344">
        <f>INDEX(全体資金計画!$C$26:$G$47,MATCH(C41,全体資金計画!$A$26:$A$47,0),MATCH($R$18,全体資金計画!$C$25:$F$25,0))</f>
        <v>0</v>
      </c>
      <c r="P41" s="345"/>
      <c r="Q41" s="345"/>
      <c r="R41" s="345"/>
      <c r="S41" s="56" t="s">
        <v>12</v>
      </c>
      <c r="T41" s="57"/>
      <c r="U41" s="56"/>
      <c r="V41" s="56"/>
      <c r="W41" s="56"/>
      <c r="X41" s="56"/>
      <c r="Y41" s="56"/>
      <c r="Z41" s="59"/>
      <c r="AA41" s="348"/>
      <c r="AB41" s="348"/>
      <c r="AC41" s="348"/>
      <c r="AD41" s="348"/>
      <c r="AE41" s="56"/>
      <c r="AF41" s="59"/>
      <c r="AG41" s="60" t="s">
        <v>35</v>
      </c>
      <c r="AH41" s="345">
        <f t="shared" si="1"/>
        <v>0</v>
      </c>
      <c r="AI41" s="345"/>
      <c r="AJ41" s="345"/>
      <c r="AK41" s="56" t="s">
        <v>12</v>
      </c>
      <c r="AL41" s="56"/>
      <c r="AM41" s="58"/>
      <c r="AN41" s="157"/>
      <c r="AO41" s="157"/>
      <c r="AP41" s="266"/>
    </row>
    <row r="42" spans="1:42" x14ac:dyDescent="0.45">
      <c r="A42" s="55"/>
      <c r="B42" s="27"/>
      <c r="C42" s="341">
        <f>全体資金計画!A42</f>
        <v>0</v>
      </c>
      <c r="D42" s="342"/>
      <c r="E42" s="342"/>
      <c r="F42" s="342"/>
      <c r="G42" s="342"/>
      <c r="H42" s="342"/>
      <c r="I42" s="342"/>
      <c r="J42" s="342"/>
      <c r="K42" s="342"/>
      <c r="L42" s="342"/>
      <c r="M42" s="342"/>
      <c r="N42" s="343"/>
      <c r="O42" s="344">
        <f>INDEX(全体資金計画!$C$26:$G$47,MATCH(C42,全体資金計画!$A$26:$A$47,0),MATCH($R$18,全体資金計画!$C$25:$F$25,0))</f>
        <v>0</v>
      </c>
      <c r="P42" s="345"/>
      <c r="Q42" s="345"/>
      <c r="R42" s="345"/>
      <c r="S42" s="56" t="s">
        <v>12</v>
      </c>
      <c r="T42" s="57"/>
      <c r="U42" s="56"/>
      <c r="V42" s="56"/>
      <c r="W42" s="56"/>
      <c r="X42" s="56"/>
      <c r="Y42" s="56"/>
      <c r="Z42" s="59"/>
      <c r="AA42" s="349"/>
      <c r="AB42" s="350"/>
      <c r="AC42" s="350"/>
      <c r="AD42" s="350"/>
      <c r="AE42" s="9"/>
      <c r="AF42" s="10"/>
      <c r="AG42" s="60" t="s">
        <v>35</v>
      </c>
      <c r="AH42" s="345">
        <f t="shared" si="1"/>
        <v>0</v>
      </c>
      <c r="AI42" s="345"/>
      <c r="AJ42" s="345"/>
      <c r="AK42" s="56" t="s">
        <v>12</v>
      </c>
      <c r="AL42" s="56"/>
      <c r="AM42" s="58"/>
      <c r="AN42" s="157"/>
      <c r="AO42" s="157"/>
      <c r="AP42" s="265"/>
    </row>
    <row r="43" spans="1:42" x14ac:dyDescent="0.45">
      <c r="A43" s="55"/>
      <c r="B43" s="27"/>
      <c r="C43" s="341">
        <f>全体資金計画!A43</f>
        <v>0</v>
      </c>
      <c r="D43" s="342"/>
      <c r="E43" s="342"/>
      <c r="F43" s="342"/>
      <c r="G43" s="342"/>
      <c r="H43" s="342"/>
      <c r="I43" s="342"/>
      <c r="J43" s="342"/>
      <c r="K43" s="342"/>
      <c r="L43" s="342"/>
      <c r="M43" s="342"/>
      <c r="N43" s="343"/>
      <c r="O43" s="344">
        <f>INDEX(全体資金計画!$C$26:$G$47,MATCH(C43,全体資金計画!$A$26:$A$47,0),MATCH($R$18,全体資金計画!$C$25:$F$25,0))</f>
        <v>0</v>
      </c>
      <c r="P43" s="345"/>
      <c r="Q43" s="345"/>
      <c r="R43" s="345"/>
      <c r="S43" s="9" t="s">
        <v>12</v>
      </c>
      <c r="T43" s="120"/>
      <c r="U43" s="9"/>
      <c r="V43" s="9"/>
      <c r="W43" s="9"/>
      <c r="X43" s="9"/>
      <c r="Y43" s="9"/>
      <c r="Z43" s="10"/>
      <c r="AA43" s="300"/>
      <c r="AB43" s="301"/>
      <c r="AC43" s="301"/>
      <c r="AD43" s="301"/>
      <c r="AE43" s="9"/>
      <c r="AF43" s="10"/>
      <c r="AG43" s="60" t="s">
        <v>35</v>
      </c>
      <c r="AH43" s="345">
        <f t="shared" si="1"/>
        <v>0</v>
      </c>
      <c r="AI43" s="345"/>
      <c r="AJ43" s="345"/>
      <c r="AK43" s="56" t="s">
        <v>12</v>
      </c>
      <c r="AL43" s="12"/>
      <c r="AM43" s="204"/>
      <c r="AN43" s="157"/>
      <c r="AO43" s="157"/>
      <c r="AP43" s="265"/>
    </row>
    <row r="44" spans="1:42" x14ac:dyDescent="0.45">
      <c r="A44" s="55"/>
      <c r="B44" s="27"/>
      <c r="C44" s="341">
        <f>全体資金計画!A44</f>
        <v>0</v>
      </c>
      <c r="D44" s="342"/>
      <c r="E44" s="342"/>
      <c r="F44" s="342"/>
      <c r="G44" s="342"/>
      <c r="H44" s="342"/>
      <c r="I44" s="342"/>
      <c r="J44" s="342"/>
      <c r="K44" s="342"/>
      <c r="L44" s="342"/>
      <c r="M44" s="342"/>
      <c r="N44" s="343"/>
      <c r="O44" s="344">
        <f>INDEX(全体資金計画!$C$26:$G$47,MATCH(C44,全体資金計画!$A$26:$A$47,0),MATCH($R$18,全体資金計画!$C$25:$F$25,0))</f>
        <v>0</v>
      </c>
      <c r="P44" s="345"/>
      <c r="Q44" s="345"/>
      <c r="R44" s="345"/>
      <c r="S44" s="9" t="s">
        <v>12</v>
      </c>
      <c r="T44" s="120"/>
      <c r="U44" s="9"/>
      <c r="V44" s="9"/>
      <c r="W44" s="9"/>
      <c r="X44" s="9"/>
      <c r="Y44" s="9"/>
      <c r="Z44" s="10"/>
      <c r="AA44" s="300"/>
      <c r="AB44" s="301"/>
      <c r="AC44" s="301"/>
      <c r="AD44" s="301"/>
      <c r="AE44" s="9"/>
      <c r="AF44" s="10"/>
      <c r="AG44" s="60" t="s">
        <v>35</v>
      </c>
      <c r="AH44" s="345">
        <f t="shared" si="1"/>
        <v>0</v>
      </c>
      <c r="AI44" s="345"/>
      <c r="AJ44" s="345"/>
      <c r="AK44" s="56" t="s">
        <v>12</v>
      </c>
      <c r="AL44" s="12"/>
      <c r="AM44" s="204"/>
      <c r="AN44" s="157"/>
      <c r="AO44" s="157"/>
      <c r="AP44" s="265"/>
    </row>
    <row r="45" spans="1:42" x14ac:dyDescent="0.45">
      <c r="A45" s="55"/>
      <c r="B45" s="27"/>
      <c r="C45" s="341">
        <f>全体資金計画!A45</f>
        <v>0</v>
      </c>
      <c r="D45" s="342"/>
      <c r="E45" s="342"/>
      <c r="F45" s="342"/>
      <c r="G45" s="342"/>
      <c r="H45" s="342"/>
      <c r="I45" s="342"/>
      <c r="J45" s="342"/>
      <c r="K45" s="342"/>
      <c r="L45" s="342"/>
      <c r="M45" s="342"/>
      <c r="N45" s="343"/>
      <c r="O45" s="346">
        <f>INDEX(全体資金計画!$C$26:$G$47,MATCH(C45,全体資金計画!$A$26:$A$47,0),MATCH($R$18,全体資金計画!$C$25:$F$25,0))</f>
        <v>0</v>
      </c>
      <c r="P45" s="347"/>
      <c r="Q45" s="347"/>
      <c r="R45" s="347"/>
      <c r="S45" s="9" t="s">
        <v>12</v>
      </c>
      <c r="T45" s="120"/>
      <c r="U45" s="9"/>
      <c r="V45" s="9"/>
      <c r="W45" s="9"/>
      <c r="X45" s="9"/>
      <c r="Y45" s="9"/>
      <c r="Z45" s="10"/>
      <c r="AA45" s="300"/>
      <c r="AB45" s="301"/>
      <c r="AC45" s="301"/>
      <c r="AD45" s="301"/>
      <c r="AE45" s="9"/>
      <c r="AF45" s="10"/>
      <c r="AG45" s="60" t="s">
        <v>35</v>
      </c>
      <c r="AH45" s="345">
        <f t="shared" si="1"/>
        <v>0</v>
      </c>
      <c r="AI45" s="345"/>
      <c r="AJ45" s="345"/>
      <c r="AK45" s="56" t="s">
        <v>12</v>
      </c>
      <c r="AL45" s="12"/>
      <c r="AM45" s="204"/>
      <c r="AN45" s="157"/>
      <c r="AO45" s="157"/>
      <c r="AP45" s="265"/>
    </row>
    <row r="46" spans="1:42" ht="12.6" thickBot="1" x14ac:dyDescent="0.5">
      <c r="A46" s="61"/>
      <c r="B46" s="62"/>
      <c r="C46" s="63"/>
      <c r="D46" s="63"/>
      <c r="E46" s="63"/>
      <c r="F46" s="63"/>
      <c r="G46" s="63"/>
      <c r="H46" s="63"/>
      <c r="I46" s="63"/>
      <c r="J46" s="63" t="s">
        <v>20</v>
      </c>
      <c r="K46" s="63"/>
      <c r="L46" s="63"/>
      <c r="M46" s="63"/>
      <c r="N46" s="64" t="s">
        <v>83</v>
      </c>
      <c r="O46" s="413">
        <f>_xlfn.AGGREGATE(9,3,O26:R45)</f>
        <v>0</v>
      </c>
      <c r="P46" s="414"/>
      <c r="Q46" s="414"/>
      <c r="R46" s="414"/>
      <c r="S46" s="116" t="s">
        <v>12</v>
      </c>
      <c r="T46" s="117"/>
      <c r="U46" s="118"/>
      <c r="V46" s="118"/>
      <c r="W46" s="118"/>
      <c r="X46" s="118"/>
      <c r="Y46" s="119"/>
      <c r="Z46" s="62"/>
      <c r="AA46" s="415"/>
      <c r="AB46" s="415"/>
      <c r="AC46" s="415"/>
      <c r="AD46" s="415"/>
      <c r="AE46" s="119" t="s">
        <v>80</v>
      </c>
      <c r="AF46" s="62"/>
      <c r="AG46" s="67" t="s">
        <v>35</v>
      </c>
      <c r="AH46" s="416">
        <f>_xlfn.AGGREGATE(9,3,AH26:AJ45)</f>
        <v>0</v>
      </c>
      <c r="AI46" s="416"/>
      <c r="AJ46" s="416"/>
      <c r="AK46" s="66" t="s">
        <v>12</v>
      </c>
      <c r="AL46" s="66"/>
      <c r="AM46" s="68"/>
      <c r="AN46" s="157"/>
      <c r="AO46" s="157"/>
    </row>
    <row r="47" spans="1:42" ht="19.5" customHeight="1" thickTop="1" x14ac:dyDescent="0.45">
      <c r="A47" s="126"/>
      <c r="B47" s="26" t="s">
        <v>204</v>
      </c>
      <c r="C47" s="26"/>
      <c r="D47" s="26"/>
      <c r="E47" s="26"/>
      <c r="F47" s="26"/>
      <c r="G47" s="26"/>
      <c r="H47" s="26"/>
      <c r="I47" s="26"/>
      <c r="J47" s="26"/>
      <c r="K47" s="26"/>
      <c r="L47" s="26"/>
      <c r="M47" s="26"/>
      <c r="N47" s="27"/>
      <c r="O47" s="405" t="s">
        <v>37</v>
      </c>
      <c r="P47" s="406"/>
      <c r="Q47" s="406"/>
      <c r="R47" s="406"/>
      <c r="S47" s="406"/>
      <c r="T47" s="406"/>
      <c r="U47" s="406"/>
      <c r="V47" s="406"/>
      <c r="W47" s="406"/>
      <c r="X47" s="406"/>
      <c r="Y47" s="406"/>
      <c r="Z47" s="407"/>
      <c r="AA47" s="417" t="s">
        <v>180</v>
      </c>
      <c r="AB47" s="418"/>
      <c r="AC47" s="418"/>
      <c r="AD47" s="418"/>
      <c r="AE47" s="418"/>
      <c r="AF47" s="418"/>
      <c r="AG47" s="418"/>
      <c r="AH47" s="418"/>
      <c r="AI47" s="418"/>
      <c r="AJ47" s="418"/>
      <c r="AK47" s="418"/>
      <c r="AL47" s="419"/>
      <c r="AM47" s="403" t="s">
        <v>158</v>
      </c>
      <c r="AN47" s="195"/>
      <c r="AO47" s="195"/>
    </row>
    <row r="48" spans="1:42" ht="12.6" thickBot="1" x14ac:dyDescent="0.5">
      <c r="A48" s="55"/>
      <c r="B48" s="26"/>
      <c r="C48" s="26"/>
      <c r="D48" s="26"/>
      <c r="E48" s="26"/>
      <c r="F48" s="26"/>
      <c r="G48" s="26"/>
      <c r="H48" s="26"/>
      <c r="I48" s="26"/>
      <c r="J48" s="26"/>
      <c r="K48" s="26"/>
      <c r="L48" s="26"/>
      <c r="M48" s="26"/>
      <c r="N48" s="27"/>
      <c r="O48" s="408" t="s">
        <v>9</v>
      </c>
      <c r="P48" s="409"/>
      <c r="Q48" s="409"/>
      <c r="R48" s="409"/>
      <c r="S48" s="410"/>
      <c r="T48" s="69"/>
      <c r="U48" s="409" t="s">
        <v>10</v>
      </c>
      <c r="V48" s="409"/>
      <c r="W48" s="409"/>
      <c r="X48" s="409"/>
      <c r="Y48" s="410"/>
      <c r="Z48" s="411"/>
      <c r="AA48" s="412" t="s">
        <v>9</v>
      </c>
      <c r="AB48" s="410"/>
      <c r="AC48" s="410"/>
      <c r="AD48" s="410"/>
      <c r="AE48" s="410"/>
      <c r="AF48" s="190"/>
      <c r="AG48" s="412" t="s">
        <v>10</v>
      </c>
      <c r="AH48" s="410"/>
      <c r="AI48" s="410"/>
      <c r="AJ48" s="410"/>
      <c r="AK48" s="410"/>
      <c r="AL48" s="411"/>
      <c r="AM48" s="404"/>
      <c r="AN48" s="196"/>
      <c r="AO48" s="196"/>
      <c r="AP48" s="3" t="s">
        <v>199</v>
      </c>
    </row>
    <row r="49" spans="1:45" ht="12.6" thickTop="1" x14ac:dyDescent="0.45">
      <c r="A49" s="55"/>
      <c r="B49" s="157"/>
      <c r="C49" s="377" t="str">
        <f>民間資金一覧!B8</f>
        <v>●●株式会社</v>
      </c>
      <c r="D49" s="378"/>
      <c r="E49" s="378"/>
      <c r="F49" s="378"/>
      <c r="G49" s="378"/>
      <c r="H49" s="378"/>
      <c r="I49" s="378"/>
      <c r="J49" s="378"/>
      <c r="K49" s="378"/>
      <c r="L49" s="378"/>
      <c r="M49" s="378"/>
      <c r="N49" s="379"/>
      <c r="O49" s="380">
        <f>INDEX(民間資金一覧!$C$8:$J$66,MATCH(C49,民間資金一覧!$B$8:$B$66,0),MATCH($R$18,民間資金一覧!$C$6:$J$6,0))</f>
        <v>1000000</v>
      </c>
      <c r="P49" s="381"/>
      <c r="Q49" s="381"/>
      <c r="R49" s="382"/>
      <c r="S49" s="161" t="s">
        <v>12</v>
      </c>
      <c r="T49" s="57"/>
      <c r="U49" s="383" cm="1">
        <f t="array" ref="U49">INDEX(民間資金一覧!$C$8:$J$66,MATCH(C49,民間資金一覧!$B$8:$B$66,0),MATCH($R$18,民間資金一覧!$C$6:$J$6,0)+1)</f>
        <v>0</v>
      </c>
      <c r="V49" s="384"/>
      <c r="W49" s="384"/>
      <c r="X49" s="385"/>
      <c r="Y49" s="161" t="s">
        <v>12</v>
      </c>
      <c r="Z49" s="70"/>
      <c r="AA49" s="386">
        <f>O49-AP49</f>
        <v>1000000</v>
      </c>
      <c r="AB49" s="387"/>
      <c r="AC49" s="387"/>
      <c r="AD49" s="387"/>
      <c r="AE49" s="161" t="s">
        <v>12</v>
      </c>
      <c r="AF49" s="162"/>
      <c r="AG49" s="388">
        <f>U49-AQ49</f>
        <v>0</v>
      </c>
      <c r="AH49" s="389"/>
      <c r="AI49" s="389"/>
      <c r="AJ49" s="389"/>
      <c r="AK49" s="161" t="s">
        <v>12</v>
      </c>
      <c r="AL49" s="161"/>
      <c r="AM49" s="332"/>
      <c r="AN49" s="197"/>
      <c r="AO49" s="197"/>
      <c r="AP49" s="267"/>
      <c r="AQ49" s="267"/>
      <c r="AR49" s="336" t="s">
        <v>208</v>
      </c>
      <c r="AS49" s="264"/>
    </row>
    <row r="50" spans="1:45" x14ac:dyDescent="0.45">
      <c r="A50" s="55"/>
      <c r="B50" s="157"/>
      <c r="C50" s="351" t="str">
        <f>民間資金一覧!B9</f>
        <v>××株式会社（※2021年3月31日脱退）</v>
      </c>
      <c r="D50" s="352"/>
      <c r="E50" s="352"/>
      <c r="F50" s="352"/>
      <c r="G50" s="352"/>
      <c r="H50" s="352"/>
      <c r="I50" s="352"/>
      <c r="J50" s="352"/>
      <c r="K50" s="352"/>
      <c r="L50" s="352"/>
      <c r="M50" s="352"/>
      <c r="N50" s="353"/>
      <c r="O50" s="354">
        <f>INDEX(民間資金一覧!$C$8:$J$66,MATCH(C50,民間資金一覧!$B$8:$B$66,0),MATCH($R$18,民間資金一覧!$C$6:$J$6,0))</f>
        <v>100000000</v>
      </c>
      <c r="P50" s="355"/>
      <c r="Q50" s="355"/>
      <c r="R50" s="356"/>
      <c r="S50" s="163" t="s">
        <v>12</v>
      </c>
      <c r="T50" s="124"/>
      <c r="U50" s="357" cm="1">
        <f t="array" ref="U50">INDEX(民間資金一覧!$C$8:$J$66,MATCH(C50,民間資金一覧!$B$8:$B$66,0),MATCH($R$18,民間資金一覧!$C$6:$J$6,0)+1)</f>
        <v>0</v>
      </c>
      <c r="V50" s="358"/>
      <c r="W50" s="358"/>
      <c r="X50" s="359"/>
      <c r="Y50" s="163" t="s">
        <v>12</v>
      </c>
      <c r="Z50" s="72"/>
      <c r="AA50" s="360">
        <f t="shared" ref="AA50:AA73" si="2">O50-AP50</f>
        <v>100000000</v>
      </c>
      <c r="AB50" s="361"/>
      <c r="AC50" s="361"/>
      <c r="AD50" s="361"/>
      <c r="AE50" s="163" t="s">
        <v>12</v>
      </c>
      <c r="AF50" s="164"/>
      <c r="AG50" s="362">
        <f t="shared" ref="AG50:AG73" si="3">U50-AQ50</f>
        <v>0</v>
      </c>
      <c r="AH50" s="363"/>
      <c r="AI50" s="363"/>
      <c r="AJ50" s="363"/>
      <c r="AK50" s="163" t="s">
        <v>12</v>
      </c>
      <c r="AL50" s="163"/>
      <c r="AM50" s="333"/>
      <c r="AN50" s="197"/>
      <c r="AO50" s="197"/>
      <c r="AP50" s="267"/>
      <c r="AQ50" s="267"/>
    </row>
    <row r="51" spans="1:45" x14ac:dyDescent="0.45">
      <c r="A51" s="55"/>
      <c r="B51" s="157"/>
      <c r="C51" s="351" t="str">
        <f>民間資金一覧!B10</f>
        <v>▽▽株式会社</v>
      </c>
      <c r="D51" s="352"/>
      <c r="E51" s="352"/>
      <c r="F51" s="352"/>
      <c r="G51" s="352"/>
      <c r="H51" s="352"/>
      <c r="I51" s="352"/>
      <c r="J51" s="352"/>
      <c r="K51" s="352"/>
      <c r="L51" s="352"/>
      <c r="M51" s="352"/>
      <c r="N51" s="353"/>
      <c r="O51" s="354">
        <f>INDEX(民間資金一覧!$C$8:$J$66,MATCH(C51,民間資金一覧!$B$8:$B$66,0),MATCH($R$18,民間資金一覧!$C$6:$J$6,0))</f>
        <v>0</v>
      </c>
      <c r="P51" s="355"/>
      <c r="Q51" s="355"/>
      <c r="R51" s="356"/>
      <c r="S51" s="163" t="s">
        <v>12</v>
      </c>
      <c r="T51" s="124"/>
      <c r="U51" s="357" cm="1">
        <f t="array" ref="U51">INDEX(民間資金一覧!$C$8:$J$66,MATCH(C51,民間資金一覧!$B$8:$B$66,0),MATCH($R$18,民間資金一覧!$C$6:$J$6,0)+1)</f>
        <v>0</v>
      </c>
      <c r="V51" s="358"/>
      <c r="W51" s="358"/>
      <c r="X51" s="359"/>
      <c r="Y51" s="163" t="s">
        <v>12</v>
      </c>
      <c r="Z51" s="72"/>
      <c r="AA51" s="360">
        <f t="shared" si="2"/>
        <v>0</v>
      </c>
      <c r="AB51" s="361"/>
      <c r="AC51" s="361"/>
      <c r="AD51" s="361"/>
      <c r="AE51" s="163" t="s">
        <v>12</v>
      </c>
      <c r="AF51" s="164"/>
      <c r="AG51" s="362">
        <f t="shared" si="3"/>
        <v>0</v>
      </c>
      <c r="AH51" s="363"/>
      <c r="AI51" s="363"/>
      <c r="AJ51" s="363"/>
      <c r="AK51" s="163" t="s">
        <v>12</v>
      </c>
      <c r="AL51" s="163"/>
      <c r="AM51" s="333"/>
      <c r="AN51" s="197"/>
      <c r="AO51" s="197"/>
      <c r="AP51" s="267"/>
      <c r="AQ51" s="267"/>
    </row>
    <row r="52" spans="1:45" x14ac:dyDescent="0.45">
      <c r="A52" s="55"/>
      <c r="B52" s="157"/>
      <c r="C52" s="351" t="str">
        <f>民間資金一覧!B11</f>
        <v>　　</v>
      </c>
      <c r="D52" s="352"/>
      <c r="E52" s="352"/>
      <c r="F52" s="352"/>
      <c r="G52" s="352"/>
      <c r="H52" s="352"/>
      <c r="I52" s="352"/>
      <c r="J52" s="352"/>
      <c r="K52" s="352"/>
      <c r="L52" s="352"/>
      <c r="M52" s="352"/>
      <c r="N52" s="353"/>
      <c r="O52" s="354">
        <f>INDEX(民間資金一覧!$C$8:$J$66,MATCH(C52,民間資金一覧!$B$8:$B$66,0),MATCH($R$18,民間資金一覧!$C$6:$J$6,0))</f>
        <v>0</v>
      </c>
      <c r="P52" s="355"/>
      <c r="Q52" s="355"/>
      <c r="R52" s="356"/>
      <c r="S52" s="163" t="s">
        <v>12</v>
      </c>
      <c r="T52" s="124"/>
      <c r="U52" s="357" cm="1">
        <f t="array" ref="U52">INDEX(民間資金一覧!$C$8:$J$66,MATCH(C52,民間資金一覧!$B$8:$B$66,0),MATCH($R$18,民間資金一覧!$C$6:$J$6,0)+1)</f>
        <v>0</v>
      </c>
      <c r="V52" s="358"/>
      <c r="W52" s="358"/>
      <c r="X52" s="359"/>
      <c r="Y52" s="163" t="s">
        <v>12</v>
      </c>
      <c r="Z52" s="72"/>
      <c r="AA52" s="360">
        <f t="shared" si="2"/>
        <v>0</v>
      </c>
      <c r="AB52" s="361"/>
      <c r="AC52" s="361"/>
      <c r="AD52" s="361"/>
      <c r="AE52" s="163" t="s">
        <v>12</v>
      </c>
      <c r="AF52" s="164"/>
      <c r="AG52" s="362">
        <f t="shared" si="3"/>
        <v>0</v>
      </c>
      <c r="AH52" s="363"/>
      <c r="AI52" s="363"/>
      <c r="AJ52" s="363"/>
      <c r="AK52" s="163" t="s">
        <v>12</v>
      </c>
      <c r="AL52" s="163"/>
      <c r="AM52" s="333"/>
      <c r="AN52" s="197"/>
      <c r="AO52" s="197"/>
      <c r="AP52" s="267"/>
      <c r="AQ52" s="267"/>
    </row>
    <row r="53" spans="1:45" x14ac:dyDescent="0.45">
      <c r="A53" s="55"/>
      <c r="B53" s="157"/>
      <c r="C53" s="351" t="str">
        <f>民間資金一覧!B12</f>
        <v>　　</v>
      </c>
      <c r="D53" s="352"/>
      <c r="E53" s="352"/>
      <c r="F53" s="352"/>
      <c r="G53" s="352"/>
      <c r="H53" s="352"/>
      <c r="I53" s="352"/>
      <c r="J53" s="352"/>
      <c r="K53" s="352"/>
      <c r="L53" s="352"/>
      <c r="M53" s="352"/>
      <c r="N53" s="353"/>
      <c r="O53" s="354">
        <f>INDEX(民間資金一覧!$C$8:$J$66,MATCH(C53,民間資金一覧!$B$8:$B$66,0),MATCH($R$18,民間資金一覧!$C$6:$J$6,0))</f>
        <v>0</v>
      </c>
      <c r="P53" s="355"/>
      <c r="Q53" s="355"/>
      <c r="R53" s="356"/>
      <c r="S53" s="163" t="s">
        <v>12</v>
      </c>
      <c r="T53" s="124"/>
      <c r="U53" s="357" cm="1">
        <f t="array" ref="U53">INDEX(民間資金一覧!$C$8:$J$66,MATCH(C53,民間資金一覧!$B$8:$B$66,0),MATCH($R$18,民間資金一覧!$C$6:$J$6,0)+1)</f>
        <v>0</v>
      </c>
      <c r="V53" s="358"/>
      <c r="W53" s="358"/>
      <c r="X53" s="359"/>
      <c r="Y53" s="163" t="s">
        <v>12</v>
      </c>
      <c r="Z53" s="72"/>
      <c r="AA53" s="360">
        <f t="shared" si="2"/>
        <v>0</v>
      </c>
      <c r="AB53" s="361"/>
      <c r="AC53" s="361"/>
      <c r="AD53" s="361"/>
      <c r="AE53" s="163" t="s">
        <v>12</v>
      </c>
      <c r="AF53" s="164"/>
      <c r="AG53" s="362">
        <f t="shared" si="3"/>
        <v>0</v>
      </c>
      <c r="AH53" s="363"/>
      <c r="AI53" s="363"/>
      <c r="AJ53" s="363"/>
      <c r="AK53" s="163" t="s">
        <v>12</v>
      </c>
      <c r="AL53" s="163"/>
      <c r="AM53" s="333"/>
      <c r="AN53" s="197"/>
      <c r="AO53" s="197"/>
      <c r="AP53" s="267"/>
      <c r="AQ53" s="267"/>
    </row>
    <row r="54" spans="1:45" x14ac:dyDescent="0.45">
      <c r="A54" s="55"/>
      <c r="B54" s="157"/>
      <c r="C54" s="351" t="str">
        <f>民間資金一覧!B13</f>
        <v>　　</v>
      </c>
      <c r="D54" s="352"/>
      <c r="E54" s="352"/>
      <c r="F54" s="352"/>
      <c r="G54" s="352"/>
      <c r="H54" s="352"/>
      <c r="I54" s="352"/>
      <c r="J54" s="352"/>
      <c r="K54" s="352"/>
      <c r="L54" s="352"/>
      <c r="M54" s="352"/>
      <c r="N54" s="353"/>
      <c r="O54" s="354">
        <f>INDEX(民間資金一覧!$C$8:$J$66,MATCH(C54,民間資金一覧!$B$8:$B$66,0),MATCH($R$18,民間資金一覧!$C$6:$J$6,0))</f>
        <v>0</v>
      </c>
      <c r="P54" s="355"/>
      <c r="Q54" s="355"/>
      <c r="R54" s="356"/>
      <c r="S54" s="163" t="s">
        <v>12</v>
      </c>
      <c r="T54" s="124"/>
      <c r="U54" s="357" cm="1">
        <f t="array" ref="U54">INDEX(民間資金一覧!$C$8:$J$66,MATCH(C54,民間資金一覧!$B$8:$B$66,0),MATCH($R$18,民間資金一覧!$C$6:$J$6,0)+1)</f>
        <v>0</v>
      </c>
      <c r="V54" s="358"/>
      <c r="W54" s="358"/>
      <c r="X54" s="359"/>
      <c r="Y54" s="163" t="s">
        <v>12</v>
      </c>
      <c r="Z54" s="72"/>
      <c r="AA54" s="360">
        <f t="shared" si="2"/>
        <v>0</v>
      </c>
      <c r="AB54" s="361"/>
      <c r="AC54" s="361"/>
      <c r="AD54" s="361"/>
      <c r="AE54" s="163" t="s">
        <v>12</v>
      </c>
      <c r="AF54" s="164"/>
      <c r="AG54" s="362">
        <f t="shared" si="3"/>
        <v>0</v>
      </c>
      <c r="AH54" s="363"/>
      <c r="AI54" s="363"/>
      <c r="AJ54" s="363"/>
      <c r="AK54" s="163" t="s">
        <v>12</v>
      </c>
      <c r="AL54" s="163"/>
      <c r="AM54" s="333"/>
      <c r="AN54" s="197"/>
      <c r="AO54" s="197"/>
      <c r="AP54" s="267"/>
      <c r="AQ54" s="267"/>
    </row>
    <row r="55" spans="1:45" x14ac:dyDescent="0.45">
      <c r="A55" s="55"/>
      <c r="B55" s="157"/>
      <c r="C55" s="351" t="str">
        <f>民間資金一覧!B14</f>
        <v>　　</v>
      </c>
      <c r="D55" s="352"/>
      <c r="E55" s="352"/>
      <c r="F55" s="352"/>
      <c r="G55" s="352"/>
      <c r="H55" s="352"/>
      <c r="I55" s="352"/>
      <c r="J55" s="352"/>
      <c r="K55" s="352"/>
      <c r="L55" s="352"/>
      <c r="M55" s="352"/>
      <c r="N55" s="353"/>
      <c r="O55" s="354">
        <f>INDEX(民間資金一覧!$C$8:$J$66,MATCH(C55,民間資金一覧!$B$8:$B$66,0),MATCH($R$18,民間資金一覧!$C$6:$J$6,0))</f>
        <v>0</v>
      </c>
      <c r="P55" s="355"/>
      <c r="Q55" s="355"/>
      <c r="R55" s="356"/>
      <c r="S55" s="163" t="s">
        <v>12</v>
      </c>
      <c r="T55" s="124"/>
      <c r="U55" s="357" cm="1">
        <f t="array" ref="U55">INDEX(民間資金一覧!$C$8:$J$66,MATCH(C55,民間資金一覧!$B$8:$B$66,0),MATCH($R$18,民間資金一覧!$C$6:$J$6,0)+1)</f>
        <v>0</v>
      </c>
      <c r="V55" s="358"/>
      <c r="W55" s="358"/>
      <c r="X55" s="359"/>
      <c r="Y55" s="163" t="s">
        <v>12</v>
      </c>
      <c r="Z55" s="72"/>
      <c r="AA55" s="360">
        <f t="shared" si="2"/>
        <v>0</v>
      </c>
      <c r="AB55" s="361"/>
      <c r="AC55" s="361"/>
      <c r="AD55" s="361"/>
      <c r="AE55" s="163" t="s">
        <v>12</v>
      </c>
      <c r="AF55" s="164"/>
      <c r="AG55" s="362">
        <f t="shared" si="3"/>
        <v>0</v>
      </c>
      <c r="AH55" s="363"/>
      <c r="AI55" s="363"/>
      <c r="AJ55" s="363"/>
      <c r="AK55" s="163" t="s">
        <v>12</v>
      </c>
      <c r="AL55" s="163"/>
      <c r="AM55" s="333"/>
      <c r="AN55" s="197"/>
      <c r="AO55" s="197"/>
      <c r="AP55" s="267"/>
      <c r="AQ55" s="267"/>
    </row>
    <row r="56" spans="1:45" x14ac:dyDescent="0.45">
      <c r="A56" s="55"/>
      <c r="B56" s="157"/>
      <c r="C56" s="351" t="str">
        <f>民間資金一覧!B15</f>
        <v>　　</v>
      </c>
      <c r="D56" s="352"/>
      <c r="E56" s="352"/>
      <c r="F56" s="352"/>
      <c r="G56" s="352"/>
      <c r="H56" s="352"/>
      <c r="I56" s="352"/>
      <c r="J56" s="352"/>
      <c r="K56" s="352"/>
      <c r="L56" s="352"/>
      <c r="M56" s="352"/>
      <c r="N56" s="353"/>
      <c r="O56" s="354">
        <f>INDEX(民間資金一覧!$C$8:$J$66,MATCH(C56,民間資金一覧!$B$8:$B$66,0),MATCH($R$18,民間資金一覧!$C$6:$J$6,0))</f>
        <v>0</v>
      </c>
      <c r="P56" s="355"/>
      <c r="Q56" s="355"/>
      <c r="R56" s="356"/>
      <c r="S56" s="163" t="s">
        <v>12</v>
      </c>
      <c r="T56" s="124"/>
      <c r="U56" s="357" cm="1">
        <f t="array" ref="U56">INDEX(民間資金一覧!$C$8:$J$66,MATCH(C56,民間資金一覧!$B$8:$B$66,0),MATCH($R$18,民間資金一覧!$C$6:$J$6,0)+1)</f>
        <v>0</v>
      </c>
      <c r="V56" s="358"/>
      <c r="W56" s="358"/>
      <c r="X56" s="359"/>
      <c r="Y56" s="163" t="s">
        <v>12</v>
      </c>
      <c r="Z56" s="72"/>
      <c r="AA56" s="360">
        <f t="shared" si="2"/>
        <v>0</v>
      </c>
      <c r="AB56" s="361"/>
      <c r="AC56" s="361"/>
      <c r="AD56" s="361"/>
      <c r="AE56" s="163" t="s">
        <v>12</v>
      </c>
      <c r="AF56" s="164"/>
      <c r="AG56" s="362">
        <f t="shared" si="3"/>
        <v>0</v>
      </c>
      <c r="AH56" s="363"/>
      <c r="AI56" s="363"/>
      <c r="AJ56" s="363"/>
      <c r="AK56" s="163" t="s">
        <v>12</v>
      </c>
      <c r="AL56" s="163"/>
      <c r="AM56" s="333"/>
      <c r="AN56" s="197"/>
      <c r="AO56" s="197"/>
      <c r="AP56" s="267"/>
      <c r="AQ56" s="267"/>
    </row>
    <row r="57" spans="1:45" x14ac:dyDescent="0.45">
      <c r="A57" s="55"/>
      <c r="B57" s="157"/>
      <c r="C57" s="351" t="str">
        <f>民間資金一覧!B16</f>
        <v>　　</v>
      </c>
      <c r="D57" s="352"/>
      <c r="E57" s="352"/>
      <c r="F57" s="352"/>
      <c r="G57" s="352"/>
      <c r="H57" s="352"/>
      <c r="I57" s="352"/>
      <c r="J57" s="352"/>
      <c r="K57" s="352"/>
      <c r="L57" s="352"/>
      <c r="M57" s="352"/>
      <c r="N57" s="353"/>
      <c r="O57" s="354">
        <f>INDEX(民間資金一覧!$C$8:$J$66,MATCH(C57,民間資金一覧!$B$8:$B$66,0),MATCH($R$18,民間資金一覧!$C$6:$J$6,0))</f>
        <v>0</v>
      </c>
      <c r="P57" s="355"/>
      <c r="Q57" s="355"/>
      <c r="R57" s="356"/>
      <c r="S57" s="163" t="s">
        <v>12</v>
      </c>
      <c r="T57" s="124"/>
      <c r="U57" s="357" cm="1">
        <f t="array" ref="U57">INDEX(民間資金一覧!$C$8:$J$66,MATCH(C57,民間資金一覧!$B$8:$B$66,0),MATCH($R$18,民間資金一覧!$C$6:$J$6,0)+1)</f>
        <v>0</v>
      </c>
      <c r="V57" s="358"/>
      <c r="W57" s="358"/>
      <c r="X57" s="359"/>
      <c r="Y57" s="163" t="s">
        <v>12</v>
      </c>
      <c r="Z57" s="72"/>
      <c r="AA57" s="360">
        <f t="shared" si="2"/>
        <v>0</v>
      </c>
      <c r="AB57" s="361"/>
      <c r="AC57" s="361"/>
      <c r="AD57" s="361"/>
      <c r="AE57" s="163" t="s">
        <v>12</v>
      </c>
      <c r="AF57" s="164"/>
      <c r="AG57" s="362">
        <f t="shared" si="3"/>
        <v>0</v>
      </c>
      <c r="AH57" s="363"/>
      <c r="AI57" s="363"/>
      <c r="AJ57" s="363"/>
      <c r="AK57" s="163" t="s">
        <v>12</v>
      </c>
      <c r="AL57" s="163"/>
      <c r="AM57" s="333"/>
      <c r="AN57" s="197"/>
      <c r="AO57" s="197"/>
      <c r="AP57" s="267"/>
      <c r="AQ57" s="267"/>
    </row>
    <row r="58" spans="1:45" x14ac:dyDescent="0.45">
      <c r="A58" s="55"/>
      <c r="B58" s="157"/>
      <c r="C58" s="351" t="str">
        <f>民間資金一覧!B17</f>
        <v>　　</v>
      </c>
      <c r="D58" s="352"/>
      <c r="E58" s="352"/>
      <c r="F58" s="352"/>
      <c r="G58" s="352"/>
      <c r="H58" s="352"/>
      <c r="I58" s="352"/>
      <c r="J58" s="352"/>
      <c r="K58" s="352"/>
      <c r="L58" s="352"/>
      <c r="M58" s="352"/>
      <c r="N58" s="353"/>
      <c r="O58" s="354">
        <f>INDEX(民間資金一覧!$C$8:$J$66,MATCH(C58,民間資金一覧!$B$8:$B$66,0),MATCH($R$18,民間資金一覧!$C$6:$J$6,0))</f>
        <v>0</v>
      </c>
      <c r="P58" s="355"/>
      <c r="Q58" s="355"/>
      <c r="R58" s="356"/>
      <c r="S58" s="163" t="s">
        <v>12</v>
      </c>
      <c r="T58" s="124"/>
      <c r="U58" s="357" cm="1">
        <f t="array" ref="U58">INDEX(民間資金一覧!$C$8:$J$66,MATCH(C58,民間資金一覧!$B$8:$B$66,0),MATCH($R$18,民間資金一覧!$C$6:$J$6,0)+1)</f>
        <v>0</v>
      </c>
      <c r="V58" s="358"/>
      <c r="W58" s="358"/>
      <c r="X58" s="359"/>
      <c r="Y58" s="163" t="s">
        <v>12</v>
      </c>
      <c r="Z58" s="72"/>
      <c r="AA58" s="360">
        <f t="shared" si="2"/>
        <v>0</v>
      </c>
      <c r="AB58" s="361"/>
      <c r="AC58" s="361"/>
      <c r="AD58" s="361"/>
      <c r="AE58" s="163" t="s">
        <v>12</v>
      </c>
      <c r="AF58" s="164"/>
      <c r="AG58" s="362">
        <f t="shared" si="3"/>
        <v>0</v>
      </c>
      <c r="AH58" s="363"/>
      <c r="AI58" s="363"/>
      <c r="AJ58" s="363"/>
      <c r="AK58" s="163" t="s">
        <v>12</v>
      </c>
      <c r="AL58" s="163"/>
      <c r="AM58" s="333"/>
      <c r="AN58" s="197"/>
      <c r="AO58" s="197"/>
      <c r="AP58" s="267"/>
      <c r="AQ58" s="267"/>
    </row>
    <row r="59" spans="1:45" x14ac:dyDescent="0.45">
      <c r="A59" s="55"/>
      <c r="B59" s="157"/>
      <c r="C59" s="351" t="str">
        <f>民間資金一覧!B18</f>
        <v>　　</v>
      </c>
      <c r="D59" s="352"/>
      <c r="E59" s="352"/>
      <c r="F59" s="352"/>
      <c r="G59" s="352"/>
      <c r="H59" s="352"/>
      <c r="I59" s="352"/>
      <c r="J59" s="352"/>
      <c r="K59" s="352"/>
      <c r="L59" s="352"/>
      <c r="M59" s="352"/>
      <c r="N59" s="353"/>
      <c r="O59" s="354">
        <f>INDEX(民間資金一覧!$C$8:$J$66,MATCH(C59,民間資金一覧!$B$8:$B$66,0),MATCH($R$18,民間資金一覧!$C$6:$J$6,0))</f>
        <v>0</v>
      </c>
      <c r="P59" s="355"/>
      <c r="Q59" s="355"/>
      <c r="R59" s="356"/>
      <c r="S59" s="163" t="s">
        <v>12</v>
      </c>
      <c r="T59" s="124"/>
      <c r="U59" s="357" cm="1">
        <f t="array" ref="U59">INDEX(民間資金一覧!$C$8:$J$66,MATCH(C59,民間資金一覧!$B$8:$B$66,0),MATCH($R$18,民間資金一覧!$C$6:$J$6,0)+1)</f>
        <v>0</v>
      </c>
      <c r="V59" s="358"/>
      <c r="W59" s="358"/>
      <c r="X59" s="359"/>
      <c r="Y59" s="163" t="s">
        <v>12</v>
      </c>
      <c r="Z59" s="72"/>
      <c r="AA59" s="360">
        <f t="shared" si="2"/>
        <v>0</v>
      </c>
      <c r="AB59" s="361"/>
      <c r="AC59" s="361"/>
      <c r="AD59" s="361"/>
      <c r="AE59" s="163" t="s">
        <v>12</v>
      </c>
      <c r="AF59" s="164"/>
      <c r="AG59" s="362">
        <f t="shared" si="3"/>
        <v>0</v>
      </c>
      <c r="AH59" s="363"/>
      <c r="AI59" s="363"/>
      <c r="AJ59" s="363"/>
      <c r="AK59" s="163" t="s">
        <v>12</v>
      </c>
      <c r="AL59" s="163"/>
      <c r="AM59" s="333"/>
      <c r="AN59" s="197"/>
      <c r="AO59" s="197"/>
      <c r="AP59" s="267"/>
      <c r="AQ59" s="267"/>
    </row>
    <row r="60" spans="1:45" x14ac:dyDescent="0.45">
      <c r="A60" s="55"/>
      <c r="B60" s="157"/>
      <c r="C60" s="351" t="str">
        <f>民間資金一覧!B19</f>
        <v>　　</v>
      </c>
      <c r="D60" s="352"/>
      <c r="E60" s="352"/>
      <c r="F60" s="352"/>
      <c r="G60" s="352"/>
      <c r="H60" s="352"/>
      <c r="I60" s="352"/>
      <c r="J60" s="352"/>
      <c r="K60" s="352"/>
      <c r="L60" s="352"/>
      <c r="M60" s="352"/>
      <c r="N60" s="353"/>
      <c r="O60" s="354">
        <f>INDEX(民間資金一覧!$C$8:$J$66,MATCH(C60,民間資金一覧!$B$8:$B$66,0),MATCH($R$18,民間資金一覧!$C$6:$J$6,0))</f>
        <v>0</v>
      </c>
      <c r="P60" s="355"/>
      <c r="Q60" s="355"/>
      <c r="R60" s="356"/>
      <c r="S60" s="163" t="s">
        <v>12</v>
      </c>
      <c r="T60" s="124"/>
      <c r="U60" s="357" cm="1">
        <f t="array" ref="U60">INDEX(民間資金一覧!$C$8:$J$66,MATCH(C60,民間資金一覧!$B$8:$B$66,0),MATCH($R$18,民間資金一覧!$C$6:$J$6,0)+1)</f>
        <v>0</v>
      </c>
      <c r="V60" s="358"/>
      <c r="W60" s="358"/>
      <c r="X60" s="359"/>
      <c r="Y60" s="163" t="s">
        <v>12</v>
      </c>
      <c r="Z60" s="72"/>
      <c r="AA60" s="360">
        <f t="shared" si="2"/>
        <v>0</v>
      </c>
      <c r="AB60" s="361"/>
      <c r="AC60" s="361"/>
      <c r="AD60" s="361"/>
      <c r="AE60" s="163" t="s">
        <v>12</v>
      </c>
      <c r="AF60" s="164"/>
      <c r="AG60" s="362">
        <f t="shared" si="3"/>
        <v>0</v>
      </c>
      <c r="AH60" s="363"/>
      <c r="AI60" s="363"/>
      <c r="AJ60" s="363"/>
      <c r="AK60" s="163" t="s">
        <v>12</v>
      </c>
      <c r="AL60" s="163"/>
      <c r="AM60" s="333"/>
      <c r="AN60" s="197"/>
      <c r="AO60" s="197"/>
      <c r="AP60" s="267"/>
      <c r="AQ60" s="267"/>
    </row>
    <row r="61" spans="1:45" x14ac:dyDescent="0.45">
      <c r="A61" s="55"/>
      <c r="B61" s="157"/>
      <c r="C61" s="351" t="str">
        <f>民間資金一覧!B20</f>
        <v>　　</v>
      </c>
      <c r="D61" s="352"/>
      <c r="E61" s="352"/>
      <c r="F61" s="352"/>
      <c r="G61" s="352"/>
      <c r="H61" s="352"/>
      <c r="I61" s="352"/>
      <c r="J61" s="352"/>
      <c r="K61" s="352"/>
      <c r="L61" s="352"/>
      <c r="M61" s="352"/>
      <c r="N61" s="353"/>
      <c r="O61" s="354">
        <f>INDEX(民間資金一覧!$C$8:$J$66,MATCH(C61,民間資金一覧!$B$8:$B$66,0),MATCH($R$18,民間資金一覧!$C$6:$J$6,0))</f>
        <v>0</v>
      </c>
      <c r="P61" s="355"/>
      <c r="Q61" s="355"/>
      <c r="R61" s="356"/>
      <c r="S61" s="163" t="s">
        <v>12</v>
      </c>
      <c r="T61" s="124"/>
      <c r="U61" s="357" cm="1">
        <f t="array" ref="U61">INDEX(民間資金一覧!$C$8:$J$66,MATCH(C61,民間資金一覧!$B$8:$B$66,0),MATCH($R$18,民間資金一覧!$C$6:$J$6,0)+1)</f>
        <v>0</v>
      </c>
      <c r="V61" s="358"/>
      <c r="W61" s="358"/>
      <c r="X61" s="359"/>
      <c r="Y61" s="163" t="s">
        <v>12</v>
      </c>
      <c r="Z61" s="72"/>
      <c r="AA61" s="360">
        <f t="shared" si="2"/>
        <v>0</v>
      </c>
      <c r="AB61" s="361"/>
      <c r="AC61" s="361"/>
      <c r="AD61" s="361"/>
      <c r="AE61" s="163" t="s">
        <v>12</v>
      </c>
      <c r="AF61" s="164"/>
      <c r="AG61" s="362">
        <f t="shared" si="3"/>
        <v>0</v>
      </c>
      <c r="AH61" s="363"/>
      <c r="AI61" s="363"/>
      <c r="AJ61" s="363"/>
      <c r="AK61" s="163" t="s">
        <v>12</v>
      </c>
      <c r="AL61" s="163"/>
      <c r="AM61" s="333"/>
      <c r="AN61" s="197"/>
      <c r="AO61" s="197"/>
      <c r="AP61" s="267"/>
      <c r="AQ61" s="267"/>
    </row>
    <row r="62" spans="1:45" x14ac:dyDescent="0.45">
      <c r="A62" s="55"/>
      <c r="B62" s="157"/>
      <c r="C62" s="351" t="str">
        <f>民間資金一覧!B21</f>
        <v>　　</v>
      </c>
      <c r="D62" s="352"/>
      <c r="E62" s="352"/>
      <c r="F62" s="352"/>
      <c r="G62" s="352"/>
      <c r="H62" s="352"/>
      <c r="I62" s="352"/>
      <c r="J62" s="352"/>
      <c r="K62" s="352"/>
      <c r="L62" s="352"/>
      <c r="M62" s="352"/>
      <c r="N62" s="353"/>
      <c r="O62" s="354">
        <f>INDEX(民間資金一覧!$C$8:$J$66,MATCH(C62,民間資金一覧!$B$8:$B$66,0),MATCH($R$18,民間資金一覧!$C$6:$J$6,0))</f>
        <v>0</v>
      </c>
      <c r="P62" s="355"/>
      <c r="Q62" s="355"/>
      <c r="R62" s="356"/>
      <c r="S62" s="163" t="s">
        <v>12</v>
      </c>
      <c r="T62" s="124"/>
      <c r="U62" s="357" cm="1">
        <f t="array" ref="U62">INDEX(民間資金一覧!$C$8:$J$66,MATCH(C62,民間資金一覧!$B$8:$B$66,0),MATCH($R$18,民間資金一覧!$C$6:$J$6,0)+1)</f>
        <v>0</v>
      </c>
      <c r="V62" s="358"/>
      <c r="W62" s="358"/>
      <c r="X62" s="359"/>
      <c r="Y62" s="163" t="s">
        <v>12</v>
      </c>
      <c r="Z62" s="72"/>
      <c r="AA62" s="360">
        <f t="shared" si="2"/>
        <v>0</v>
      </c>
      <c r="AB62" s="361"/>
      <c r="AC62" s="361"/>
      <c r="AD62" s="361"/>
      <c r="AE62" s="163" t="s">
        <v>12</v>
      </c>
      <c r="AF62" s="164"/>
      <c r="AG62" s="362">
        <f t="shared" si="3"/>
        <v>0</v>
      </c>
      <c r="AH62" s="363"/>
      <c r="AI62" s="363"/>
      <c r="AJ62" s="363"/>
      <c r="AK62" s="163" t="s">
        <v>12</v>
      </c>
      <c r="AL62" s="163"/>
      <c r="AM62" s="333"/>
      <c r="AN62" s="197"/>
      <c r="AO62" s="197"/>
      <c r="AP62" s="267"/>
      <c r="AQ62" s="267"/>
    </row>
    <row r="63" spans="1:45" ht="12" customHeight="1" x14ac:dyDescent="0.45">
      <c r="A63" s="55"/>
      <c r="B63" s="157"/>
      <c r="C63" s="351" t="str">
        <f>民間資金一覧!B22</f>
        <v>　　</v>
      </c>
      <c r="D63" s="352"/>
      <c r="E63" s="352"/>
      <c r="F63" s="352"/>
      <c r="G63" s="352"/>
      <c r="H63" s="352"/>
      <c r="I63" s="352"/>
      <c r="J63" s="352"/>
      <c r="K63" s="352"/>
      <c r="L63" s="352"/>
      <c r="M63" s="352"/>
      <c r="N63" s="353"/>
      <c r="O63" s="354">
        <f>INDEX(民間資金一覧!$C$8:$J$66,MATCH(C63,民間資金一覧!$B$8:$B$66,0),MATCH($R$18,民間資金一覧!$C$6:$J$6,0))</f>
        <v>0</v>
      </c>
      <c r="P63" s="355"/>
      <c r="Q63" s="355"/>
      <c r="R63" s="356"/>
      <c r="S63" s="163" t="s">
        <v>12</v>
      </c>
      <c r="T63" s="124"/>
      <c r="U63" s="357" cm="1">
        <f t="array" ref="U63">INDEX(民間資金一覧!$C$8:$J$66,MATCH(C63,民間資金一覧!$B$8:$B$66,0),MATCH($R$18,民間資金一覧!$C$6:$J$6,0)+1)</f>
        <v>0</v>
      </c>
      <c r="V63" s="358"/>
      <c r="W63" s="358"/>
      <c r="X63" s="359"/>
      <c r="Y63" s="163" t="s">
        <v>12</v>
      </c>
      <c r="Z63" s="72"/>
      <c r="AA63" s="360">
        <f t="shared" si="2"/>
        <v>0</v>
      </c>
      <c r="AB63" s="361"/>
      <c r="AC63" s="361"/>
      <c r="AD63" s="361"/>
      <c r="AE63" s="163" t="s">
        <v>12</v>
      </c>
      <c r="AF63" s="164"/>
      <c r="AG63" s="362">
        <f t="shared" si="3"/>
        <v>0</v>
      </c>
      <c r="AH63" s="363"/>
      <c r="AI63" s="363"/>
      <c r="AJ63" s="363"/>
      <c r="AK63" s="163" t="s">
        <v>12</v>
      </c>
      <c r="AL63" s="163"/>
      <c r="AM63" s="333"/>
      <c r="AN63" s="197"/>
      <c r="AO63" s="197"/>
      <c r="AP63" s="267"/>
      <c r="AQ63" s="267"/>
    </row>
    <row r="64" spans="1:45" ht="12" customHeight="1" x14ac:dyDescent="0.45">
      <c r="A64" s="55"/>
      <c r="B64" s="157"/>
      <c r="C64" s="351" t="str">
        <f>民間資金一覧!B23</f>
        <v>　　</v>
      </c>
      <c r="D64" s="352"/>
      <c r="E64" s="352"/>
      <c r="F64" s="352"/>
      <c r="G64" s="352"/>
      <c r="H64" s="352"/>
      <c r="I64" s="352"/>
      <c r="J64" s="352"/>
      <c r="K64" s="352"/>
      <c r="L64" s="352"/>
      <c r="M64" s="352"/>
      <c r="N64" s="353"/>
      <c r="O64" s="354">
        <f>INDEX(民間資金一覧!$C$8:$J$66,MATCH(C64,民間資金一覧!$B$8:$B$66,0),MATCH($R$18,民間資金一覧!$C$6:$J$6,0))</f>
        <v>0</v>
      </c>
      <c r="P64" s="355"/>
      <c r="Q64" s="355"/>
      <c r="R64" s="356"/>
      <c r="S64" s="163" t="s">
        <v>12</v>
      </c>
      <c r="T64" s="124"/>
      <c r="U64" s="357" cm="1">
        <f t="array" ref="U64">INDEX(民間資金一覧!$C$8:$J$66,MATCH(C64,民間資金一覧!$B$8:$B$66,0),MATCH($R$18,民間資金一覧!$C$6:$J$6,0)+1)</f>
        <v>0</v>
      </c>
      <c r="V64" s="358"/>
      <c r="W64" s="358"/>
      <c r="X64" s="359"/>
      <c r="Y64" s="163" t="s">
        <v>12</v>
      </c>
      <c r="Z64" s="72"/>
      <c r="AA64" s="360">
        <f t="shared" si="2"/>
        <v>0</v>
      </c>
      <c r="AB64" s="361"/>
      <c r="AC64" s="361"/>
      <c r="AD64" s="361"/>
      <c r="AE64" s="163" t="s">
        <v>12</v>
      </c>
      <c r="AF64" s="164"/>
      <c r="AG64" s="362">
        <f t="shared" si="3"/>
        <v>0</v>
      </c>
      <c r="AH64" s="363"/>
      <c r="AI64" s="363"/>
      <c r="AJ64" s="363"/>
      <c r="AK64" s="163" t="s">
        <v>12</v>
      </c>
      <c r="AL64" s="163"/>
      <c r="AM64" s="333"/>
      <c r="AN64" s="197"/>
      <c r="AO64" s="197"/>
      <c r="AP64" s="267"/>
      <c r="AQ64" s="267"/>
    </row>
    <row r="65" spans="1:45" ht="12" customHeight="1" x14ac:dyDescent="0.45">
      <c r="A65" s="55"/>
      <c r="B65" s="157"/>
      <c r="C65" s="351" t="str">
        <f>民間資金一覧!B24</f>
        <v>　　</v>
      </c>
      <c r="D65" s="352"/>
      <c r="E65" s="352"/>
      <c r="F65" s="352"/>
      <c r="G65" s="352"/>
      <c r="H65" s="352"/>
      <c r="I65" s="352"/>
      <c r="J65" s="352"/>
      <c r="K65" s="352"/>
      <c r="L65" s="352"/>
      <c r="M65" s="352"/>
      <c r="N65" s="353"/>
      <c r="O65" s="354">
        <f>INDEX(民間資金一覧!$C$8:$J$66,MATCH(C65,民間資金一覧!$B$8:$B$66,0),MATCH($R$18,民間資金一覧!$C$6:$J$6,0))</f>
        <v>0</v>
      </c>
      <c r="P65" s="355"/>
      <c r="Q65" s="355"/>
      <c r="R65" s="356"/>
      <c r="S65" s="163" t="s">
        <v>12</v>
      </c>
      <c r="T65" s="124"/>
      <c r="U65" s="357" cm="1">
        <f t="array" ref="U65">INDEX(民間資金一覧!$C$8:$J$66,MATCH(C65,民間資金一覧!$B$8:$B$66,0),MATCH($R$18,民間資金一覧!$C$6:$J$6,0)+1)</f>
        <v>0</v>
      </c>
      <c r="V65" s="358"/>
      <c r="W65" s="358"/>
      <c r="X65" s="359"/>
      <c r="Y65" s="163" t="s">
        <v>12</v>
      </c>
      <c r="Z65" s="72"/>
      <c r="AA65" s="360">
        <f t="shared" si="2"/>
        <v>0</v>
      </c>
      <c r="AB65" s="361"/>
      <c r="AC65" s="361"/>
      <c r="AD65" s="361"/>
      <c r="AE65" s="163" t="s">
        <v>12</v>
      </c>
      <c r="AF65" s="164"/>
      <c r="AG65" s="362">
        <f t="shared" si="3"/>
        <v>0</v>
      </c>
      <c r="AH65" s="363"/>
      <c r="AI65" s="363"/>
      <c r="AJ65" s="363"/>
      <c r="AK65" s="163" t="s">
        <v>12</v>
      </c>
      <c r="AL65" s="163"/>
      <c r="AM65" s="333"/>
      <c r="AN65" s="197"/>
      <c r="AO65" s="197"/>
      <c r="AP65" s="267"/>
      <c r="AQ65" s="267"/>
    </row>
    <row r="66" spans="1:45" ht="12" customHeight="1" x14ac:dyDescent="0.45">
      <c r="A66" s="55"/>
      <c r="B66" s="157"/>
      <c r="C66" s="351" t="str">
        <f>民間資金一覧!B25</f>
        <v>　　</v>
      </c>
      <c r="D66" s="352"/>
      <c r="E66" s="352"/>
      <c r="F66" s="352"/>
      <c r="G66" s="352"/>
      <c r="H66" s="352"/>
      <c r="I66" s="352"/>
      <c r="J66" s="352"/>
      <c r="K66" s="352"/>
      <c r="L66" s="352"/>
      <c r="M66" s="352"/>
      <c r="N66" s="353"/>
      <c r="O66" s="354">
        <f>INDEX(民間資金一覧!$C$8:$J$66,MATCH(C66,民間資金一覧!$B$8:$B$66,0),MATCH($R$18,民間資金一覧!$C$6:$J$6,0))</f>
        <v>0</v>
      </c>
      <c r="P66" s="355"/>
      <c r="Q66" s="355"/>
      <c r="R66" s="356"/>
      <c r="S66" s="163" t="s">
        <v>12</v>
      </c>
      <c r="T66" s="124"/>
      <c r="U66" s="357" cm="1">
        <f t="array" ref="U66">INDEX(民間資金一覧!$C$8:$J$66,MATCH(C66,民間資金一覧!$B$8:$B$66,0),MATCH($R$18,民間資金一覧!$C$6:$J$6,0)+1)</f>
        <v>0</v>
      </c>
      <c r="V66" s="358"/>
      <c r="W66" s="358"/>
      <c r="X66" s="359"/>
      <c r="Y66" s="163" t="s">
        <v>12</v>
      </c>
      <c r="Z66" s="72"/>
      <c r="AA66" s="360">
        <f t="shared" si="2"/>
        <v>0</v>
      </c>
      <c r="AB66" s="361"/>
      <c r="AC66" s="361"/>
      <c r="AD66" s="361"/>
      <c r="AE66" s="163" t="s">
        <v>12</v>
      </c>
      <c r="AF66" s="164"/>
      <c r="AG66" s="362">
        <f t="shared" si="3"/>
        <v>0</v>
      </c>
      <c r="AH66" s="363"/>
      <c r="AI66" s="363"/>
      <c r="AJ66" s="363"/>
      <c r="AK66" s="163" t="s">
        <v>12</v>
      </c>
      <c r="AL66" s="163"/>
      <c r="AM66" s="333"/>
      <c r="AN66" s="197"/>
      <c r="AO66" s="197"/>
      <c r="AP66" s="267"/>
      <c r="AQ66" s="267"/>
    </row>
    <row r="67" spans="1:45" ht="12" customHeight="1" x14ac:dyDescent="0.45">
      <c r="A67" s="55"/>
      <c r="B67" s="157"/>
      <c r="C67" s="351" t="str">
        <f>民間資金一覧!B26</f>
        <v>　　</v>
      </c>
      <c r="D67" s="352"/>
      <c r="E67" s="352"/>
      <c r="F67" s="352"/>
      <c r="G67" s="352"/>
      <c r="H67" s="352"/>
      <c r="I67" s="352"/>
      <c r="J67" s="352"/>
      <c r="K67" s="352"/>
      <c r="L67" s="352"/>
      <c r="M67" s="352"/>
      <c r="N67" s="353"/>
      <c r="O67" s="354">
        <f>INDEX(民間資金一覧!$C$8:$J$66,MATCH(C67,民間資金一覧!$B$8:$B$66,0),MATCH($R$18,民間資金一覧!$C$6:$J$6,0))</f>
        <v>0</v>
      </c>
      <c r="P67" s="355"/>
      <c r="Q67" s="355"/>
      <c r="R67" s="356"/>
      <c r="S67" s="163" t="s">
        <v>12</v>
      </c>
      <c r="T67" s="124"/>
      <c r="U67" s="357" cm="1">
        <f t="array" ref="U67">INDEX(民間資金一覧!$C$8:$J$66,MATCH(C67,民間資金一覧!$B$8:$B$66,0),MATCH($R$18,民間資金一覧!$C$6:$J$6,0)+1)</f>
        <v>0</v>
      </c>
      <c r="V67" s="358"/>
      <c r="W67" s="358"/>
      <c r="X67" s="359"/>
      <c r="Y67" s="163" t="s">
        <v>12</v>
      </c>
      <c r="Z67" s="72"/>
      <c r="AA67" s="360">
        <f t="shared" si="2"/>
        <v>0</v>
      </c>
      <c r="AB67" s="361"/>
      <c r="AC67" s="361"/>
      <c r="AD67" s="361"/>
      <c r="AE67" s="163" t="s">
        <v>12</v>
      </c>
      <c r="AF67" s="164"/>
      <c r="AG67" s="362">
        <f t="shared" si="3"/>
        <v>0</v>
      </c>
      <c r="AH67" s="363"/>
      <c r="AI67" s="363"/>
      <c r="AJ67" s="363"/>
      <c r="AK67" s="163" t="s">
        <v>12</v>
      </c>
      <c r="AL67" s="163"/>
      <c r="AM67" s="333"/>
      <c r="AN67" s="197"/>
      <c r="AO67" s="197"/>
      <c r="AP67" s="267"/>
      <c r="AQ67" s="267"/>
    </row>
    <row r="68" spans="1:45" ht="12" customHeight="1" x14ac:dyDescent="0.45">
      <c r="A68" s="55"/>
      <c r="B68" s="157"/>
      <c r="C68" s="351" t="str">
        <f>民間資金一覧!B27</f>
        <v>　　</v>
      </c>
      <c r="D68" s="352"/>
      <c r="E68" s="352"/>
      <c r="F68" s="352"/>
      <c r="G68" s="352"/>
      <c r="H68" s="352"/>
      <c r="I68" s="352"/>
      <c r="J68" s="352"/>
      <c r="K68" s="352"/>
      <c r="L68" s="352"/>
      <c r="M68" s="352"/>
      <c r="N68" s="353"/>
      <c r="O68" s="354">
        <f>INDEX(民間資金一覧!$C$8:$J$66,MATCH(C68,民間資金一覧!$B$8:$B$66,0),MATCH($R$18,民間資金一覧!$C$6:$J$6,0))</f>
        <v>0</v>
      </c>
      <c r="P68" s="355"/>
      <c r="Q68" s="355"/>
      <c r="R68" s="356"/>
      <c r="S68" s="163" t="s">
        <v>12</v>
      </c>
      <c r="T68" s="124"/>
      <c r="U68" s="357" cm="1">
        <f t="array" ref="U68">INDEX(民間資金一覧!$C$8:$J$66,MATCH(C68,民間資金一覧!$B$8:$B$66,0),MATCH($R$18,民間資金一覧!$C$6:$J$6,0)+1)</f>
        <v>0</v>
      </c>
      <c r="V68" s="358"/>
      <c r="W68" s="358"/>
      <c r="X68" s="359"/>
      <c r="Y68" s="163" t="s">
        <v>12</v>
      </c>
      <c r="Z68" s="72"/>
      <c r="AA68" s="360">
        <f t="shared" si="2"/>
        <v>0</v>
      </c>
      <c r="AB68" s="361"/>
      <c r="AC68" s="361"/>
      <c r="AD68" s="361"/>
      <c r="AE68" s="163" t="s">
        <v>12</v>
      </c>
      <c r="AF68" s="164"/>
      <c r="AG68" s="362">
        <f t="shared" si="3"/>
        <v>0</v>
      </c>
      <c r="AH68" s="363"/>
      <c r="AI68" s="363"/>
      <c r="AJ68" s="363"/>
      <c r="AK68" s="163" t="s">
        <v>12</v>
      </c>
      <c r="AL68" s="163"/>
      <c r="AM68" s="333"/>
      <c r="AN68" s="197"/>
      <c r="AO68" s="197"/>
      <c r="AP68" s="267"/>
      <c r="AQ68" s="267"/>
    </row>
    <row r="69" spans="1:45" ht="12" customHeight="1" x14ac:dyDescent="0.45">
      <c r="A69" s="55"/>
      <c r="B69" s="157"/>
      <c r="C69" s="351" t="str">
        <f>民間資金一覧!B28</f>
        <v>　　</v>
      </c>
      <c r="D69" s="352"/>
      <c r="E69" s="352"/>
      <c r="F69" s="352"/>
      <c r="G69" s="352"/>
      <c r="H69" s="352"/>
      <c r="I69" s="352"/>
      <c r="J69" s="352"/>
      <c r="K69" s="352"/>
      <c r="L69" s="352"/>
      <c r="M69" s="352"/>
      <c r="N69" s="353"/>
      <c r="O69" s="354">
        <f>INDEX(民間資金一覧!$C$8:$J$66,MATCH(C69,民間資金一覧!$B$8:$B$66,0),MATCH($R$18,民間資金一覧!$C$6:$J$6,0))</f>
        <v>0</v>
      </c>
      <c r="P69" s="355"/>
      <c r="Q69" s="355"/>
      <c r="R69" s="356"/>
      <c r="S69" s="163" t="s">
        <v>12</v>
      </c>
      <c r="T69" s="124"/>
      <c r="U69" s="357" cm="1">
        <f t="array" ref="U69">INDEX(民間資金一覧!$C$8:$J$66,MATCH(C69,民間資金一覧!$B$8:$B$66,0),MATCH($R$18,民間資金一覧!$C$6:$J$6,0)+1)</f>
        <v>0</v>
      </c>
      <c r="V69" s="358"/>
      <c r="W69" s="358"/>
      <c r="X69" s="359"/>
      <c r="Y69" s="163" t="s">
        <v>12</v>
      </c>
      <c r="Z69" s="72"/>
      <c r="AA69" s="360">
        <f t="shared" si="2"/>
        <v>0</v>
      </c>
      <c r="AB69" s="361"/>
      <c r="AC69" s="361"/>
      <c r="AD69" s="361"/>
      <c r="AE69" s="163" t="s">
        <v>12</v>
      </c>
      <c r="AF69" s="164"/>
      <c r="AG69" s="362">
        <f t="shared" si="3"/>
        <v>0</v>
      </c>
      <c r="AH69" s="363"/>
      <c r="AI69" s="363"/>
      <c r="AJ69" s="363"/>
      <c r="AK69" s="163" t="s">
        <v>12</v>
      </c>
      <c r="AL69" s="163"/>
      <c r="AM69" s="333"/>
      <c r="AN69" s="197"/>
      <c r="AO69" s="197"/>
      <c r="AP69" s="267"/>
      <c r="AQ69" s="267"/>
    </row>
    <row r="70" spans="1:45" ht="12" customHeight="1" x14ac:dyDescent="0.45">
      <c r="A70" s="55"/>
      <c r="B70" s="157"/>
      <c r="C70" s="351" t="str">
        <f>民間資金一覧!B29</f>
        <v>　　</v>
      </c>
      <c r="D70" s="352"/>
      <c r="E70" s="352"/>
      <c r="F70" s="352"/>
      <c r="G70" s="352"/>
      <c r="H70" s="352"/>
      <c r="I70" s="352"/>
      <c r="J70" s="352"/>
      <c r="K70" s="352"/>
      <c r="L70" s="352"/>
      <c r="M70" s="352"/>
      <c r="N70" s="353"/>
      <c r="O70" s="354">
        <f>INDEX(民間資金一覧!$C$8:$J$66,MATCH(C70,民間資金一覧!$B$8:$B$66,0),MATCH($R$18,民間資金一覧!$C$6:$J$6,0))</f>
        <v>0</v>
      </c>
      <c r="P70" s="355"/>
      <c r="Q70" s="355"/>
      <c r="R70" s="356"/>
      <c r="S70" s="163" t="s">
        <v>12</v>
      </c>
      <c r="T70" s="124"/>
      <c r="U70" s="357" cm="1">
        <f t="array" ref="U70">INDEX(民間資金一覧!$C$8:$J$66,MATCH(C70,民間資金一覧!$B$8:$B$66,0),MATCH($R$18,民間資金一覧!$C$6:$J$6,0)+1)</f>
        <v>0</v>
      </c>
      <c r="V70" s="358"/>
      <c r="W70" s="358"/>
      <c r="X70" s="359"/>
      <c r="Y70" s="163" t="s">
        <v>12</v>
      </c>
      <c r="Z70" s="72"/>
      <c r="AA70" s="360">
        <f t="shared" si="2"/>
        <v>0</v>
      </c>
      <c r="AB70" s="361"/>
      <c r="AC70" s="361"/>
      <c r="AD70" s="361"/>
      <c r="AE70" s="163" t="s">
        <v>12</v>
      </c>
      <c r="AF70" s="164"/>
      <c r="AG70" s="362">
        <f t="shared" si="3"/>
        <v>0</v>
      </c>
      <c r="AH70" s="363"/>
      <c r="AI70" s="363"/>
      <c r="AJ70" s="363"/>
      <c r="AK70" s="163" t="s">
        <v>12</v>
      </c>
      <c r="AL70" s="163"/>
      <c r="AM70" s="333"/>
      <c r="AN70" s="197"/>
      <c r="AO70" s="197"/>
      <c r="AP70" s="267"/>
      <c r="AQ70" s="267"/>
    </row>
    <row r="71" spans="1:45" ht="12" customHeight="1" x14ac:dyDescent="0.45">
      <c r="A71" s="55"/>
      <c r="B71" s="157"/>
      <c r="C71" s="351" t="str">
        <f>民間資金一覧!B30</f>
        <v>　　</v>
      </c>
      <c r="D71" s="352"/>
      <c r="E71" s="352"/>
      <c r="F71" s="352"/>
      <c r="G71" s="352"/>
      <c r="H71" s="352"/>
      <c r="I71" s="352"/>
      <c r="J71" s="352"/>
      <c r="K71" s="352"/>
      <c r="L71" s="352"/>
      <c r="M71" s="352"/>
      <c r="N71" s="353"/>
      <c r="O71" s="354">
        <f>INDEX(民間資金一覧!$C$8:$J$66,MATCH(C71,民間資金一覧!$B$8:$B$66,0),MATCH($R$18,民間資金一覧!$C$6:$J$6,0))</f>
        <v>0</v>
      </c>
      <c r="P71" s="355"/>
      <c r="Q71" s="355"/>
      <c r="R71" s="356"/>
      <c r="S71" s="163" t="s">
        <v>12</v>
      </c>
      <c r="T71" s="124"/>
      <c r="U71" s="357" cm="1">
        <f t="array" ref="U71">INDEX(民間資金一覧!$C$8:$J$66,MATCH(C71,民間資金一覧!$B$8:$B$66,0),MATCH($R$18,民間資金一覧!$C$6:$J$6,0)+1)</f>
        <v>0</v>
      </c>
      <c r="V71" s="358"/>
      <c r="W71" s="358"/>
      <c r="X71" s="359"/>
      <c r="Y71" s="163" t="s">
        <v>12</v>
      </c>
      <c r="Z71" s="72"/>
      <c r="AA71" s="360">
        <f t="shared" si="2"/>
        <v>0</v>
      </c>
      <c r="AB71" s="361"/>
      <c r="AC71" s="361"/>
      <c r="AD71" s="361"/>
      <c r="AE71" s="163" t="s">
        <v>12</v>
      </c>
      <c r="AF71" s="164"/>
      <c r="AG71" s="362">
        <f t="shared" si="3"/>
        <v>0</v>
      </c>
      <c r="AH71" s="363"/>
      <c r="AI71" s="363"/>
      <c r="AJ71" s="363"/>
      <c r="AK71" s="163" t="s">
        <v>12</v>
      </c>
      <c r="AL71" s="163"/>
      <c r="AM71" s="333"/>
      <c r="AN71" s="197"/>
      <c r="AO71" s="197"/>
      <c r="AP71" s="267"/>
      <c r="AQ71" s="267"/>
    </row>
    <row r="72" spans="1:45" ht="12" customHeight="1" x14ac:dyDescent="0.45">
      <c r="A72" s="55"/>
      <c r="B72" s="157"/>
      <c r="C72" s="351" t="str">
        <f>民間資金一覧!B31</f>
        <v>　　</v>
      </c>
      <c r="D72" s="352"/>
      <c r="E72" s="352"/>
      <c r="F72" s="352"/>
      <c r="G72" s="352"/>
      <c r="H72" s="352"/>
      <c r="I72" s="352"/>
      <c r="J72" s="352"/>
      <c r="K72" s="352"/>
      <c r="L72" s="352"/>
      <c r="M72" s="352"/>
      <c r="N72" s="353"/>
      <c r="O72" s="354">
        <f>INDEX(民間資金一覧!$C$8:$J$66,MATCH(C72,民間資金一覧!$B$8:$B$66,0),MATCH($R$18,民間資金一覧!$C$6:$J$6,0))</f>
        <v>0</v>
      </c>
      <c r="P72" s="355"/>
      <c r="Q72" s="355"/>
      <c r="R72" s="356"/>
      <c r="S72" s="163" t="s">
        <v>12</v>
      </c>
      <c r="T72" s="124"/>
      <c r="U72" s="357" cm="1">
        <f t="array" ref="U72">INDEX(民間資金一覧!$C$8:$J$66,MATCH(C72,民間資金一覧!$B$8:$B$66,0),MATCH($R$18,民間資金一覧!$C$6:$J$6,0)+1)</f>
        <v>0</v>
      </c>
      <c r="V72" s="358"/>
      <c r="W72" s="358"/>
      <c r="X72" s="359"/>
      <c r="Y72" s="163" t="s">
        <v>12</v>
      </c>
      <c r="Z72" s="72"/>
      <c r="AA72" s="360">
        <f t="shared" si="2"/>
        <v>0</v>
      </c>
      <c r="AB72" s="361"/>
      <c r="AC72" s="361"/>
      <c r="AD72" s="361"/>
      <c r="AE72" s="163" t="s">
        <v>12</v>
      </c>
      <c r="AF72" s="164"/>
      <c r="AG72" s="362">
        <f t="shared" si="3"/>
        <v>0</v>
      </c>
      <c r="AH72" s="363"/>
      <c r="AI72" s="363"/>
      <c r="AJ72" s="363"/>
      <c r="AK72" s="163" t="s">
        <v>12</v>
      </c>
      <c r="AL72" s="163"/>
      <c r="AM72" s="333"/>
      <c r="AN72" s="197"/>
      <c r="AO72" s="197"/>
      <c r="AP72" s="267"/>
      <c r="AQ72" s="267"/>
    </row>
    <row r="73" spans="1:45" ht="12" customHeight="1" x14ac:dyDescent="0.45">
      <c r="A73" s="55"/>
      <c r="B73" s="157"/>
      <c r="C73" s="364" t="str">
        <f>民間資金一覧!B32</f>
        <v>　　</v>
      </c>
      <c r="D73" s="365"/>
      <c r="E73" s="365"/>
      <c r="F73" s="365"/>
      <c r="G73" s="365"/>
      <c r="H73" s="365"/>
      <c r="I73" s="365"/>
      <c r="J73" s="365"/>
      <c r="K73" s="365"/>
      <c r="L73" s="365"/>
      <c r="M73" s="365"/>
      <c r="N73" s="366"/>
      <c r="O73" s="367">
        <f>INDEX(民間資金一覧!$C$8:$J$66,MATCH(C73,民間資金一覧!$B$8:$B$66,0),MATCH($R$18,民間資金一覧!$C$6:$J$6,0))</f>
        <v>0</v>
      </c>
      <c r="P73" s="368"/>
      <c r="Q73" s="368"/>
      <c r="R73" s="369"/>
      <c r="S73" s="237" t="s">
        <v>12</v>
      </c>
      <c r="T73" s="321"/>
      <c r="U73" s="370" cm="1">
        <f t="array" ref="U73">INDEX(民間資金一覧!$C$8:$J$66,MATCH(C73,民間資金一覧!$B$8:$B$66,0),MATCH($R$18,民間資金一覧!$C$6:$J$6,0)+1)</f>
        <v>0</v>
      </c>
      <c r="V73" s="371"/>
      <c r="W73" s="371"/>
      <c r="X73" s="372"/>
      <c r="Y73" s="237" t="s">
        <v>12</v>
      </c>
      <c r="Z73" s="322"/>
      <c r="AA73" s="373">
        <f t="shared" si="2"/>
        <v>0</v>
      </c>
      <c r="AB73" s="374"/>
      <c r="AC73" s="374"/>
      <c r="AD73" s="374"/>
      <c r="AE73" s="237" t="s">
        <v>12</v>
      </c>
      <c r="AF73" s="238"/>
      <c r="AG73" s="375">
        <f t="shared" si="3"/>
        <v>0</v>
      </c>
      <c r="AH73" s="376"/>
      <c r="AI73" s="376"/>
      <c r="AJ73" s="376"/>
      <c r="AK73" s="237" t="s">
        <v>12</v>
      </c>
      <c r="AL73" s="237"/>
      <c r="AM73" s="334"/>
      <c r="AN73" s="197"/>
      <c r="AO73" s="197"/>
      <c r="AP73" s="267"/>
      <c r="AQ73" s="267"/>
    </row>
    <row r="74" spans="1:45" x14ac:dyDescent="0.45">
      <c r="A74" s="55"/>
      <c r="B74" s="26"/>
      <c r="C74" s="351" t="str">
        <f>民間資金一覧!B33</f>
        <v>　　</v>
      </c>
      <c r="D74" s="352"/>
      <c r="E74" s="352"/>
      <c r="F74" s="352"/>
      <c r="G74" s="352"/>
      <c r="H74" s="352"/>
      <c r="I74" s="352"/>
      <c r="J74" s="352"/>
      <c r="K74" s="352"/>
      <c r="L74" s="352"/>
      <c r="M74" s="352"/>
      <c r="N74" s="353"/>
      <c r="O74" s="354">
        <f>INDEX(民間資金一覧!$C$8:$J$66,MATCH(C74,民間資金一覧!$B$8:$B$66,0),MATCH($R$18,民間資金一覧!$C$6:$J$6,0))</f>
        <v>0</v>
      </c>
      <c r="P74" s="355"/>
      <c r="Q74" s="355"/>
      <c r="R74" s="356"/>
      <c r="S74" s="163" t="s">
        <v>12</v>
      </c>
      <c r="T74" s="124"/>
      <c r="U74" s="357" cm="1">
        <f t="array" ref="U74">INDEX(民間資金一覧!$C$8:$J$66,MATCH(C74,民間資金一覧!$B$8:$B$66,0),MATCH($R$18,民間資金一覧!$C$6:$J$6,0)+1)</f>
        <v>0</v>
      </c>
      <c r="V74" s="358"/>
      <c r="W74" s="358"/>
      <c r="X74" s="359"/>
      <c r="Y74" s="163" t="s">
        <v>12</v>
      </c>
      <c r="Z74" s="72"/>
      <c r="AA74" s="360">
        <f>O74-AP74</f>
        <v>0</v>
      </c>
      <c r="AB74" s="361"/>
      <c r="AC74" s="361"/>
      <c r="AD74" s="361"/>
      <c r="AE74" s="163" t="s">
        <v>12</v>
      </c>
      <c r="AF74" s="164"/>
      <c r="AG74" s="362">
        <f>U74-AQ74</f>
        <v>0</v>
      </c>
      <c r="AH74" s="363"/>
      <c r="AI74" s="363"/>
      <c r="AJ74" s="363"/>
      <c r="AK74" s="163" t="s">
        <v>12</v>
      </c>
      <c r="AL74" s="163"/>
      <c r="AM74" s="333"/>
      <c r="AN74" s="197"/>
      <c r="AO74" s="197"/>
      <c r="AP74" s="267"/>
      <c r="AQ74" s="267"/>
      <c r="AS74" s="264"/>
    </row>
    <row r="75" spans="1:45" x14ac:dyDescent="0.45">
      <c r="A75" s="55"/>
      <c r="B75" s="26"/>
      <c r="C75" s="351" t="str">
        <f>民間資金一覧!B34</f>
        <v>　　</v>
      </c>
      <c r="D75" s="352"/>
      <c r="E75" s="352"/>
      <c r="F75" s="352"/>
      <c r="G75" s="352"/>
      <c r="H75" s="352"/>
      <c r="I75" s="352"/>
      <c r="J75" s="352"/>
      <c r="K75" s="352"/>
      <c r="L75" s="352"/>
      <c r="M75" s="352"/>
      <c r="N75" s="353"/>
      <c r="O75" s="354">
        <f>INDEX(民間資金一覧!$C$8:$J$66,MATCH(C75,民間資金一覧!$B$8:$B$66,0),MATCH($R$18,民間資金一覧!$C$6:$J$6,0))</f>
        <v>0</v>
      </c>
      <c r="P75" s="355"/>
      <c r="Q75" s="355"/>
      <c r="R75" s="356"/>
      <c r="S75" s="71" t="s">
        <v>12</v>
      </c>
      <c r="T75" s="124"/>
      <c r="U75" s="357" cm="1">
        <f t="array" ref="U75">INDEX(民間資金一覧!$C$8:$J$66,MATCH(C75,民間資金一覧!$B$8:$B$66,0),MATCH($R$18,民間資金一覧!$C$6:$J$6,0)+1)</f>
        <v>0</v>
      </c>
      <c r="V75" s="358"/>
      <c r="W75" s="358"/>
      <c r="X75" s="359"/>
      <c r="Y75" s="71" t="s">
        <v>12</v>
      </c>
      <c r="Z75" s="72"/>
      <c r="AA75" s="360">
        <f t="shared" ref="AA75:AA104" si="4">O75-AP75</f>
        <v>0</v>
      </c>
      <c r="AB75" s="361"/>
      <c r="AC75" s="361"/>
      <c r="AD75" s="361"/>
      <c r="AE75" s="163" t="s">
        <v>12</v>
      </c>
      <c r="AF75" s="164"/>
      <c r="AG75" s="362">
        <f t="shared" ref="AG75:AG104" si="5">U75-AQ75</f>
        <v>0</v>
      </c>
      <c r="AH75" s="363"/>
      <c r="AI75" s="363"/>
      <c r="AJ75" s="363"/>
      <c r="AK75" s="163" t="s">
        <v>12</v>
      </c>
      <c r="AL75" s="163"/>
      <c r="AM75" s="333"/>
      <c r="AN75" s="197"/>
      <c r="AO75" s="197"/>
      <c r="AP75" s="267"/>
      <c r="AQ75" s="267"/>
    </row>
    <row r="76" spans="1:45" x14ac:dyDescent="0.45">
      <c r="A76" s="55"/>
      <c r="B76" s="26"/>
      <c r="C76" s="351" t="str">
        <f>民間資金一覧!B35</f>
        <v>　　</v>
      </c>
      <c r="D76" s="352"/>
      <c r="E76" s="352"/>
      <c r="F76" s="352"/>
      <c r="G76" s="352"/>
      <c r="H76" s="352"/>
      <c r="I76" s="352"/>
      <c r="J76" s="352"/>
      <c r="K76" s="352"/>
      <c r="L76" s="352"/>
      <c r="M76" s="352"/>
      <c r="N76" s="353"/>
      <c r="O76" s="354">
        <f>INDEX(民間資金一覧!$C$8:$J$66,MATCH(C76,民間資金一覧!$B$8:$B$66,0),MATCH($R$18,民間資金一覧!$C$6:$J$6,0))</f>
        <v>0</v>
      </c>
      <c r="P76" s="355"/>
      <c r="Q76" s="355"/>
      <c r="R76" s="356"/>
      <c r="S76" s="71" t="s">
        <v>12</v>
      </c>
      <c r="T76" s="124"/>
      <c r="U76" s="357" cm="1">
        <f t="array" ref="U76">INDEX(民間資金一覧!$C$8:$J$66,MATCH(C76,民間資金一覧!$B$8:$B$66,0),MATCH($R$18,民間資金一覧!$C$6:$J$6,0)+1)</f>
        <v>0</v>
      </c>
      <c r="V76" s="358"/>
      <c r="W76" s="358"/>
      <c r="X76" s="359"/>
      <c r="Y76" s="71" t="s">
        <v>12</v>
      </c>
      <c r="Z76" s="72"/>
      <c r="AA76" s="360">
        <f t="shared" si="4"/>
        <v>0</v>
      </c>
      <c r="AB76" s="361"/>
      <c r="AC76" s="361"/>
      <c r="AD76" s="361"/>
      <c r="AE76" s="163" t="s">
        <v>12</v>
      </c>
      <c r="AF76" s="164"/>
      <c r="AG76" s="362">
        <f t="shared" si="5"/>
        <v>0</v>
      </c>
      <c r="AH76" s="363"/>
      <c r="AI76" s="363"/>
      <c r="AJ76" s="363"/>
      <c r="AK76" s="163" t="s">
        <v>12</v>
      </c>
      <c r="AL76" s="163"/>
      <c r="AM76" s="333"/>
      <c r="AN76" s="197"/>
      <c r="AO76" s="197"/>
      <c r="AP76" s="267"/>
      <c r="AQ76" s="267"/>
    </row>
    <row r="77" spans="1:45" x14ac:dyDescent="0.45">
      <c r="A77" s="55"/>
      <c r="B77" s="26"/>
      <c r="C77" s="351" t="str">
        <f>民間資金一覧!B36</f>
        <v>　　</v>
      </c>
      <c r="D77" s="352"/>
      <c r="E77" s="352"/>
      <c r="F77" s="352"/>
      <c r="G77" s="352"/>
      <c r="H77" s="352"/>
      <c r="I77" s="352"/>
      <c r="J77" s="352"/>
      <c r="K77" s="352"/>
      <c r="L77" s="352"/>
      <c r="M77" s="352"/>
      <c r="N77" s="353"/>
      <c r="O77" s="354">
        <f>INDEX(民間資金一覧!$C$8:$J$66,MATCH(C77,民間資金一覧!$B$8:$B$66,0),MATCH($R$18,民間資金一覧!$C$6:$J$6,0))</f>
        <v>0</v>
      </c>
      <c r="P77" s="355"/>
      <c r="Q77" s="355"/>
      <c r="R77" s="356"/>
      <c r="S77" s="71" t="s">
        <v>12</v>
      </c>
      <c r="T77" s="124"/>
      <c r="U77" s="357" cm="1">
        <f t="array" ref="U77">INDEX(民間資金一覧!$C$8:$J$66,MATCH(C77,民間資金一覧!$B$8:$B$66,0),MATCH($R$18,民間資金一覧!$C$6:$J$6,0)+1)</f>
        <v>0</v>
      </c>
      <c r="V77" s="358"/>
      <c r="W77" s="358"/>
      <c r="X77" s="359"/>
      <c r="Y77" s="71" t="s">
        <v>12</v>
      </c>
      <c r="Z77" s="72"/>
      <c r="AA77" s="360">
        <f t="shared" si="4"/>
        <v>0</v>
      </c>
      <c r="AB77" s="361"/>
      <c r="AC77" s="361"/>
      <c r="AD77" s="361"/>
      <c r="AE77" s="163" t="s">
        <v>12</v>
      </c>
      <c r="AF77" s="164"/>
      <c r="AG77" s="362">
        <f t="shared" si="5"/>
        <v>0</v>
      </c>
      <c r="AH77" s="363"/>
      <c r="AI77" s="363"/>
      <c r="AJ77" s="363"/>
      <c r="AK77" s="163" t="s">
        <v>12</v>
      </c>
      <c r="AL77" s="163"/>
      <c r="AM77" s="333"/>
      <c r="AN77" s="197"/>
      <c r="AO77" s="197"/>
      <c r="AP77" s="267"/>
      <c r="AQ77" s="267"/>
    </row>
    <row r="78" spans="1:45" x14ac:dyDescent="0.45">
      <c r="A78" s="55"/>
      <c r="B78" s="26"/>
      <c r="C78" s="351" t="str">
        <f>民間資金一覧!B37</f>
        <v>　　</v>
      </c>
      <c r="D78" s="352"/>
      <c r="E78" s="352"/>
      <c r="F78" s="352"/>
      <c r="G78" s="352"/>
      <c r="H78" s="352"/>
      <c r="I78" s="352"/>
      <c r="J78" s="352"/>
      <c r="K78" s="352"/>
      <c r="L78" s="352"/>
      <c r="M78" s="352"/>
      <c r="N78" s="353"/>
      <c r="O78" s="354">
        <f>INDEX(民間資金一覧!$C$8:$J$66,MATCH(C78,民間資金一覧!$B$8:$B$66,0),MATCH($R$18,民間資金一覧!$C$6:$J$6,0))</f>
        <v>0</v>
      </c>
      <c r="P78" s="355"/>
      <c r="Q78" s="355"/>
      <c r="R78" s="356"/>
      <c r="S78" s="71" t="s">
        <v>12</v>
      </c>
      <c r="T78" s="124"/>
      <c r="U78" s="357" cm="1">
        <f t="array" ref="U78">INDEX(民間資金一覧!$C$8:$J$66,MATCH(C78,民間資金一覧!$B$8:$B$66,0),MATCH($R$18,民間資金一覧!$C$6:$J$6,0)+1)</f>
        <v>0</v>
      </c>
      <c r="V78" s="358"/>
      <c r="W78" s="358"/>
      <c r="X78" s="359"/>
      <c r="Y78" s="71" t="s">
        <v>12</v>
      </c>
      <c r="Z78" s="72"/>
      <c r="AA78" s="360">
        <f t="shared" si="4"/>
        <v>0</v>
      </c>
      <c r="AB78" s="361"/>
      <c r="AC78" s="361"/>
      <c r="AD78" s="361"/>
      <c r="AE78" s="163" t="s">
        <v>12</v>
      </c>
      <c r="AF78" s="164"/>
      <c r="AG78" s="362">
        <f t="shared" si="5"/>
        <v>0</v>
      </c>
      <c r="AH78" s="363"/>
      <c r="AI78" s="363"/>
      <c r="AJ78" s="363"/>
      <c r="AK78" s="163" t="s">
        <v>12</v>
      </c>
      <c r="AL78" s="163"/>
      <c r="AM78" s="333"/>
      <c r="AN78" s="197"/>
      <c r="AO78" s="197"/>
      <c r="AP78" s="267"/>
      <c r="AQ78" s="267"/>
    </row>
    <row r="79" spans="1:45" x14ac:dyDescent="0.45">
      <c r="A79" s="55"/>
      <c r="B79" s="26"/>
      <c r="C79" s="351" t="str">
        <f>民間資金一覧!B38</f>
        <v>　　</v>
      </c>
      <c r="D79" s="352"/>
      <c r="E79" s="352"/>
      <c r="F79" s="352"/>
      <c r="G79" s="352"/>
      <c r="H79" s="352"/>
      <c r="I79" s="352"/>
      <c r="J79" s="352"/>
      <c r="K79" s="352"/>
      <c r="L79" s="352"/>
      <c r="M79" s="352"/>
      <c r="N79" s="353"/>
      <c r="O79" s="354">
        <f>INDEX(民間資金一覧!$C$8:$J$66,MATCH(C79,民間資金一覧!$B$8:$B$66,0),MATCH($R$18,民間資金一覧!$C$6:$J$6,0))</f>
        <v>0</v>
      </c>
      <c r="P79" s="355"/>
      <c r="Q79" s="355"/>
      <c r="R79" s="356"/>
      <c r="S79" s="71" t="s">
        <v>12</v>
      </c>
      <c r="T79" s="124"/>
      <c r="U79" s="357" cm="1">
        <f t="array" ref="U79">INDEX(民間資金一覧!$C$8:$J$66,MATCH(C79,民間資金一覧!$B$8:$B$66,0),MATCH($R$18,民間資金一覧!$C$6:$J$6,0)+1)</f>
        <v>0</v>
      </c>
      <c r="V79" s="358"/>
      <c r="W79" s="358"/>
      <c r="X79" s="359"/>
      <c r="Y79" s="71" t="s">
        <v>12</v>
      </c>
      <c r="Z79" s="72"/>
      <c r="AA79" s="360">
        <f t="shared" si="4"/>
        <v>0</v>
      </c>
      <c r="AB79" s="361"/>
      <c r="AC79" s="361"/>
      <c r="AD79" s="361"/>
      <c r="AE79" s="163" t="s">
        <v>12</v>
      </c>
      <c r="AF79" s="164"/>
      <c r="AG79" s="362">
        <f t="shared" si="5"/>
        <v>0</v>
      </c>
      <c r="AH79" s="363"/>
      <c r="AI79" s="363"/>
      <c r="AJ79" s="363"/>
      <c r="AK79" s="163" t="s">
        <v>12</v>
      </c>
      <c r="AL79" s="163"/>
      <c r="AM79" s="333"/>
      <c r="AN79" s="197"/>
      <c r="AO79" s="197"/>
      <c r="AP79" s="267"/>
      <c r="AQ79" s="267"/>
    </row>
    <row r="80" spans="1:45" x14ac:dyDescent="0.45">
      <c r="A80" s="55"/>
      <c r="B80" s="26"/>
      <c r="C80" s="351" t="str">
        <f>民間資金一覧!B39</f>
        <v>　　</v>
      </c>
      <c r="D80" s="352"/>
      <c r="E80" s="352"/>
      <c r="F80" s="352"/>
      <c r="G80" s="352"/>
      <c r="H80" s="352"/>
      <c r="I80" s="352"/>
      <c r="J80" s="352"/>
      <c r="K80" s="352"/>
      <c r="L80" s="352"/>
      <c r="M80" s="352"/>
      <c r="N80" s="353"/>
      <c r="O80" s="354">
        <f>INDEX(民間資金一覧!$C$8:$J$66,MATCH(C80,民間資金一覧!$B$8:$B$66,0),MATCH($R$18,民間資金一覧!$C$6:$J$6,0))</f>
        <v>0</v>
      </c>
      <c r="P80" s="355"/>
      <c r="Q80" s="355"/>
      <c r="R80" s="356"/>
      <c r="S80" s="71" t="s">
        <v>12</v>
      </c>
      <c r="T80" s="124"/>
      <c r="U80" s="357" cm="1">
        <f t="array" ref="U80">INDEX(民間資金一覧!$C$8:$J$66,MATCH(C80,民間資金一覧!$B$8:$B$66,0),MATCH($R$18,民間資金一覧!$C$6:$J$6,0)+1)</f>
        <v>0</v>
      </c>
      <c r="V80" s="358"/>
      <c r="W80" s="358"/>
      <c r="X80" s="359"/>
      <c r="Y80" s="71" t="s">
        <v>12</v>
      </c>
      <c r="Z80" s="72"/>
      <c r="AA80" s="360">
        <f t="shared" si="4"/>
        <v>0</v>
      </c>
      <c r="AB80" s="361"/>
      <c r="AC80" s="361"/>
      <c r="AD80" s="361"/>
      <c r="AE80" s="163" t="s">
        <v>12</v>
      </c>
      <c r="AF80" s="164"/>
      <c r="AG80" s="362">
        <f t="shared" si="5"/>
        <v>0</v>
      </c>
      <c r="AH80" s="363"/>
      <c r="AI80" s="363"/>
      <c r="AJ80" s="363"/>
      <c r="AK80" s="163" t="s">
        <v>12</v>
      </c>
      <c r="AL80" s="163"/>
      <c r="AM80" s="333"/>
      <c r="AN80" s="197"/>
      <c r="AO80" s="197"/>
      <c r="AP80" s="267"/>
      <c r="AQ80" s="267"/>
    </row>
    <row r="81" spans="1:43" x14ac:dyDescent="0.45">
      <c r="A81" s="55"/>
      <c r="B81" s="26"/>
      <c r="C81" s="351" t="str">
        <f>民間資金一覧!B40</f>
        <v>　　</v>
      </c>
      <c r="D81" s="352"/>
      <c r="E81" s="352"/>
      <c r="F81" s="352"/>
      <c r="G81" s="352"/>
      <c r="H81" s="352"/>
      <c r="I81" s="352"/>
      <c r="J81" s="352"/>
      <c r="K81" s="352"/>
      <c r="L81" s="352"/>
      <c r="M81" s="352"/>
      <c r="N81" s="353"/>
      <c r="O81" s="354">
        <f>INDEX(民間資金一覧!$C$8:$J$66,MATCH(C81,民間資金一覧!$B$8:$B$66,0),MATCH($R$18,民間資金一覧!$C$6:$J$6,0))</f>
        <v>0</v>
      </c>
      <c r="P81" s="355"/>
      <c r="Q81" s="355"/>
      <c r="R81" s="356"/>
      <c r="S81" s="71" t="s">
        <v>12</v>
      </c>
      <c r="T81" s="124"/>
      <c r="U81" s="357" cm="1">
        <f t="array" ref="U81">INDEX(民間資金一覧!$C$8:$J$66,MATCH(C81,民間資金一覧!$B$8:$B$66,0),MATCH($R$18,民間資金一覧!$C$6:$J$6,0)+1)</f>
        <v>0</v>
      </c>
      <c r="V81" s="358"/>
      <c r="W81" s="358"/>
      <c r="X81" s="359"/>
      <c r="Y81" s="71" t="s">
        <v>12</v>
      </c>
      <c r="Z81" s="72"/>
      <c r="AA81" s="360">
        <f t="shared" si="4"/>
        <v>0</v>
      </c>
      <c r="AB81" s="361"/>
      <c r="AC81" s="361"/>
      <c r="AD81" s="361"/>
      <c r="AE81" s="163" t="s">
        <v>12</v>
      </c>
      <c r="AF81" s="164"/>
      <c r="AG81" s="362">
        <f t="shared" si="5"/>
        <v>0</v>
      </c>
      <c r="AH81" s="363"/>
      <c r="AI81" s="363"/>
      <c r="AJ81" s="363"/>
      <c r="AK81" s="163" t="s">
        <v>12</v>
      </c>
      <c r="AL81" s="163"/>
      <c r="AM81" s="333"/>
      <c r="AN81" s="197"/>
      <c r="AO81" s="197"/>
      <c r="AP81" s="267"/>
      <c r="AQ81" s="267"/>
    </row>
    <row r="82" spans="1:43" x14ac:dyDescent="0.45">
      <c r="A82" s="55"/>
      <c r="B82" s="26"/>
      <c r="C82" s="351" t="str">
        <f>民間資金一覧!B41</f>
        <v>　　</v>
      </c>
      <c r="D82" s="352"/>
      <c r="E82" s="352"/>
      <c r="F82" s="352"/>
      <c r="G82" s="352"/>
      <c r="H82" s="352"/>
      <c r="I82" s="352"/>
      <c r="J82" s="352"/>
      <c r="K82" s="352"/>
      <c r="L82" s="352"/>
      <c r="M82" s="352"/>
      <c r="N82" s="353"/>
      <c r="O82" s="354">
        <f>INDEX(民間資金一覧!$C$8:$J$66,MATCH(C82,民間資金一覧!$B$8:$B$66,0),MATCH($R$18,民間資金一覧!$C$6:$J$6,0))</f>
        <v>0</v>
      </c>
      <c r="P82" s="355"/>
      <c r="Q82" s="355"/>
      <c r="R82" s="356"/>
      <c r="S82" s="71" t="s">
        <v>12</v>
      </c>
      <c r="T82" s="124"/>
      <c r="U82" s="357" cm="1">
        <f t="array" ref="U82">INDEX(民間資金一覧!$C$8:$J$66,MATCH(C82,民間資金一覧!$B$8:$B$66,0),MATCH($R$18,民間資金一覧!$C$6:$J$6,0)+1)</f>
        <v>0</v>
      </c>
      <c r="V82" s="358"/>
      <c r="W82" s="358"/>
      <c r="X82" s="359"/>
      <c r="Y82" s="71" t="s">
        <v>12</v>
      </c>
      <c r="Z82" s="72"/>
      <c r="AA82" s="360">
        <f t="shared" si="4"/>
        <v>0</v>
      </c>
      <c r="AB82" s="361"/>
      <c r="AC82" s="361"/>
      <c r="AD82" s="361"/>
      <c r="AE82" s="163" t="s">
        <v>12</v>
      </c>
      <c r="AF82" s="164"/>
      <c r="AG82" s="362">
        <f t="shared" si="5"/>
        <v>0</v>
      </c>
      <c r="AH82" s="363"/>
      <c r="AI82" s="363"/>
      <c r="AJ82" s="363"/>
      <c r="AK82" s="163" t="s">
        <v>12</v>
      </c>
      <c r="AL82" s="163"/>
      <c r="AM82" s="333"/>
      <c r="AN82" s="197"/>
      <c r="AO82" s="197"/>
      <c r="AP82" s="267"/>
      <c r="AQ82" s="267"/>
    </row>
    <row r="83" spans="1:43" x14ac:dyDescent="0.45">
      <c r="A83" s="55"/>
      <c r="B83" s="26"/>
      <c r="C83" s="351" t="str">
        <f>民間資金一覧!B42</f>
        <v>　　</v>
      </c>
      <c r="D83" s="352"/>
      <c r="E83" s="352"/>
      <c r="F83" s="352"/>
      <c r="G83" s="352"/>
      <c r="H83" s="352"/>
      <c r="I83" s="352"/>
      <c r="J83" s="352"/>
      <c r="K83" s="352"/>
      <c r="L83" s="352"/>
      <c r="M83" s="352"/>
      <c r="N83" s="353"/>
      <c r="O83" s="354">
        <f>INDEX(民間資金一覧!$C$8:$J$66,MATCH(C83,民間資金一覧!$B$8:$B$66,0),MATCH($R$18,民間資金一覧!$C$6:$J$6,0))</f>
        <v>0</v>
      </c>
      <c r="P83" s="355"/>
      <c r="Q83" s="355"/>
      <c r="R83" s="356"/>
      <c r="S83" s="71" t="s">
        <v>12</v>
      </c>
      <c r="T83" s="124"/>
      <c r="U83" s="357" cm="1">
        <f t="array" ref="U83">INDEX(民間資金一覧!$C$8:$J$66,MATCH(C83,民間資金一覧!$B$8:$B$66,0),MATCH($R$18,民間資金一覧!$C$6:$J$6,0)+1)</f>
        <v>0</v>
      </c>
      <c r="V83" s="358"/>
      <c r="W83" s="358"/>
      <c r="X83" s="359"/>
      <c r="Y83" s="71" t="s">
        <v>12</v>
      </c>
      <c r="Z83" s="72"/>
      <c r="AA83" s="360">
        <f t="shared" si="4"/>
        <v>0</v>
      </c>
      <c r="AB83" s="361"/>
      <c r="AC83" s="361"/>
      <c r="AD83" s="361"/>
      <c r="AE83" s="163" t="s">
        <v>12</v>
      </c>
      <c r="AF83" s="164"/>
      <c r="AG83" s="362">
        <f t="shared" si="5"/>
        <v>0</v>
      </c>
      <c r="AH83" s="363"/>
      <c r="AI83" s="363"/>
      <c r="AJ83" s="363"/>
      <c r="AK83" s="163" t="s">
        <v>12</v>
      </c>
      <c r="AL83" s="163"/>
      <c r="AM83" s="333"/>
      <c r="AN83" s="197"/>
      <c r="AO83" s="197"/>
      <c r="AP83" s="267"/>
      <c r="AQ83" s="267"/>
    </row>
    <row r="84" spans="1:43" x14ac:dyDescent="0.45">
      <c r="A84" s="55"/>
      <c r="B84" s="26"/>
      <c r="C84" s="351" t="str">
        <f>民間資金一覧!B43</f>
        <v>　　</v>
      </c>
      <c r="D84" s="352"/>
      <c r="E84" s="352"/>
      <c r="F84" s="352"/>
      <c r="G84" s="352"/>
      <c r="H84" s="352"/>
      <c r="I84" s="352"/>
      <c r="J84" s="352"/>
      <c r="K84" s="352"/>
      <c r="L84" s="352"/>
      <c r="M84" s="352"/>
      <c r="N84" s="353"/>
      <c r="O84" s="354">
        <f>INDEX(民間資金一覧!$C$8:$J$66,MATCH(C84,民間資金一覧!$B$8:$B$66,0),MATCH($R$18,民間資金一覧!$C$6:$J$6,0))</f>
        <v>0</v>
      </c>
      <c r="P84" s="355"/>
      <c r="Q84" s="355"/>
      <c r="R84" s="356"/>
      <c r="S84" s="71" t="s">
        <v>12</v>
      </c>
      <c r="T84" s="124"/>
      <c r="U84" s="357" cm="1">
        <f t="array" ref="U84">INDEX(民間資金一覧!$C$8:$J$66,MATCH(C84,民間資金一覧!$B$8:$B$66,0),MATCH($R$18,民間資金一覧!$C$6:$J$6,0)+1)</f>
        <v>0</v>
      </c>
      <c r="V84" s="358"/>
      <c r="W84" s="358"/>
      <c r="X84" s="359"/>
      <c r="Y84" s="71" t="s">
        <v>12</v>
      </c>
      <c r="Z84" s="72"/>
      <c r="AA84" s="360">
        <f t="shared" si="4"/>
        <v>0</v>
      </c>
      <c r="AB84" s="361"/>
      <c r="AC84" s="361"/>
      <c r="AD84" s="361"/>
      <c r="AE84" s="163" t="s">
        <v>12</v>
      </c>
      <c r="AF84" s="164"/>
      <c r="AG84" s="362">
        <f t="shared" si="5"/>
        <v>0</v>
      </c>
      <c r="AH84" s="363"/>
      <c r="AI84" s="363"/>
      <c r="AJ84" s="363"/>
      <c r="AK84" s="163" t="s">
        <v>12</v>
      </c>
      <c r="AL84" s="163"/>
      <c r="AM84" s="333"/>
      <c r="AN84" s="197"/>
      <c r="AO84" s="197"/>
      <c r="AP84" s="267"/>
      <c r="AQ84" s="267"/>
    </row>
    <row r="85" spans="1:43" x14ac:dyDescent="0.45">
      <c r="A85" s="55"/>
      <c r="B85" s="26"/>
      <c r="C85" s="351" t="str">
        <f>民間資金一覧!B44</f>
        <v>　　</v>
      </c>
      <c r="D85" s="352"/>
      <c r="E85" s="352"/>
      <c r="F85" s="352"/>
      <c r="G85" s="352"/>
      <c r="H85" s="352"/>
      <c r="I85" s="352"/>
      <c r="J85" s="352"/>
      <c r="K85" s="352"/>
      <c r="L85" s="352"/>
      <c r="M85" s="352"/>
      <c r="N85" s="353"/>
      <c r="O85" s="354">
        <f>INDEX(民間資金一覧!$C$8:$J$66,MATCH(C85,民間資金一覧!$B$8:$B$66,0),MATCH($R$18,民間資金一覧!$C$6:$J$6,0))</f>
        <v>0</v>
      </c>
      <c r="P85" s="355"/>
      <c r="Q85" s="355"/>
      <c r="R85" s="356"/>
      <c r="S85" s="71" t="s">
        <v>12</v>
      </c>
      <c r="T85" s="124"/>
      <c r="U85" s="357" cm="1">
        <f t="array" ref="U85">INDEX(民間資金一覧!$C$8:$J$66,MATCH(C85,民間資金一覧!$B$8:$B$66,0),MATCH($R$18,民間資金一覧!$C$6:$J$6,0)+1)</f>
        <v>0</v>
      </c>
      <c r="V85" s="358"/>
      <c r="W85" s="358"/>
      <c r="X85" s="359"/>
      <c r="Y85" s="71" t="s">
        <v>12</v>
      </c>
      <c r="Z85" s="72"/>
      <c r="AA85" s="360">
        <f t="shared" si="4"/>
        <v>0</v>
      </c>
      <c r="AB85" s="361"/>
      <c r="AC85" s="361"/>
      <c r="AD85" s="361"/>
      <c r="AE85" s="163" t="s">
        <v>12</v>
      </c>
      <c r="AF85" s="164"/>
      <c r="AG85" s="362">
        <f t="shared" si="5"/>
        <v>0</v>
      </c>
      <c r="AH85" s="363"/>
      <c r="AI85" s="363"/>
      <c r="AJ85" s="363"/>
      <c r="AK85" s="163" t="s">
        <v>12</v>
      </c>
      <c r="AL85" s="163"/>
      <c r="AM85" s="333"/>
      <c r="AN85" s="197"/>
      <c r="AO85" s="197"/>
      <c r="AP85" s="267"/>
      <c r="AQ85" s="267"/>
    </row>
    <row r="86" spans="1:43" x14ac:dyDescent="0.45">
      <c r="A86" s="55"/>
      <c r="B86" s="26"/>
      <c r="C86" s="351" t="str">
        <f>民間資金一覧!B45</f>
        <v>　　</v>
      </c>
      <c r="D86" s="352"/>
      <c r="E86" s="352"/>
      <c r="F86" s="352"/>
      <c r="G86" s="352"/>
      <c r="H86" s="352"/>
      <c r="I86" s="352"/>
      <c r="J86" s="352"/>
      <c r="K86" s="352"/>
      <c r="L86" s="352"/>
      <c r="M86" s="352"/>
      <c r="N86" s="353"/>
      <c r="O86" s="354">
        <f>INDEX(民間資金一覧!$C$8:$J$66,MATCH(C86,民間資金一覧!$B$8:$B$66,0),MATCH($R$18,民間資金一覧!$C$6:$J$6,0))</f>
        <v>0</v>
      </c>
      <c r="P86" s="355"/>
      <c r="Q86" s="355"/>
      <c r="R86" s="356"/>
      <c r="S86" s="71" t="s">
        <v>12</v>
      </c>
      <c r="T86" s="124"/>
      <c r="U86" s="357" cm="1">
        <f t="array" ref="U86">INDEX(民間資金一覧!$C$8:$J$66,MATCH(C86,民間資金一覧!$B$8:$B$66,0),MATCH($R$18,民間資金一覧!$C$6:$J$6,0)+1)</f>
        <v>0</v>
      </c>
      <c r="V86" s="358"/>
      <c r="W86" s="358"/>
      <c r="X86" s="359"/>
      <c r="Y86" s="71" t="s">
        <v>12</v>
      </c>
      <c r="Z86" s="72"/>
      <c r="AA86" s="360">
        <f t="shared" si="4"/>
        <v>0</v>
      </c>
      <c r="AB86" s="361"/>
      <c r="AC86" s="361"/>
      <c r="AD86" s="361"/>
      <c r="AE86" s="163" t="s">
        <v>12</v>
      </c>
      <c r="AF86" s="164"/>
      <c r="AG86" s="362">
        <f t="shared" si="5"/>
        <v>0</v>
      </c>
      <c r="AH86" s="363"/>
      <c r="AI86" s="363"/>
      <c r="AJ86" s="363"/>
      <c r="AK86" s="163" t="s">
        <v>12</v>
      </c>
      <c r="AL86" s="163"/>
      <c r="AM86" s="333"/>
      <c r="AN86" s="197"/>
      <c r="AO86" s="197"/>
      <c r="AP86" s="267"/>
      <c r="AQ86" s="267"/>
    </row>
    <row r="87" spans="1:43" x14ac:dyDescent="0.45">
      <c r="A87" s="55"/>
      <c r="B87" s="26"/>
      <c r="C87" s="351" t="str">
        <f>民間資金一覧!B46</f>
        <v>　　</v>
      </c>
      <c r="D87" s="352"/>
      <c r="E87" s="352"/>
      <c r="F87" s="352"/>
      <c r="G87" s="352"/>
      <c r="H87" s="352"/>
      <c r="I87" s="352"/>
      <c r="J87" s="352"/>
      <c r="K87" s="352"/>
      <c r="L87" s="352"/>
      <c r="M87" s="352"/>
      <c r="N87" s="353"/>
      <c r="O87" s="354">
        <f>INDEX(民間資金一覧!$C$8:$J$66,MATCH(C87,民間資金一覧!$B$8:$B$66,0),MATCH($R$18,民間資金一覧!$C$6:$J$6,0))</f>
        <v>0</v>
      </c>
      <c r="P87" s="355"/>
      <c r="Q87" s="355"/>
      <c r="R87" s="356"/>
      <c r="S87" s="163" t="s">
        <v>12</v>
      </c>
      <c r="T87" s="124"/>
      <c r="U87" s="357" cm="1">
        <f t="array" ref="U87">INDEX(民間資金一覧!$C$8:$J$66,MATCH(C87,民間資金一覧!$B$8:$B$66,0),MATCH($R$18,民間資金一覧!$C$6:$J$6,0)+1)</f>
        <v>0</v>
      </c>
      <c r="V87" s="358"/>
      <c r="W87" s="358"/>
      <c r="X87" s="359"/>
      <c r="Y87" s="163" t="s">
        <v>12</v>
      </c>
      <c r="Z87" s="72"/>
      <c r="AA87" s="360">
        <f t="shared" si="4"/>
        <v>0</v>
      </c>
      <c r="AB87" s="361"/>
      <c r="AC87" s="361"/>
      <c r="AD87" s="361"/>
      <c r="AE87" s="163" t="s">
        <v>12</v>
      </c>
      <c r="AF87" s="164"/>
      <c r="AG87" s="362">
        <f t="shared" si="5"/>
        <v>0</v>
      </c>
      <c r="AH87" s="363"/>
      <c r="AI87" s="363"/>
      <c r="AJ87" s="363"/>
      <c r="AK87" s="163" t="s">
        <v>12</v>
      </c>
      <c r="AL87" s="163"/>
      <c r="AM87" s="333"/>
      <c r="AN87" s="197"/>
      <c r="AO87" s="197"/>
      <c r="AP87" s="267"/>
      <c r="AQ87" s="267"/>
    </row>
    <row r="88" spans="1:43" ht="12" customHeight="1" x14ac:dyDescent="0.45">
      <c r="A88" s="55"/>
      <c r="B88" s="26"/>
      <c r="C88" s="351" t="str">
        <f>民間資金一覧!B47</f>
        <v>　　</v>
      </c>
      <c r="D88" s="352"/>
      <c r="E88" s="352"/>
      <c r="F88" s="352"/>
      <c r="G88" s="352"/>
      <c r="H88" s="352"/>
      <c r="I88" s="352"/>
      <c r="J88" s="352"/>
      <c r="K88" s="352"/>
      <c r="L88" s="352"/>
      <c r="M88" s="352"/>
      <c r="N88" s="353"/>
      <c r="O88" s="354">
        <f>INDEX(民間資金一覧!$C$8:$J$66,MATCH(C88,民間資金一覧!$B$8:$B$66,0),MATCH($R$18,民間資金一覧!$C$6:$J$6,0))</f>
        <v>0</v>
      </c>
      <c r="P88" s="355"/>
      <c r="Q88" s="355"/>
      <c r="R88" s="356"/>
      <c r="S88" s="163" t="s">
        <v>12</v>
      </c>
      <c r="T88" s="124"/>
      <c r="U88" s="357" cm="1">
        <f t="array" ref="U88">INDEX(民間資金一覧!$C$8:$J$66,MATCH(C88,民間資金一覧!$B$8:$B$66,0),MATCH($R$18,民間資金一覧!$C$6:$J$6,0)+1)</f>
        <v>0</v>
      </c>
      <c r="V88" s="358"/>
      <c r="W88" s="358"/>
      <c r="X88" s="359"/>
      <c r="Y88" s="163" t="s">
        <v>12</v>
      </c>
      <c r="Z88" s="72"/>
      <c r="AA88" s="360">
        <f t="shared" si="4"/>
        <v>0</v>
      </c>
      <c r="AB88" s="361"/>
      <c r="AC88" s="361"/>
      <c r="AD88" s="361"/>
      <c r="AE88" s="163" t="s">
        <v>12</v>
      </c>
      <c r="AF88" s="164"/>
      <c r="AG88" s="362">
        <f t="shared" si="5"/>
        <v>0</v>
      </c>
      <c r="AH88" s="363"/>
      <c r="AI88" s="363"/>
      <c r="AJ88" s="363"/>
      <c r="AK88" s="163" t="s">
        <v>12</v>
      </c>
      <c r="AL88" s="163"/>
      <c r="AM88" s="333"/>
      <c r="AN88" s="197"/>
      <c r="AO88" s="197"/>
      <c r="AP88" s="267"/>
      <c r="AQ88" s="267"/>
    </row>
    <row r="89" spans="1:43" ht="12" customHeight="1" x14ac:dyDescent="0.45">
      <c r="A89" s="55"/>
      <c r="B89" s="26"/>
      <c r="C89" s="351" t="str">
        <f>民間資金一覧!B48</f>
        <v>　　</v>
      </c>
      <c r="D89" s="352"/>
      <c r="E89" s="352"/>
      <c r="F89" s="352"/>
      <c r="G89" s="352"/>
      <c r="H89" s="352"/>
      <c r="I89" s="352"/>
      <c r="J89" s="352"/>
      <c r="K89" s="352"/>
      <c r="L89" s="352"/>
      <c r="M89" s="352"/>
      <c r="N89" s="353"/>
      <c r="O89" s="354">
        <f>INDEX(民間資金一覧!$C$8:$J$66,MATCH(C89,民間資金一覧!$B$8:$B$66,0),MATCH($R$18,民間資金一覧!$C$6:$J$6,0))</f>
        <v>0</v>
      </c>
      <c r="P89" s="355"/>
      <c r="Q89" s="355"/>
      <c r="R89" s="356"/>
      <c r="S89" s="163" t="s">
        <v>12</v>
      </c>
      <c r="T89" s="124"/>
      <c r="U89" s="357" cm="1">
        <f t="array" ref="U89">INDEX(民間資金一覧!$C$8:$J$66,MATCH(C89,民間資金一覧!$B$8:$B$66,0),MATCH($R$18,民間資金一覧!$C$6:$J$6,0)+1)</f>
        <v>0</v>
      </c>
      <c r="V89" s="358"/>
      <c r="W89" s="358"/>
      <c r="X89" s="359"/>
      <c r="Y89" s="163" t="s">
        <v>12</v>
      </c>
      <c r="Z89" s="72"/>
      <c r="AA89" s="360">
        <f t="shared" si="4"/>
        <v>0</v>
      </c>
      <c r="AB89" s="361"/>
      <c r="AC89" s="361"/>
      <c r="AD89" s="361"/>
      <c r="AE89" s="163" t="s">
        <v>12</v>
      </c>
      <c r="AF89" s="164"/>
      <c r="AG89" s="362">
        <f t="shared" si="5"/>
        <v>0</v>
      </c>
      <c r="AH89" s="363"/>
      <c r="AI89" s="363"/>
      <c r="AJ89" s="363"/>
      <c r="AK89" s="163" t="s">
        <v>12</v>
      </c>
      <c r="AL89" s="163"/>
      <c r="AM89" s="333"/>
      <c r="AN89" s="197"/>
      <c r="AO89" s="197"/>
      <c r="AP89" s="267"/>
      <c r="AQ89" s="267"/>
    </row>
    <row r="90" spans="1:43" ht="12" customHeight="1" x14ac:dyDescent="0.45">
      <c r="A90" s="55"/>
      <c r="B90" s="157"/>
      <c r="C90" s="351" t="str">
        <f>民間資金一覧!B49</f>
        <v>　　</v>
      </c>
      <c r="D90" s="352"/>
      <c r="E90" s="352"/>
      <c r="F90" s="352"/>
      <c r="G90" s="352"/>
      <c r="H90" s="352"/>
      <c r="I90" s="352"/>
      <c r="J90" s="352"/>
      <c r="K90" s="352"/>
      <c r="L90" s="352"/>
      <c r="M90" s="352"/>
      <c r="N90" s="353"/>
      <c r="O90" s="354">
        <f>INDEX(民間資金一覧!$C$8:$J$66,MATCH(C90,民間資金一覧!$B$8:$B$66,0),MATCH($R$18,民間資金一覧!$C$6:$J$6,0))</f>
        <v>0</v>
      </c>
      <c r="P90" s="355"/>
      <c r="Q90" s="355"/>
      <c r="R90" s="356"/>
      <c r="S90" s="163" t="s">
        <v>12</v>
      </c>
      <c r="T90" s="124"/>
      <c r="U90" s="357" cm="1">
        <f t="array" ref="U90">INDEX(民間資金一覧!$C$8:$J$66,MATCH(C90,民間資金一覧!$B$8:$B$66,0),MATCH($R$18,民間資金一覧!$C$6:$J$6,0)+1)</f>
        <v>0</v>
      </c>
      <c r="V90" s="358"/>
      <c r="W90" s="358"/>
      <c r="X90" s="359"/>
      <c r="Y90" s="163" t="s">
        <v>12</v>
      </c>
      <c r="Z90" s="72"/>
      <c r="AA90" s="360">
        <f t="shared" ref="AA90" si="6">O90-AP90</f>
        <v>0</v>
      </c>
      <c r="AB90" s="361"/>
      <c r="AC90" s="361"/>
      <c r="AD90" s="361"/>
      <c r="AE90" s="163" t="s">
        <v>12</v>
      </c>
      <c r="AF90" s="164"/>
      <c r="AG90" s="362">
        <f t="shared" si="5"/>
        <v>0</v>
      </c>
      <c r="AH90" s="363"/>
      <c r="AI90" s="363"/>
      <c r="AJ90" s="363"/>
      <c r="AK90" s="163" t="s">
        <v>12</v>
      </c>
      <c r="AL90" s="163"/>
      <c r="AM90" s="333"/>
      <c r="AN90" s="197"/>
      <c r="AO90" s="197"/>
      <c r="AP90" s="267"/>
      <c r="AQ90" s="267"/>
    </row>
    <row r="91" spans="1:43" ht="12" customHeight="1" x14ac:dyDescent="0.45">
      <c r="A91" s="55"/>
      <c r="B91" s="157"/>
      <c r="C91" s="351" t="str">
        <f>民間資金一覧!B50</f>
        <v>　　</v>
      </c>
      <c r="D91" s="352"/>
      <c r="E91" s="352"/>
      <c r="F91" s="352"/>
      <c r="G91" s="352"/>
      <c r="H91" s="352"/>
      <c r="I91" s="352"/>
      <c r="J91" s="352"/>
      <c r="K91" s="352"/>
      <c r="L91" s="352"/>
      <c r="M91" s="352"/>
      <c r="N91" s="353"/>
      <c r="O91" s="354">
        <f>INDEX(民間資金一覧!$C$8:$J$66,MATCH(C91,民間資金一覧!$B$8:$B$66,0),MATCH($R$18,民間資金一覧!$C$6:$J$6,0))</f>
        <v>0</v>
      </c>
      <c r="P91" s="355"/>
      <c r="Q91" s="355"/>
      <c r="R91" s="356"/>
      <c r="S91" s="163" t="s">
        <v>12</v>
      </c>
      <c r="T91" s="124"/>
      <c r="U91" s="357" cm="1">
        <f t="array" ref="U91">INDEX(民間資金一覧!$C$8:$J$66,MATCH(C91,民間資金一覧!$B$8:$B$66,0),MATCH($R$18,民間資金一覧!$C$6:$J$6,0)+1)</f>
        <v>0</v>
      </c>
      <c r="V91" s="358"/>
      <c r="W91" s="358"/>
      <c r="X91" s="359"/>
      <c r="Y91" s="163" t="s">
        <v>12</v>
      </c>
      <c r="Z91" s="72"/>
      <c r="AA91" s="360">
        <f t="shared" si="4"/>
        <v>0</v>
      </c>
      <c r="AB91" s="361"/>
      <c r="AC91" s="361"/>
      <c r="AD91" s="361"/>
      <c r="AE91" s="163" t="s">
        <v>12</v>
      </c>
      <c r="AF91" s="164"/>
      <c r="AG91" s="362">
        <f t="shared" si="5"/>
        <v>0</v>
      </c>
      <c r="AH91" s="363"/>
      <c r="AI91" s="363"/>
      <c r="AJ91" s="363"/>
      <c r="AK91" s="163" t="s">
        <v>12</v>
      </c>
      <c r="AL91" s="163"/>
      <c r="AM91" s="333"/>
      <c r="AN91" s="197"/>
      <c r="AO91" s="197"/>
      <c r="AP91" s="267"/>
      <c r="AQ91" s="267"/>
    </row>
    <row r="92" spans="1:43" ht="12" customHeight="1" x14ac:dyDescent="0.45">
      <c r="A92" s="55"/>
      <c r="B92" s="157"/>
      <c r="C92" s="351" t="str">
        <f>民間資金一覧!B51</f>
        <v>　　</v>
      </c>
      <c r="D92" s="352"/>
      <c r="E92" s="352"/>
      <c r="F92" s="352"/>
      <c r="G92" s="352"/>
      <c r="H92" s="352"/>
      <c r="I92" s="352"/>
      <c r="J92" s="352"/>
      <c r="K92" s="352"/>
      <c r="L92" s="352"/>
      <c r="M92" s="352"/>
      <c r="N92" s="353"/>
      <c r="O92" s="354">
        <f>INDEX(民間資金一覧!$C$8:$J$66,MATCH(C92,民間資金一覧!$B$8:$B$66,0),MATCH($R$18,民間資金一覧!$C$6:$J$6,0))</f>
        <v>0</v>
      </c>
      <c r="P92" s="355"/>
      <c r="Q92" s="355"/>
      <c r="R92" s="356"/>
      <c r="S92" s="163" t="s">
        <v>12</v>
      </c>
      <c r="T92" s="124"/>
      <c r="U92" s="357" cm="1">
        <f t="array" ref="U92">INDEX(民間資金一覧!$C$8:$J$66,MATCH(C92,民間資金一覧!$B$8:$B$66,0),MATCH($R$18,民間資金一覧!$C$6:$J$6,0)+1)</f>
        <v>0</v>
      </c>
      <c r="V92" s="358"/>
      <c r="W92" s="358"/>
      <c r="X92" s="359"/>
      <c r="Y92" s="163" t="s">
        <v>12</v>
      </c>
      <c r="Z92" s="72"/>
      <c r="AA92" s="360">
        <f t="shared" si="4"/>
        <v>0</v>
      </c>
      <c r="AB92" s="361"/>
      <c r="AC92" s="361"/>
      <c r="AD92" s="361"/>
      <c r="AE92" s="163" t="s">
        <v>12</v>
      </c>
      <c r="AF92" s="164"/>
      <c r="AG92" s="362">
        <f t="shared" si="5"/>
        <v>0</v>
      </c>
      <c r="AH92" s="363"/>
      <c r="AI92" s="363"/>
      <c r="AJ92" s="363"/>
      <c r="AK92" s="163" t="s">
        <v>12</v>
      </c>
      <c r="AL92" s="163"/>
      <c r="AM92" s="333"/>
      <c r="AN92" s="197"/>
      <c r="AO92" s="197"/>
      <c r="AP92" s="267"/>
      <c r="AQ92" s="267"/>
    </row>
    <row r="93" spans="1:43" ht="12" customHeight="1" x14ac:dyDescent="0.45">
      <c r="A93" s="55"/>
      <c r="B93" s="157"/>
      <c r="C93" s="351" t="str">
        <f>民間資金一覧!B52</f>
        <v>　　</v>
      </c>
      <c r="D93" s="352"/>
      <c r="E93" s="352"/>
      <c r="F93" s="352"/>
      <c r="G93" s="352"/>
      <c r="H93" s="352"/>
      <c r="I93" s="352"/>
      <c r="J93" s="352"/>
      <c r="K93" s="352"/>
      <c r="L93" s="352"/>
      <c r="M93" s="352"/>
      <c r="N93" s="353"/>
      <c r="O93" s="354">
        <f>INDEX(民間資金一覧!$C$8:$J$66,MATCH(C93,民間資金一覧!$B$8:$B$66,0),MATCH($R$18,民間資金一覧!$C$6:$J$6,0))</f>
        <v>0</v>
      </c>
      <c r="P93" s="355"/>
      <c r="Q93" s="355"/>
      <c r="R93" s="356"/>
      <c r="S93" s="163" t="s">
        <v>12</v>
      </c>
      <c r="T93" s="124"/>
      <c r="U93" s="357" cm="1">
        <f t="array" ref="U93">INDEX(民間資金一覧!$C$8:$J$66,MATCH(C93,民間資金一覧!$B$8:$B$66,0),MATCH($R$18,民間資金一覧!$C$6:$J$6,0)+1)</f>
        <v>0</v>
      </c>
      <c r="V93" s="358"/>
      <c r="W93" s="358"/>
      <c r="X93" s="359"/>
      <c r="Y93" s="163" t="s">
        <v>12</v>
      </c>
      <c r="Z93" s="72"/>
      <c r="AA93" s="360">
        <f t="shared" si="4"/>
        <v>0</v>
      </c>
      <c r="AB93" s="361"/>
      <c r="AC93" s="361"/>
      <c r="AD93" s="361"/>
      <c r="AE93" s="163" t="s">
        <v>12</v>
      </c>
      <c r="AF93" s="164"/>
      <c r="AG93" s="362">
        <f t="shared" si="5"/>
        <v>0</v>
      </c>
      <c r="AH93" s="363"/>
      <c r="AI93" s="363"/>
      <c r="AJ93" s="363"/>
      <c r="AK93" s="163" t="s">
        <v>12</v>
      </c>
      <c r="AL93" s="163"/>
      <c r="AM93" s="333"/>
      <c r="AN93" s="197"/>
      <c r="AO93" s="197"/>
      <c r="AP93" s="267"/>
      <c r="AQ93" s="267"/>
    </row>
    <row r="94" spans="1:43" ht="12" customHeight="1" x14ac:dyDescent="0.45">
      <c r="A94" s="55"/>
      <c r="B94" s="157"/>
      <c r="C94" s="351" t="str">
        <f>民間資金一覧!B53</f>
        <v>　　</v>
      </c>
      <c r="D94" s="352"/>
      <c r="E94" s="352"/>
      <c r="F94" s="352"/>
      <c r="G94" s="352"/>
      <c r="H94" s="352"/>
      <c r="I94" s="352"/>
      <c r="J94" s="352"/>
      <c r="K94" s="352"/>
      <c r="L94" s="352"/>
      <c r="M94" s="352"/>
      <c r="N94" s="353"/>
      <c r="O94" s="354">
        <f>INDEX(民間資金一覧!$C$8:$J$66,MATCH(C94,民間資金一覧!$B$8:$B$66,0),MATCH($R$18,民間資金一覧!$C$6:$J$6,0))</f>
        <v>0</v>
      </c>
      <c r="P94" s="355"/>
      <c r="Q94" s="355"/>
      <c r="R94" s="356"/>
      <c r="S94" s="163" t="s">
        <v>12</v>
      </c>
      <c r="T94" s="124"/>
      <c r="U94" s="357" cm="1">
        <f t="array" ref="U94">INDEX(民間資金一覧!$C$8:$J$66,MATCH(C94,民間資金一覧!$B$8:$B$66,0),MATCH($R$18,民間資金一覧!$C$6:$J$6,0)+1)</f>
        <v>0</v>
      </c>
      <c r="V94" s="358"/>
      <c r="W94" s="358"/>
      <c r="X94" s="359"/>
      <c r="Y94" s="163" t="s">
        <v>12</v>
      </c>
      <c r="Z94" s="72"/>
      <c r="AA94" s="360">
        <f t="shared" ref="AA94:AA98" si="7">O94-AP94</f>
        <v>0</v>
      </c>
      <c r="AB94" s="361"/>
      <c r="AC94" s="361"/>
      <c r="AD94" s="361"/>
      <c r="AE94" s="163" t="s">
        <v>12</v>
      </c>
      <c r="AF94" s="164"/>
      <c r="AG94" s="362">
        <f t="shared" ref="AG94:AG98" si="8">U94-AQ94</f>
        <v>0</v>
      </c>
      <c r="AH94" s="363"/>
      <c r="AI94" s="363"/>
      <c r="AJ94" s="363"/>
      <c r="AK94" s="163" t="s">
        <v>12</v>
      </c>
      <c r="AL94" s="163"/>
      <c r="AM94" s="333"/>
      <c r="AN94" s="197"/>
      <c r="AO94" s="197"/>
      <c r="AP94" s="267"/>
      <c r="AQ94" s="267"/>
    </row>
    <row r="95" spans="1:43" ht="12" customHeight="1" x14ac:dyDescent="0.45">
      <c r="A95" s="55"/>
      <c r="B95" s="157"/>
      <c r="C95" s="351" t="str">
        <f>民間資金一覧!B54</f>
        <v>　　</v>
      </c>
      <c r="D95" s="352"/>
      <c r="E95" s="352"/>
      <c r="F95" s="352"/>
      <c r="G95" s="352"/>
      <c r="H95" s="352"/>
      <c r="I95" s="352"/>
      <c r="J95" s="352"/>
      <c r="K95" s="352"/>
      <c r="L95" s="352"/>
      <c r="M95" s="352"/>
      <c r="N95" s="353"/>
      <c r="O95" s="354">
        <f>INDEX(民間資金一覧!$C$8:$J$66,MATCH(C95,民間資金一覧!$B$8:$B$66,0),MATCH($R$18,民間資金一覧!$C$6:$J$6,0))</f>
        <v>0</v>
      </c>
      <c r="P95" s="355"/>
      <c r="Q95" s="355"/>
      <c r="R95" s="356"/>
      <c r="S95" s="163" t="s">
        <v>12</v>
      </c>
      <c r="T95" s="124"/>
      <c r="U95" s="357" cm="1">
        <f t="array" ref="U95">INDEX(民間資金一覧!$C$8:$J$66,MATCH(C95,民間資金一覧!$B$8:$B$66,0),MATCH($R$18,民間資金一覧!$C$6:$J$6,0)+1)</f>
        <v>0</v>
      </c>
      <c r="V95" s="358"/>
      <c r="W95" s="358"/>
      <c r="X95" s="359"/>
      <c r="Y95" s="163" t="s">
        <v>12</v>
      </c>
      <c r="Z95" s="72"/>
      <c r="AA95" s="360">
        <f t="shared" si="7"/>
        <v>0</v>
      </c>
      <c r="AB95" s="361"/>
      <c r="AC95" s="361"/>
      <c r="AD95" s="361"/>
      <c r="AE95" s="163" t="s">
        <v>12</v>
      </c>
      <c r="AF95" s="164"/>
      <c r="AG95" s="362">
        <f t="shared" si="8"/>
        <v>0</v>
      </c>
      <c r="AH95" s="363"/>
      <c r="AI95" s="363"/>
      <c r="AJ95" s="363"/>
      <c r="AK95" s="163" t="s">
        <v>12</v>
      </c>
      <c r="AL95" s="163"/>
      <c r="AM95" s="333"/>
      <c r="AN95" s="197"/>
      <c r="AO95" s="197"/>
      <c r="AP95" s="267"/>
      <c r="AQ95" s="267"/>
    </row>
    <row r="96" spans="1:43" ht="12" customHeight="1" x14ac:dyDescent="0.45">
      <c r="A96" s="55"/>
      <c r="B96" s="157"/>
      <c r="C96" s="351" t="str">
        <f>民間資金一覧!B55</f>
        <v>　　</v>
      </c>
      <c r="D96" s="352"/>
      <c r="E96" s="352"/>
      <c r="F96" s="352"/>
      <c r="G96" s="352"/>
      <c r="H96" s="352"/>
      <c r="I96" s="352"/>
      <c r="J96" s="352"/>
      <c r="K96" s="352"/>
      <c r="L96" s="352"/>
      <c r="M96" s="352"/>
      <c r="N96" s="353"/>
      <c r="O96" s="354">
        <f>INDEX(民間資金一覧!$C$8:$J$66,MATCH(C96,民間資金一覧!$B$8:$B$66,0),MATCH($R$18,民間資金一覧!$C$6:$J$6,0))</f>
        <v>0</v>
      </c>
      <c r="P96" s="355"/>
      <c r="Q96" s="355"/>
      <c r="R96" s="356"/>
      <c r="S96" s="163" t="s">
        <v>12</v>
      </c>
      <c r="T96" s="124"/>
      <c r="U96" s="357" cm="1">
        <f t="array" ref="U96">INDEX(民間資金一覧!$C$8:$J$66,MATCH(C96,民間資金一覧!$B$8:$B$66,0),MATCH($R$18,民間資金一覧!$C$6:$J$6,0)+1)</f>
        <v>0</v>
      </c>
      <c r="V96" s="358"/>
      <c r="W96" s="358"/>
      <c r="X96" s="359"/>
      <c r="Y96" s="163" t="s">
        <v>12</v>
      </c>
      <c r="Z96" s="72"/>
      <c r="AA96" s="360">
        <f t="shared" si="7"/>
        <v>0</v>
      </c>
      <c r="AB96" s="361"/>
      <c r="AC96" s="361"/>
      <c r="AD96" s="361"/>
      <c r="AE96" s="163" t="s">
        <v>12</v>
      </c>
      <c r="AF96" s="164"/>
      <c r="AG96" s="362">
        <f t="shared" si="8"/>
        <v>0</v>
      </c>
      <c r="AH96" s="363"/>
      <c r="AI96" s="363"/>
      <c r="AJ96" s="363"/>
      <c r="AK96" s="163" t="s">
        <v>12</v>
      </c>
      <c r="AL96" s="163"/>
      <c r="AM96" s="333"/>
      <c r="AN96" s="197"/>
      <c r="AO96" s="197"/>
      <c r="AP96" s="267"/>
      <c r="AQ96" s="267"/>
    </row>
    <row r="97" spans="1:43" ht="12" customHeight="1" x14ac:dyDescent="0.45">
      <c r="A97" s="55"/>
      <c r="B97" s="157"/>
      <c r="C97" s="351" t="str">
        <f>民間資金一覧!B56</f>
        <v>　　</v>
      </c>
      <c r="D97" s="352"/>
      <c r="E97" s="352"/>
      <c r="F97" s="352"/>
      <c r="G97" s="352"/>
      <c r="H97" s="352"/>
      <c r="I97" s="352"/>
      <c r="J97" s="352"/>
      <c r="K97" s="352"/>
      <c r="L97" s="352"/>
      <c r="M97" s="352"/>
      <c r="N97" s="353"/>
      <c r="O97" s="354">
        <f>INDEX(民間資金一覧!$C$8:$J$66,MATCH(C97,民間資金一覧!$B$8:$B$66,0),MATCH($R$18,民間資金一覧!$C$6:$J$6,0))</f>
        <v>0</v>
      </c>
      <c r="P97" s="355"/>
      <c r="Q97" s="355"/>
      <c r="R97" s="356"/>
      <c r="S97" s="163" t="s">
        <v>12</v>
      </c>
      <c r="T97" s="124"/>
      <c r="U97" s="357" cm="1">
        <f t="array" ref="U97">INDEX(民間資金一覧!$C$8:$J$66,MATCH(C97,民間資金一覧!$B$8:$B$66,0),MATCH($R$18,民間資金一覧!$C$6:$J$6,0)+1)</f>
        <v>0</v>
      </c>
      <c r="V97" s="358"/>
      <c r="W97" s="358"/>
      <c r="X97" s="359"/>
      <c r="Y97" s="163" t="s">
        <v>12</v>
      </c>
      <c r="Z97" s="72"/>
      <c r="AA97" s="360">
        <f t="shared" si="7"/>
        <v>0</v>
      </c>
      <c r="AB97" s="361"/>
      <c r="AC97" s="361"/>
      <c r="AD97" s="361"/>
      <c r="AE97" s="163" t="s">
        <v>12</v>
      </c>
      <c r="AF97" s="164"/>
      <c r="AG97" s="362">
        <f t="shared" si="8"/>
        <v>0</v>
      </c>
      <c r="AH97" s="363"/>
      <c r="AI97" s="363"/>
      <c r="AJ97" s="363"/>
      <c r="AK97" s="163" t="s">
        <v>12</v>
      </c>
      <c r="AL97" s="163"/>
      <c r="AM97" s="333"/>
      <c r="AN97" s="197"/>
      <c r="AO97" s="197"/>
      <c r="AP97" s="267"/>
      <c r="AQ97" s="267"/>
    </row>
    <row r="98" spans="1:43" ht="12" customHeight="1" x14ac:dyDescent="0.45">
      <c r="A98" s="55"/>
      <c r="B98" s="157"/>
      <c r="C98" s="351" t="str">
        <f>民間資金一覧!B57</f>
        <v>　　</v>
      </c>
      <c r="D98" s="352"/>
      <c r="E98" s="352"/>
      <c r="F98" s="352"/>
      <c r="G98" s="352"/>
      <c r="H98" s="352"/>
      <c r="I98" s="352"/>
      <c r="J98" s="352"/>
      <c r="K98" s="352"/>
      <c r="L98" s="352"/>
      <c r="M98" s="352"/>
      <c r="N98" s="353"/>
      <c r="O98" s="354">
        <f>INDEX(民間資金一覧!$C$8:$J$66,MATCH(C98,民間資金一覧!$B$8:$B$66,0),MATCH($R$18,民間資金一覧!$C$6:$J$6,0))</f>
        <v>0</v>
      </c>
      <c r="P98" s="355"/>
      <c r="Q98" s="355"/>
      <c r="R98" s="356"/>
      <c r="S98" s="163" t="s">
        <v>12</v>
      </c>
      <c r="T98" s="124"/>
      <c r="U98" s="357" cm="1">
        <f t="array" ref="U98">INDEX(民間資金一覧!$C$8:$J$66,MATCH(C98,民間資金一覧!$B$8:$B$66,0),MATCH($R$18,民間資金一覧!$C$6:$J$6,0)+1)</f>
        <v>0</v>
      </c>
      <c r="V98" s="358"/>
      <c r="W98" s="358"/>
      <c r="X98" s="359"/>
      <c r="Y98" s="163" t="s">
        <v>12</v>
      </c>
      <c r="Z98" s="72"/>
      <c r="AA98" s="360">
        <f t="shared" si="7"/>
        <v>0</v>
      </c>
      <c r="AB98" s="361"/>
      <c r="AC98" s="361"/>
      <c r="AD98" s="361"/>
      <c r="AE98" s="163" t="s">
        <v>12</v>
      </c>
      <c r="AF98" s="164"/>
      <c r="AG98" s="362">
        <f t="shared" si="8"/>
        <v>0</v>
      </c>
      <c r="AH98" s="363"/>
      <c r="AI98" s="363"/>
      <c r="AJ98" s="363"/>
      <c r="AK98" s="163" t="s">
        <v>12</v>
      </c>
      <c r="AL98" s="163"/>
      <c r="AM98" s="333"/>
      <c r="AN98" s="197"/>
      <c r="AO98" s="197"/>
      <c r="AP98" s="267"/>
      <c r="AQ98" s="267"/>
    </row>
    <row r="99" spans="1:43" ht="12" customHeight="1" x14ac:dyDescent="0.45">
      <c r="A99" s="55"/>
      <c r="B99" s="157"/>
      <c r="C99" s="351" t="str">
        <f>民間資金一覧!B58</f>
        <v>　　</v>
      </c>
      <c r="D99" s="352"/>
      <c r="E99" s="352"/>
      <c r="F99" s="352"/>
      <c r="G99" s="352"/>
      <c r="H99" s="352"/>
      <c r="I99" s="352"/>
      <c r="J99" s="352"/>
      <c r="K99" s="352"/>
      <c r="L99" s="352"/>
      <c r="M99" s="352"/>
      <c r="N99" s="353"/>
      <c r="O99" s="354">
        <f>INDEX(民間資金一覧!$C$8:$J$66,MATCH(C99,民間資金一覧!$B$8:$B$66,0),MATCH($R$18,民間資金一覧!$C$6:$J$6,0))</f>
        <v>0</v>
      </c>
      <c r="P99" s="355"/>
      <c r="Q99" s="355"/>
      <c r="R99" s="356"/>
      <c r="S99" s="163" t="s">
        <v>12</v>
      </c>
      <c r="T99" s="124"/>
      <c r="U99" s="357" cm="1">
        <f t="array" ref="U99">INDEX(民間資金一覧!$C$8:$J$66,MATCH(C99,民間資金一覧!$B$8:$B$66,0),MATCH($R$18,民間資金一覧!$C$6:$J$6,0)+1)</f>
        <v>0</v>
      </c>
      <c r="V99" s="358"/>
      <c r="W99" s="358"/>
      <c r="X99" s="359"/>
      <c r="Y99" s="163" t="s">
        <v>12</v>
      </c>
      <c r="Z99" s="72"/>
      <c r="AA99" s="360">
        <f t="shared" si="4"/>
        <v>0</v>
      </c>
      <c r="AB99" s="361"/>
      <c r="AC99" s="361"/>
      <c r="AD99" s="361"/>
      <c r="AE99" s="163" t="s">
        <v>12</v>
      </c>
      <c r="AF99" s="164"/>
      <c r="AG99" s="362">
        <f t="shared" si="5"/>
        <v>0</v>
      </c>
      <c r="AH99" s="363"/>
      <c r="AI99" s="363"/>
      <c r="AJ99" s="363"/>
      <c r="AK99" s="163" t="s">
        <v>12</v>
      </c>
      <c r="AL99" s="163"/>
      <c r="AM99" s="333"/>
      <c r="AN99" s="197"/>
      <c r="AO99" s="197"/>
      <c r="AP99" s="267"/>
      <c r="AQ99" s="267"/>
    </row>
    <row r="100" spans="1:43" ht="12" customHeight="1" x14ac:dyDescent="0.45">
      <c r="A100" s="55"/>
      <c r="B100" s="157"/>
      <c r="C100" s="351" t="str">
        <f>民間資金一覧!B59</f>
        <v>　　</v>
      </c>
      <c r="D100" s="352"/>
      <c r="E100" s="352"/>
      <c r="F100" s="352"/>
      <c r="G100" s="352"/>
      <c r="H100" s="352"/>
      <c r="I100" s="352"/>
      <c r="J100" s="352"/>
      <c r="K100" s="352"/>
      <c r="L100" s="352"/>
      <c r="M100" s="352"/>
      <c r="N100" s="353"/>
      <c r="O100" s="354">
        <f>INDEX(民間資金一覧!$C$8:$J$66,MATCH(C100,民間資金一覧!$B$8:$B$66,0),MATCH($R$18,民間資金一覧!$C$6:$J$6,0))</f>
        <v>0</v>
      </c>
      <c r="P100" s="355"/>
      <c r="Q100" s="355"/>
      <c r="R100" s="356"/>
      <c r="S100" s="163" t="s">
        <v>12</v>
      </c>
      <c r="T100" s="124"/>
      <c r="U100" s="357" cm="1">
        <f t="array" ref="U100">INDEX(民間資金一覧!$C$8:$J$66,MATCH(C100,民間資金一覧!$B$8:$B$66,0),MATCH($R$18,民間資金一覧!$C$6:$J$6,0)+1)</f>
        <v>0</v>
      </c>
      <c r="V100" s="358"/>
      <c r="W100" s="358"/>
      <c r="X100" s="359"/>
      <c r="Y100" s="163" t="s">
        <v>12</v>
      </c>
      <c r="Z100" s="72"/>
      <c r="AA100" s="360">
        <f t="shared" si="4"/>
        <v>0</v>
      </c>
      <c r="AB100" s="361"/>
      <c r="AC100" s="361"/>
      <c r="AD100" s="361"/>
      <c r="AE100" s="163" t="s">
        <v>12</v>
      </c>
      <c r="AF100" s="164"/>
      <c r="AG100" s="362">
        <f t="shared" si="5"/>
        <v>0</v>
      </c>
      <c r="AH100" s="363"/>
      <c r="AI100" s="363"/>
      <c r="AJ100" s="363"/>
      <c r="AK100" s="163" t="s">
        <v>12</v>
      </c>
      <c r="AL100" s="163"/>
      <c r="AM100" s="333"/>
      <c r="AN100" s="197"/>
      <c r="AO100" s="197"/>
      <c r="AP100" s="267"/>
      <c r="AQ100" s="267"/>
    </row>
    <row r="101" spans="1:43" ht="12" customHeight="1" x14ac:dyDescent="0.45">
      <c r="A101" s="55"/>
      <c r="B101" s="157"/>
      <c r="C101" s="351" t="str">
        <f>民間資金一覧!B60</f>
        <v>　　</v>
      </c>
      <c r="D101" s="352"/>
      <c r="E101" s="352"/>
      <c r="F101" s="352"/>
      <c r="G101" s="352"/>
      <c r="H101" s="352"/>
      <c r="I101" s="352"/>
      <c r="J101" s="352"/>
      <c r="K101" s="352"/>
      <c r="L101" s="352"/>
      <c r="M101" s="352"/>
      <c r="N101" s="353"/>
      <c r="O101" s="354">
        <f>INDEX(民間資金一覧!$C$8:$J$66,MATCH(C101,民間資金一覧!$B$8:$B$66,0),MATCH($R$18,民間資金一覧!$C$6:$J$6,0))</f>
        <v>0</v>
      </c>
      <c r="P101" s="355"/>
      <c r="Q101" s="355"/>
      <c r="R101" s="356"/>
      <c r="S101" s="163" t="s">
        <v>12</v>
      </c>
      <c r="T101" s="124"/>
      <c r="U101" s="357" cm="1">
        <f t="array" ref="U101">INDEX(民間資金一覧!$C$8:$J$66,MATCH(C101,民間資金一覧!$B$8:$B$66,0),MATCH($R$18,民間資金一覧!$C$6:$J$6,0)+1)</f>
        <v>0</v>
      </c>
      <c r="V101" s="358"/>
      <c r="W101" s="358"/>
      <c r="X101" s="359"/>
      <c r="Y101" s="163" t="s">
        <v>12</v>
      </c>
      <c r="Z101" s="72"/>
      <c r="AA101" s="360">
        <f t="shared" ref="AA101" si="9">O101-AP101</f>
        <v>0</v>
      </c>
      <c r="AB101" s="361"/>
      <c r="AC101" s="361"/>
      <c r="AD101" s="361"/>
      <c r="AE101" s="163" t="s">
        <v>12</v>
      </c>
      <c r="AF101" s="164"/>
      <c r="AG101" s="362">
        <f t="shared" si="5"/>
        <v>0</v>
      </c>
      <c r="AH101" s="363"/>
      <c r="AI101" s="363"/>
      <c r="AJ101" s="363"/>
      <c r="AK101" s="163" t="s">
        <v>12</v>
      </c>
      <c r="AL101" s="163"/>
      <c r="AM101" s="333"/>
      <c r="AN101" s="197"/>
      <c r="AO101" s="197"/>
      <c r="AP101" s="267"/>
      <c r="AQ101" s="267"/>
    </row>
    <row r="102" spans="1:43" ht="12" customHeight="1" x14ac:dyDescent="0.45">
      <c r="A102" s="55"/>
      <c r="B102" s="157"/>
      <c r="C102" s="351" t="str">
        <f>民間資金一覧!B61</f>
        <v>　　</v>
      </c>
      <c r="D102" s="352"/>
      <c r="E102" s="352"/>
      <c r="F102" s="352"/>
      <c r="G102" s="352"/>
      <c r="H102" s="352"/>
      <c r="I102" s="352"/>
      <c r="J102" s="352"/>
      <c r="K102" s="352"/>
      <c r="L102" s="352"/>
      <c r="M102" s="352"/>
      <c r="N102" s="353"/>
      <c r="O102" s="354">
        <f>INDEX(民間資金一覧!$C$8:$J$66,MATCH(C102,民間資金一覧!$B$8:$B$66,0),MATCH($R$18,民間資金一覧!$C$6:$J$6,0))</f>
        <v>0</v>
      </c>
      <c r="P102" s="355"/>
      <c r="Q102" s="355"/>
      <c r="R102" s="356"/>
      <c r="S102" s="163" t="s">
        <v>12</v>
      </c>
      <c r="T102" s="124"/>
      <c r="U102" s="357" cm="1">
        <f t="array" ref="U102">INDEX(民間資金一覧!$C$8:$J$66,MATCH(C102,民間資金一覧!$B$8:$B$66,0),MATCH($R$18,民間資金一覧!$C$6:$J$6,0)+1)</f>
        <v>0</v>
      </c>
      <c r="V102" s="358"/>
      <c r="W102" s="358"/>
      <c r="X102" s="359"/>
      <c r="Y102" s="163" t="s">
        <v>12</v>
      </c>
      <c r="Z102" s="72"/>
      <c r="AA102" s="360">
        <f t="shared" si="4"/>
        <v>0</v>
      </c>
      <c r="AB102" s="361"/>
      <c r="AC102" s="361"/>
      <c r="AD102" s="361"/>
      <c r="AE102" s="163" t="s">
        <v>12</v>
      </c>
      <c r="AF102" s="164"/>
      <c r="AG102" s="362">
        <f t="shared" si="5"/>
        <v>0</v>
      </c>
      <c r="AH102" s="363"/>
      <c r="AI102" s="363"/>
      <c r="AJ102" s="363"/>
      <c r="AK102" s="163" t="s">
        <v>12</v>
      </c>
      <c r="AL102" s="163"/>
      <c r="AM102" s="333"/>
      <c r="AN102" s="197"/>
      <c r="AO102" s="197"/>
      <c r="AP102" s="267"/>
      <c r="AQ102" s="267"/>
    </row>
    <row r="103" spans="1:43" ht="12" customHeight="1" thickBot="1" x14ac:dyDescent="0.5">
      <c r="A103" s="55"/>
      <c r="B103" s="157"/>
      <c r="C103" s="351" t="str">
        <f>民間資金一覧!B62</f>
        <v>　　</v>
      </c>
      <c r="D103" s="352"/>
      <c r="E103" s="352"/>
      <c r="F103" s="352"/>
      <c r="G103" s="352"/>
      <c r="H103" s="352"/>
      <c r="I103" s="352"/>
      <c r="J103" s="352"/>
      <c r="K103" s="352"/>
      <c r="L103" s="352"/>
      <c r="M103" s="352"/>
      <c r="N103" s="353"/>
      <c r="O103" s="354">
        <f>INDEX(民間資金一覧!$C$8:$J$66,MATCH(C103,民間資金一覧!$B$8:$B$66,0),MATCH($R$18,民間資金一覧!$C$6:$J$6,0))</f>
        <v>0</v>
      </c>
      <c r="P103" s="355"/>
      <c r="Q103" s="355"/>
      <c r="R103" s="356"/>
      <c r="S103" s="163" t="s">
        <v>12</v>
      </c>
      <c r="T103" s="124"/>
      <c r="U103" s="357" cm="1">
        <f t="array" ref="U103">INDEX(民間資金一覧!$C$8:$J$66,MATCH(C103,民間資金一覧!$B$8:$B$66,0),MATCH($R$18,民間資金一覧!$C$6:$J$6,0)+1)</f>
        <v>0</v>
      </c>
      <c r="V103" s="358"/>
      <c r="W103" s="358"/>
      <c r="X103" s="359"/>
      <c r="Y103" s="163" t="s">
        <v>12</v>
      </c>
      <c r="Z103" s="72"/>
      <c r="AA103" s="360">
        <f t="shared" ref="AA103" si="10">O103-AP103</f>
        <v>0</v>
      </c>
      <c r="AB103" s="361"/>
      <c r="AC103" s="361"/>
      <c r="AD103" s="361"/>
      <c r="AE103" s="163" t="s">
        <v>12</v>
      </c>
      <c r="AF103" s="164"/>
      <c r="AG103" s="362">
        <f t="shared" si="5"/>
        <v>0</v>
      </c>
      <c r="AH103" s="363"/>
      <c r="AI103" s="363"/>
      <c r="AJ103" s="363"/>
      <c r="AK103" s="163" t="s">
        <v>12</v>
      </c>
      <c r="AL103" s="163"/>
      <c r="AM103" s="335"/>
      <c r="AN103" s="197"/>
      <c r="AO103" s="197"/>
      <c r="AP103" s="267"/>
      <c r="AQ103" s="267"/>
    </row>
    <row r="104" spans="1:43" ht="12" customHeight="1" thickTop="1" x14ac:dyDescent="0.45">
      <c r="A104" s="55"/>
      <c r="B104" s="26"/>
      <c r="C104" s="390" t="s">
        <v>184</v>
      </c>
      <c r="D104" s="391"/>
      <c r="E104" s="391"/>
      <c r="F104" s="391"/>
      <c r="G104" s="391"/>
      <c r="H104" s="391"/>
      <c r="I104" s="391"/>
      <c r="J104" s="391"/>
      <c r="K104" s="391"/>
      <c r="L104" s="391"/>
      <c r="M104" s="391"/>
      <c r="N104" s="392"/>
      <c r="O104" s="354">
        <f>INDEX(民間資金一覧!$C$8:$J$66,MATCH(C104,民間資金一覧!$B$8:$B$66,0),MATCH($R$18,民間資金一覧!$C$6:$J$6,0))</f>
        <v>0</v>
      </c>
      <c r="P104" s="355"/>
      <c r="Q104" s="355"/>
      <c r="R104" s="356"/>
      <c r="S104" s="163" t="s">
        <v>12</v>
      </c>
      <c r="T104" s="124"/>
      <c r="U104" s="393" cm="1">
        <f t="array" ref="U104">INDEX(民間資金一覧!$C$8:$J$66,MATCH(C104,民間資金一覧!$B$8:$B$66,0),MATCH($R$18,民間資金一覧!$C$6:$J$6,0)+1)</f>
        <v>0</v>
      </c>
      <c r="V104" s="394"/>
      <c r="W104" s="394"/>
      <c r="X104" s="395"/>
      <c r="Y104" s="163" t="s">
        <v>12</v>
      </c>
      <c r="Z104" s="72"/>
      <c r="AA104" s="360">
        <f t="shared" si="4"/>
        <v>0</v>
      </c>
      <c r="AB104" s="361"/>
      <c r="AC104" s="361"/>
      <c r="AD104" s="361"/>
      <c r="AE104" s="163" t="s">
        <v>12</v>
      </c>
      <c r="AF104" s="164"/>
      <c r="AG104" s="396">
        <f t="shared" si="5"/>
        <v>0</v>
      </c>
      <c r="AH104" s="397"/>
      <c r="AI104" s="397"/>
      <c r="AJ104" s="397"/>
      <c r="AK104" s="163" t="s">
        <v>12</v>
      </c>
      <c r="AL104" s="72"/>
      <c r="AM104" s="331"/>
      <c r="AN104" s="197"/>
      <c r="AO104" s="197"/>
      <c r="AP104" s="267"/>
      <c r="AQ104" s="267"/>
    </row>
    <row r="105" spans="1:43" ht="12.6" thickBot="1" x14ac:dyDescent="0.5">
      <c r="A105" s="17"/>
      <c r="B105" s="18"/>
      <c r="C105" s="121"/>
      <c r="D105" s="18"/>
      <c r="E105" s="18"/>
      <c r="F105" s="18"/>
      <c r="G105" s="18"/>
      <c r="H105" s="18"/>
      <c r="I105" s="18"/>
      <c r="J105" s="18" t="s">
        <v>20</v>
      </c>
      <c r="K105" s="18"/>
      <c r="L105" s="18"/>
      <c r="M105" s="18"/>
      <c r="N105" s="32" t="s">
        <v>30</v>
      </c>
      <c r="O105" s="398">
        <f>_xlfn.AGGREGATE(9,3,O49:R104)</f>
        <v>101000000</v>
      </c>
      <c r="P105" s="399"/>
      <c r="Q105" s="399"/>
      <c r="R105" s="399"/>
      <c r="S105" s="73" t="s">
        <v>12</v>
      </c>
      <c r="T105" s="74" t="s">
        <v>28</v>
      </c>
      <c r="U105" s="399">
        <f>_xlfn.AGGREGATE(9,3,U49:X104)</f>
        <v>0</v>
      </c>
      <c r="V105" s="399"/>
      <c r="W105" s="399"/>
      <c r="X105" s="399"/>
      <c r="Y105" s="73" t="s">
        <v>12</v>
      </c>
      <c r="Z105" s="74" t="s">
        <v>29</v>
      </c>
      <c r="AA105" s="400">
        <f>_xlfn.AGGREGATE(9,3,AA49:AD104)</f>
        <v>101000000</v>
      </c>
      <c r="AB105" s="401"/>
      <c r="AC105" s="401"/>
      <c r="AD105" s="401"/>
      <c r="AE105" s="73" t="s">
        <v>12</v>
      </c>
      <c r="AF105" s="74" t="s">
        <v>31</v>
      </c>
      <c r="AG105" s="402">
        <f>_xlfn.AGGREGATE(9,3,AG49:AJ104)</f>
        <v>0</v>
      </c>
      <c r="AH105" s="402"/>
      <c r="AI105" s="402"/>
      <c r="AJ105" s="402"/>
      <c r="AK105" s="73" t="s">
        <v>12</v>
      </c>
      <c r="AL105" s="201" t="s">
        <v>32</v>
      </c>
      <c r="AM105" s="202"/>
      <c r="AN105" s="198"/>
      <c r="AO105" s="198"/>
    </row>
    <row r="107" spans="1:43" s="2" customFormat="1" x14ac:dyDescent="0.45"/>
    <row r="108" spans="1:43" s="2" customFormat="1" x14ac:dyDescent="0.45">
      <c r="A108" s="1"/>
    </row>
    <row r="109" spans="1:43" s="75" customFormat="1" ht="9.6" x14ac:dyDescent="0.45">
      <c r="B109" s="76"/>
      <c r="C109" s="76"/>
      <c r="D109" s="76"/>
      <c r="E109" s="76"/>
      <c r="F109" s="76"/>
      <c r="G109" s="76"/>
      <c r="H109" s="76"/>
      <c r="I109" s="76"/>
      <c r="J109" s="76"/>
      <c r="K109" s="76"/>
      <c r="L109" s="76"/>
      <c r="M109" s="76"/>
      <c r="N109" s="76"/>
      <c r="O109" s="76"/>
      <c r="P109" s="76"/>
      <c r="Q109" s="76"/>
      <c r="R109" s="76"/>
      <c r="S109" s="76"/>
      <c r="U109" s="76"/>
      <c r="V109" s="76"/>
      <c r="W109" s="76"/>
      <c r="X109" s="76"/>
      <c r="Y109" s="76"/>
      <c r="Z109" s="76"/>
      <c r="AA109" s="76"/>
      <c r="AB109" s="76"/>
      <c r="AC109" s="76"/>
      <c r="AD109" s="76"/>
      <c r="AE109" s="76"/>
      <c r="AF109" s="76"/>
      <c r="AG109" s="76"/>
      <c r="AH109" s="76"/>
      <c r="AI109" s="76"/>
      <c r="AJ109" s="76"/>
      <c r="AK109" s="76"/>
      <c r="AL109" s="76"/>
      <c r="AM109" s="76"/>
      <c r="AN109" s="76"/>
      <c r="AO109" s="76"/>
    </row>
    <row r="110" spans="1:43" s="75" customFormat="1" ht="9.6" x14ac:dyDescent="0.45">
      <c r="B110" s="76"/>
      <c r="C110" s="76"/>
      <c r="D110" s="76"/>
      <c r="E110" s="76"/>
      <c r="F110" s="76"/>
      <c r="G110" s="76"/>
      <c r="H110" s="76"/>
      <c r="I110" s="76"/>
      <c r="J110" s="76"/>
      <c r="K110" s="76"/>
      <c r="L110" s="76"/>
      <c r="M110" s="76"/>
      <c r="N110" s="76"/>
      <c r="O110" s="76"/>
      <c r="P110" s="76"/>
      <c r="Q110" s="76"/>
      <c r="R110" s="76"/>
      <c r="S110" s="76"/>
      <c r="U110" s="76"/>
      <c r="V110" s="76"/>
      <c r="W110" s="76"/>
      <c r="X110" s="76"/>
      <c r="Y110" s="76"/>
      <c r="Z110" s="76"/>
      <c r="AA110" s="76"/>
      <c r="AB110" s="76"/>
      <c r="AC110" s="76"/>
      <c r="AD110" s="76"/>
      <c r="AE110" s="76"/>
      <c r="AF110" s="76"/>
      <c r="AG110" s="76"/>
      <c r="AH110" s="76"/>
      <c r="AI110" s="76"/>
      <c r="AJ110" s="76"/>
      <c r="AK110" s="76"/>
      <c r="AL110" s="76"/>
      <c r="AM110" s="76"/>
      <c r="AN110" s="76"/>
      <c r="AO110" s="76"/>
    </row>
    <row r="111" spans="1:43" s="75" customFormat="1" ht="9.6" x14ac:dyDescent="0.45">
      <c r="B111" s="77"/>
      <c r="C111" s="77"/>
      <c r="D111" s="77"/>
      <c r="E111" s="77"/>
      <c r="F111" s="77"/>
      <c r="G111" s="77"/>
      <c r="H111" s="77"/>
      <c r="I111" s="77"/>
      <c r="J111" s="77"/>
      <c r="K111" s="77"/>
      <c r="L111" s="77"/>
      <c r="M111" s="77"/>
      <c r="N111" s="77"/>
      <c r="O111" s="77"/>
      <c r="P111" s="77"/>
      <c r="Q111" s="77"/>
      <c r="R111" s="77"/>
      <c r="S111" s="77"/>
      <c r="U111" s="76"/>
      <c r="V111" s="76"/>
      <c r="W111" s="76"/>
      <c r="X111" s="76"/>
      <c r="Y111" s="76"/>
      <c r="Z111" s="76"/>
      <c r="AA111" s="76"/>
      <c r="AB111" s="76"/>
      <c r="AC111" s="76"/>
      <c r="AD111" s="76"/>
      <c r="AE111" s="76"/>
      <c r="AF111" s="76"/>
      <c r="AG111" s="76"/>
      <c r="AH111" s="76"/>
      <c r="AI111" s="76"/>
      <c r="AJ111" s="76"/>
      <c r="AK111" s="76"/>
      <c r="AL111" s="76"/>
      <c r="AM111" s="76"/>
      <c r="AN111" s="76"/>
      <c r="AO111" s="76"/>
    </row>
    <row r="112" spans="1:43" s="75" customFormat="1" ht="9.6" x14ac:dyDescent="0.45">
      <c r="B112" s="77"/>
      <c r="C112" s="77"/>
      <c r="D112" s="77"/>
      <c r="E112" s="77"/>
      <c r="F112" s="77"/>
      <c r="G112" s="77"/>
      <c r="H112" s="77"/>
      <c r="I112" s="77"/>
      <c r="J112" s="77"/>
      <c r="K112" s="77"/>
      <c r="L112" s="77"/>
      <c r="M112" s="77"/>
      <c r="N112" s="77"/>
      <c r="O112" s="77"/>
      <c r="P112" s="77"/>
      <c r="Q112" s="77"/>
      <c r="R112" s="77"/>
      <c r="S112" s="77"/>
      <c r="U112" s="76"/>
      <c r="V112" s="76"/>
      <c r="W112" s="76"/>
      <c r="X112" s="76"/>
      <c r="Y112" s="76"/>
      <c r="Z112" s="76"/>
      <c r="AA112" s="76"/>
      <c r="AB112" s="76"/>
      <c r="AC112" s="76"/>
      <c r="AD112" s="76"/>
      <c r="AE112" s="76"/>
      <c r="AF112" s="76"/>
      <c r="AG112" s="76"/>
      <c r="AH112" s="76"/>
      <c r="AI112" s="76"/>
      <c r="AJ112" s="76"/>
      <c r="AK112" s="76"/>
      <c r="AL112" s="76"/>
      <c r="AM112" s="76"/>
      <c r="AN112" s="76"/>
      <c r="AO112" s="76"/>
    </row>
    <row r="113" spans="2:41" s="75" customFormat="1" ht="9.6" x14ac:dyDescent="0.45">
      <c r="B113" s="76"/>
      <c r="C113" s="76"/>
      <c r="D113" s="76"/>
      <c r="E113" s="76"/>
      <c r="F113" s="76"/>
      <c r="G113" s="76"/>
      <c r="H113" s="76"/>
      <c r="I113" s="76"/>
      <c r="J113" s="76"/>
      <c r="K113" s="76"/>
      <c r="L113" s="76"/>
      <c r="M113" s="76"/>
      <c r="N113" s="76"/>
      <c r="O113" s="76"/>
      <c r="P113" s="76"/>
      <c r="Q113" s="76"/>
      <c r="R113" s="76"/>
      <c r="S113" s="76"/>
      <c r="U113" s="76"/>
      <c r="V113" s="76"/>
      <c r="W113" s="76"/>
      <c r="X113" s="76"/>
      <c r="Y113" s="76"/>
      <c r="Z113" s="76"/>
      <c r="AA113" s="76"/>
      <c r="AB113" s="76"/>
      <c r="AC113" s="76"/>
      <c r="AD113" s="76"/>
      <c r="AE113" s="76"/>
      <c r="AF113" s="76"/>
      <c r="AG113" s="76"/>
      <c r="AH113" s="76"/>
      <c r="AI113" s="76"/>
      <c r="AJ113" s="76"/>
      <c r="AK113" s="76"/>
      <c r="AL113" s="76"/>
      <c r="AM113" s="76"/>
      <c r="AN113" s="76"/>
      <c r="AO113" s="76"/>
    </row>
    <row r="114" spans="2:41" s="75" customFormat="1" ht="9.6" x14ac:dyDescent="0.45">
      <c r="B114" s="76"/>
      <c r="C114" s="76"/>
      <c r="D114" s="76"/>
      <c r="E114" s="76"/>
      <c r="F114" s="76"/>
      <c r="G114" s="76"/>
      <c r="H114" s="76"/>
      <c r="I114" s="76"/>
      <c r="J114" s="76"/>
      <c r="K114" s="76"/>
      <c r="L114" s="76"/>
      <c r="M114" s="76"/>
      <c r="N114" s="76"/>
      <c r="O114" s="76"/>
      <c r="P114" s="76"/>
      <c r="Q114" s="76"/>
      <c r="R114" s="76"/>
      <c r="S114" s="76"/>
      <c r="U114" s="76"/>
      <c r="V114" s="76"/>
      <c r="W114" s="76"/>
      <c r="X114" s="76"/>
      <c r="Y114" s="76"/>
      <c r="Z114" s="76"/>
      <c r="AA114" s="76"/>
      <c r="AB114" s="76"/>
      <c r="AC114" s="76"/>
      <c r="AD114" s="76"/>
      <c r="AE114" s="76"/>
      <c r="AF114" s="76"/>
      <c r="AG114" s="76"/>
      <c r="AH114" s="76"/>
      <c r="AI114" s="76"/>
      <c r="AJ114" s="76"/>
      <c r="AK114" s="76"/>
      <c r="AL114" s="76"/>
      <c r="AM114" s="76"/>
      <c r="AN114" s="76"/>
      <c r="AO114" s="76"/>
    </row>
    <row r="115" spans="2:41" s="75" customFormat="1" ht="9.6" x14ac:dyDescent="0.45">
      <c r="B115" s="76"/>
      <c r="C115" s="76"/>
      <c r="D115" s="76"/>
      <c r="E115" s="76"/>
      <c r="F115" s="76"/>
      <c r="G115" s="76"/>
      <c r="H115" s="76"/>
      <c r="I115" s="76"/>
      <c r="J115" s="76"/>
      <c r="K115" s="76"/>
      <c r="L115" s="76"/>
      <c r="M115" s="76"/>
      <c r="N115" s="76"/>
      <c r="O115" s="76"/>
      <c r="P115" s="76"/>
      <c r="Q115" s="76"/>
      <c r="R115" s="76"/>
      <c r="S115" s="76"/>
      <c r="U115" s="76"/>
      <c r="V115" s="76"/>
      <c r="W115" s="76"/>
      <c r="X115" s="76"/>
      <c r="Y115" s="76"/>
      <c r="Z115" s="76"/>
      <c r="AA115" s="76"/>
      <c r="AB115" s="76"/>
      <c r="AC115" s="76"/>
      <c r="AD115" s="76"/>
      <c r="AE115" s="76"/>
      <c r="AF115" s="76"/>
      <c r="AG115" s="76"/>
      <c r="AH115" s="76"/>
      <c r="AI115" s="76"/>
      <c r="AJ115" s="76"/>
      <c r="AK115" s="76"/>
      <c r="AL115" s="76"/>
      <c r="AM115" s="76"/>
      <c r="AN115" s="76"/>
      <c r="AO115" s="76"/>
    </row>
    <row r="116" spans="2:41" s="75" customFormat="1" ht="9.6" x14ac:dyDescent="0.45">
      <c r="B116" s="76"/>
      <c r="C116" s="76"/>
      <c r="D116" s="76"/>
      <c r="E116" s="76"/>
      <c r="F116" s="76"/>
      <c r="G116" s="76"/>
      <c r="H116" s="76"/>
      <c r="I116" s="76"/>
      <c r="J116" s="76"/>
      <c r="K116" s="76"/>
      <c r="L116" s="76"/>
      <c r="M116" s="76"/>
      <c r="N116" s="76"/>
      <c r="O116" s="76"/>
      <c r="P116" s="76"/>
      <c r="Q116" s="76"/>
      <c r="R116" s="76"/>
      <c r="S116" s="76"/>
      <c r="U116" s="76"/>
      <c r="V116" s="76"/>
      <c r="W116" s="76"/>
      <c r="X116" s="76"/>
      <c r="Y116" s="76"/>
      <c r="Z116" s="76"/>
      <c r="AA116" s="76"/>
      <c r="AB116" s="76"/>
      <c r="AC116" s="76"/>
      <c r="AD116" s="76"/>
      <c r="AE116" s="76"/>
      <c r="AF116" s="76"/>
      <c r="AG116" s="76"/>
      <c r="AH116" s="76"/>
      <c r="AI116" s="76"/>
      <c r="AJ116" s="76"/>
      <c r="AK116" s="76"/>
      <c r="AL116" s="76"/>
      <c r="AM116" s="76"/>
      <c r="AN116" s="76"/>
      <c r="AO116" s="76"/>
    </row>
    <row r="117" spans="2:41" s="75" customFormat="1" ht="9.6" x14ac:dyDescent="0.45">
      <c r="B117" s="76"/>
      <c r="C117" s="76"/>
      <c r="D117" s="76"/>
      <c r="E117" s="76"/>
      <c r="F117" s="76"/>
      <c r="G117" s="76"/>
      <c r="H117" s="76"/>
      <c r="I117" s="76"/>
      <c r="J117" s="76"/>
      <c r="K117" s="76"/>
      <c r="L117" s="76"/>
      <c r="M117" s="76"/>
      <c r="N117" s="76"/>
      <c r="O117" s="76"/>
      <c r="P117" s="76"/>
      <c r="Q117" s="76"/>
      <c r="R117" s="76"/>
      <c r="S117" s="76"/>
      <c r="U117" s="76"/>
      <c r="V117" s="76"/>
      <c r="W117" s="76"/>
      <c r="X117" s="76"/>
      <c r="Y117" s="76"/>
      <c r="Z117" s="76"/>
      <c r="AA117" s="76"/>
      <c r="AB117" s="76"/>
      <c r="AC117" s="76"/>
      <c r="AD117" s="76"/>
      <c r="AE117" s="76"/>
      <c r="AF117" s="76"/>
      <c r="AG117" s="76"/>
      <c r="AH117" s="76"/>
      <c r="AI117" s="76"/>
      <c r="AJ117" s="76"/>
      <c r="AK117" s="76"/>
      <c r="AL117" s="76"/>
      <c r="AM117" s="76"/>
      <c r="AN117" s="76"/>
      <c r="AO117" s="76"/>
    </row>
    <row r="118" spans="2:41" s="75" customFormat="1" ht="9.6" x14ac:dyDescent="0.45">
      <c r="B118" s="76"/>
      <c r="C118" s="76"/>
      <c r="D118" s="76"/>
      <c r="E118" s="76"/>
      <c r="F118" s="76"/>
      <c r="G118" s="76"/>
      <c r="H118" s="76"/>
      <c r="I118" s="76"/>
      <c r="J118" s="76"/>
      <c r="K118" s="76"/>
      <c r="L118" s="76"/>
      <c r="M118" s="76"/>
      <c r="N118" s="76"/>
      <c r="O118" s="76"/>
      <c r="P118" s="76"/>
      <c r="Q118" s="76"/>
      <c r="R118" s="76"/>
      <c r="S118" s="76"/>
      <c r="U118" s="76"/>
      <c r="V118" s="76"/>
      <c r="W118" s="76"/>
      <c r="X118" s="76"/>
      <c r="Y118" s="76"/>
      <c r="Z118" s="76"/>
      <c r="AA118" s="76"/>
      <c r="AB118" s="76"/>
      <c r="AC118" s="76"/>
      <c r="AD118" s="76"/>
      <c r="AE118" s="76"/>
      <c r="AF118" s="76"/>
      <c r="AG118" s="76"/>
      <c r="AH118" s="76"/>
      <c r="AI118" s="76"/>
      <c r="AJ118" s="76"/>
      <c r="AK118" s="76"/>
      <c r="AL118" s="76"/>
      <c r="AM118" s="76"/>
      <c r="AN118" s="76"/>
      <c r="AO118" s="76"/>
    </row>
    <row r="119" spans="2:41" s="75" customFormat="1" ht="9.6" x14ac:dyDescent="0.45">
      <c r="B119" s="76"/>
      <c r="C119" s="76"/>
      <c r="D119" s="76"/>
      <c r="E119" s="76"/>
      <c r="F119" s="76"/>
      <c r="G119" s="76"/>
      <c r="H119" s="76"/>
      <c r="I119" s="76"/>
      <c r="J119" s="76"/>
      <c r="K119" s="76"/>
      <c r="L119" s="76"/>
      <c r="M119" s="76"/>
      <c r="N119" s="76"/>
      <c r="O119" s="76"/>
      <c r="P119" s="76"/>
      <c r="Q119" s="76"/>
      <c r="R119" s="76"/>
      <c r="S119" s="76"/>
      <c r="U119" s="76"/>
      <c r="V119" s="76"/>
      <c r="W119" s="76"/>
      <c r="X119" s="76"/>
      <c r="Y119" s="76"/>
      <c r="Z119" s="76"/>
      <c r="AA119" s="76"/>
      <c r="AB119" s="76"/>
      <c r="AC119" s="76"/>
      <c r="AD119" s="76"/>
      <c r="AE119" s="76"/>
      <c r="AF119" s="76"/>
      <c r="AG119" s="76"/>
      <c r="AH119" s="76"/>
      <c r="AI119" s="76"/>
      <c r="AJ119" s="76"/>
      <c r="AK119" s="76"/>
      <c r="AL119" s="76"/>
      <c r="AM119" s="76"/>
      <c r="AN119" s="76"/>
      <c r="AO119" s="76"/>
    </row>
    <row r="120" spans="2:41" s="75" customFormat="1" ht="9.6" x14ac:dyDescent="0.45">
      <c r="B120" s="76"/>
      <c r="C120" s="76"/>
      <c r="D120" s="76"/>
      <c r="E120" s="76"/>
      <c r="F120" s="76"/>
      <c r="G120" s="76"/>
      <c r="H120" s="76"/>
      <c r="I120" s="76"/>
      <c r="J120" s="76"/>
      <c r="K120" s="76"/>
      <c r="L120" s="76"/>
      <c r="M120" s="76"/>
      <c r="N120" s="76"/>
      <c r="O120" s="76"/>
      <c r="P120" s="76"/>
      <c r="Q120" s="76"/>
      <c r="R120" s="76"/>
      <c r="S120" s="76"/>
      <c r="U120" s="76"/>
      <c r="V120" s="76"/>
      <c r="W120" s="76"/>
      <c r="X120" s="76"/>
      <c r="Y120" s="76"/>
      <c r="Z120" s="76"/>
      <c r="AA120" s="76"/>
      <c r="AB120" s="76"/>
      <c r="AC120" s="76"/>
      <c r="AD120" s="76"/>
      <c r="AE120" s="76"/>
      <c r="AF120" s="76"/>
      <c r="AG120" s="76"/>
      <c r="AH120" s="76"/>
      <c r="AI120" s="76"/>
      <c r="AJ120" s="76"/>
      <c r="AK120" s="76"/>
      <c r="AL120" s="76"/>
      <c r="AM120" s="76"/>
      <c r="AN120" s="76"/>
      <c r="AO120" s="76"/>
    </row>
    <row r="121" spans="2:41" s="75" customFormat="1" ht="9.6" x14ac:dyDescent="0.45">
      <c r="B121" s="76"/>
      <c r="C121" s="76"/>
      <c r="D121" s="76"/>
      <c r="E121" s="76"/>
      <c r="F121" s="76"/>
      <c r="G121" s="76"/>
      <c r="H121" s="76"/>
      <c r="I121" s="76"/>
      <c r="J121" s="76"/>
      <c r="K121" s="76"/>
      <c r="L121" s="76"/>
      <c r="M121" s="76"/>
      <c r="N121" s="76"/>
      <c r="O121" s="76"/>
      <c r="P121" s="76"/>
      <c r="Q121" s="76"/>
      <c r="R121" s="76"/>
      <c r="S121" s="76"/>
      <c r="U121" s="76"/>
      <c r="V121" s="76"/>
      <c r="W121" s="76"/>
      <c r="X121" s="76"/>
      <c r="Y121" s="76"/>
      <c r="Z121" s="76"/>
      <c r="AA121" s="76"/>
      <c r="AB121" s="76"/>
      <c r="AC121" s="76"/>
      <c r="AD121" s="76"/>
      <c r="AE121" s="76"/>
      <c r="AF121" s="76"/>
      <c r="AG121" s="76"/>
      <c r="AH121" s="76"/>
      <c r="AI121" s="76"/>
      <c r="AJ121" s="76"/>
      <c r="AK121" s="76"/>
      <c r="AL121" s="76"/>
      <c r="AM121" s="76"/>
      <c r="AN121" s="76"/>
      <c r="AO121" s="76"/>
    </row>
    <row r="122" spans="2:41" s="75" customFormat="1" ht="9.6" x14ac:dyDescent="0.45">
      <c r="B122" s="76"/>
      <c r="C122" s="76"/>
      <c r="D122" s="76"/>
      <c r="E122" s="76"/>
      <c r="F122" s="76"/>
      <c r="G122" s="76"/>
      <c r="H122" s="76"/>
      <c r="I122" s="76"/>
      <c r="J122" s="76"/>
      <c r="K122" s="76"/>
      <c r="L122" s="76"/>
      <c r="M122" s="76"/>
      <c r="N122" s="76"/>
      <c r="O122" s="76"/>
      <c r="P122" s="76"/>
      <c r="Q122" s="76"/>
      <c r="R122" s="76"/>
      <c r="S122" s="76"/>
      <c r="U122" s="76"/>
      <c r="V122" s="76"/>
      <c r="W122" s="76"/>
      <c r="X122" s="76"/>
      <c r="Y122" s="76"/>
      <c r="Z122" s="76"/>
      <c r="AA122" s="76"/>
      <c r="AB122" s="76"/>
      <c r="AC122" s="76"/>
      <c r="AD122" s="76"/>
      <c r="AE122" s="76"/>
      <c r="AF122" s="76"/>
      <c r="AG122" s="76"/>
      <c r="AH122" s="76"/>
      <c r="AI122" s="76"/>
      <c r="AJ122" s="76"/>
      <c r="AK122" s="76"/>
      <c r="AL122" s="76"/>
      <c r="AM122" s="76"/>
      <c r="AN122" s="76"/>
      <c r="AO122" s="76"/>
    </row>
    <row r="123" spans="2:41" s="75" customFormat="1" ht="9.6" x14ac:dyDescent="0.45">
      <c r="B123" s="76"/>
      <c r="C123" s="76"/>
      <c r="D123" s="76"/>
      <c r="E123" s="76"/>
      <c r="F123" s="76"/>
      <c r="G123" s="76"/>
      <c r="H123" s="76"/>
      <c r="I123" s="76"/>
      <c r="J123" s="76"/>
      <c r="K123" s="76"/>
      <c r="L123" s="76"/>
      <c r="M123" s="76"/>
      <c r="N123" s="76"/>
      <c r="O123" s="76"/>
      <c r="P123" s="76"/>
      <c r="Q123" s="76"/>
      <c r="R123" s="76"/>
      <c r="S123" s="76"/>
      <c r="U123" s="76"/>
      <c r="V123" s="76"/>
      <c r="W123" s="76"/>
      <c r="X123" s="76"/>
      <c r="Y123" s="76"/>
      <c r="Z123" s="76"/>
      <c r="AA123" s="76"/>
      <c r="AB123" s="76"/>
      <c r="AC123" s="76"/>
      <c r="AD123" s="76"/>
      <c r="AE123" s="76"/>
      <c r="AF123" s="76"/>
      <c r="AG123" s="76"/>
      <c r="AH123" s="76"/>
      <c r="AI123" s="76"/>
      <c r="AJ123" s="76"/>
      <c r="AK123" s="76"/>
      <c r="AL123" s="76"/>
      <c r="AM123" s="76"/>
      <c r="AN123" s="76"/>
      <c r="AO123" s="76"/>
    </row>
    <row r="124" spans="2:41" s="75" customFormat="1" ht="9.6" x14ac:dyDescent="0.45">
      <c r="B124" s="76"/>
      <c r="C124" s="76"/>
      <c r="D124" s="76"/>
      <c r="E124" s="76"/>
      <c r="F124" s="76"/>
      <c r="G124" s="76"/>
      <c r="H124" s="76"/>
      <c r="I124" s="76"/>
      <c r="J124" s="76"/>
      <c r="K124" s="76"/>
      <c r="L124" s="76"/>
      <c r="M124" s="76"/>
      <c r="N124" s="76"/>
      <c r="O124" s="76"/>
      <c r="P124" s="76"/>
      <c r="Q124" s="76"/>
      <c r="R124" s="76"/>
      <c r="S124" s="76"/>
      <c r="U124" s="76"/>
      <c r="V124" s="76"/>
      <c r="W124" s="76"/>
      <c r="X124" s="76"/>
      <c r="Y124" s="76"/>
      <c r="Z124" s="76"/>
      <c r="AA124" s="76"/>
      <c r="AB124" s="76"/>
      <c r="AC124" s="76"/>
      <c r="AD124" s="76"/>
      <c r="AE124" s="76"/>
      <c r="AF124" s="76"/>
      <c r="AG124" s="76"/>
      <c r="AH124" s="76"/>
      <c r="AI124" s="76"/>
      <c r="AJ124" s="76"/>
      <c r="AK124" s="76"/>
      <c r="AL124" s="76"/>
      <c r="AM124" s="76"/>
      <c r="AN124" s="76"/>
      <c r="AO124" s="76"/>
    </row>
    <row r="125" spans="2:41" s="75" customFormat="1" ht="9.6" x14ac:dyDescent="0.45">
      <c r="B125" s="76"/>
      <c r="C125" s="76"/>
      <c r="D125" s="76"/>
      <c r="E125" s="76"/>
      <c r="F125" s="76"/>
      <c r="G125" s="76"/>
      <c r="H125" s="76"/>
      <c r="I125" s="76"/>
      <c r="J125" s="76"/>
      <c r="K125" s="76"/>
      <c r="L125" s="76"/>
      <c r="M125" s="76"/>
      <c r="N125" s="76"/>
      <c r="O125" s="76"/>
      <c r="P125" s="76"/>
      <c r="Q125" s="76"/>
      <c r="R125" s="76"/>
      <c r="S125" s="76"/>
      <c r="U125" s="76"/>
      <c r="V125" s="76"/>
      <c r="W125" s="76"/>
      <c r="X125" s="76"/>
      <c r="Y125" s="76"/>
      <c r="Z125" s="76"/>
      <c r="AA125" s="76"/>
      <c r="AB125" s="76"/>
      <c r="AC125" s="76"/>
      <c r="AD125" s="76"/>
      <c r="AE125" s="76"/>
      <c r="AF125" s="76"/>
      <c r="AG125" s="76"/>
      <c r="AH125" s="76"/>
      <c r="AI125" s="76"/>
      <c r="AJ125" s="76"/>
      <c r="AK125" s="76"/>
      <c r="AL125" s="76"/>
      <c r="AM125" s="76"/>
      <c r="AN125" s="76"/>
      <c r="AO125" s="76"/>
    </row>
    <row r="126" spans="2:41" s="75" customFormat="1" ht="9.6" x14ac:dyDescent="0.45">
      <c r="B126" s="76"/>
      <c r="C126" s="76"/>
      <c r="D126" s="76"/>
      <c r="E126" s="76"/>
      <c r="F126" s="76"/>
      <c r="G126" s="76"/>
      <c r="H126" s="76"/>
      <c r="I126" s="76"/>
      <c r="J126" s="76"/>
      <c r="K126" s="76"/>
      <c r="L126" s="76"/>
      <c r="M126" s="76"/>
      <c r="N126" s="76"/>
      <c r="O126" s="76"/>
      <c r="P126" s="76"/>
      <c r="Q126" s="76"/>
      <c r="R126" s="76"/>
      <c r="S126" s="76"/>
      <c r="U126" s="76"/>
      <c r="V126" s="76"/>
      <c r="W126" s="76"/>
      <c r="X126" s="76"/>
      <c r="Y126" s="76"/>
      <c r="Z126" s="76"/>
      <c r="AA126" s="76"/>
      <c r="AB126" s="76"/>
      <c r="AC126" s="76"/>
      <c r="AD126" s="76"/>
      <c r="AE126" s="76"/>
      <c r="AF126" s="76"/>
      <c r="AG126" s="76"/>
      <c r="AH126" s="76"/>
      <c r="AI126" s="76"/>
      <c r="AJ126" s="76"/>
      <c r="AK126" s="76"/>
      <c r="AL126" s="76"/>
      <c r="AM126" s="76"/>
      <c r="AN126" s="76"/>
      <c r="AO126" s="76"/>
    </row>
    <row r="127" spans="2:41" s="75" customFormat="1" ht="9.6" x14ac:dyDescent="0.45">
      <c r="B127" s="76"/>
      <c r="C127" s="76"/>
      <c r="D127" s="76"/>
      <c r="E127" s="76"/>
      <c r="F127" s="76"/>
      <c r="G127" s="76"/>
      <c r="H127" s="76"/>
      <c r="I127" s="76"/>
      <c r="J127" s="76"/>
      <c r="K127" s="76"/>
      <c r="L127" s="76"/>
      <c r="M127" s="76"/>
      <c r="N127" s="76"/>
      <c r="O127" s="76"/>
      <c r="P127" s="76"/>
      <c r="Q127" s="76"/>
      <c r="R127" s="76"/>
      <c r="S127" s="76"/>
      <c r="U127" s="76"/>
      <c r="V127" s="76"/>
      <c r="W127" s="76"/>
      <c r="X127" s="76"/>
      <c r="Y127" s="76"/>
      <c r="Z127" s="76"/>
      <c r="AA127" s="76"/>
      <c r="AB127" s="76"/>
      <c r="AC127" s="76"/>
      <c r="AD127" s="76"/>
      <c r="AE127" s="76"/>
      <c r="AF127" s="76"/>
      <c r="AG127" s="76"/>
      <c r="AH127" s="76"/>
      <c r="AI127" s="76"/>
      <c r="AJ127" s="76"/>
      <c r="AK127" s="76"/>
      <c r="AL127" s="76"/>
      <c r="AM127" s="76"/>
      <c r="AN127" s="76"/>
      <c r="AO127" s="76"/>
    </row>
    <row r="128" spans="2:41" s="75" customFormat="1" ht="9.6" x14ac:dyDescent="0.45">
      <c r="B128" s="76"/>
      <c r="C128" s="76"/>
      <c r="D128" s="76"/>
      <c r="E128" s="76"/>
      <c r="F128" s="76"/>
      <c r="G128" s="76"/>
      <c r="H128" s="76"/>
      <c r="I128" s="76"/>
      <c r="J128" s="76"/>
      <c r="K128" s="76"/>
      <c r="L128" s="76"/>
      <c r="M128" s="76"/>
      <c r="N128" s="76"/>
      <c r="O128" s="76"/>
      <c r="P128" s="76"/>
      <c r="Q128" s="76"/>
      <c r="R128" s="76"/>
      <c r="S128" s="76"/>
      <c r="U128" s="76"/>
      <c r="V128" s="76"/>
      <c r="W128" s="76"/>
      <c r="X128" s="76"/>
      <c r="Y128" s="76"/>
      <c r="Z128" s="76"/>
      <c r="AA128" s="76"/>
      <c r="AB128" s="76"/>
      <c r="AC128" s="76"/>
      <c r="AD128" s="76"/>
      <c r="AE128" s="76"/>
      <c r="AF128" s="76"/>
      <c r="AG128" s="76"/>
      <c r="AH128" s="76"/>
      <c r="AI128" s="76"/>
      <c r="AJ128" s="76"/>
      <c r="AK128" s="76"/>
      <c r="AL128" s="76"/>
      <c r="AM128" s="76"/>
      <c r="AN128" s="76"/>
      <c r="AO128" s="76"/>
    </row>
    <row r="129" spans="2:41" s="75" customFormat="1" ht="9.6" x14ac:dyDescent="0.45">
      <c r="B129" s="76"/>
      <c r="C129" s="76"/>
      <c r="D129" s="76"/>
      <c r="E129" s="76"/>
      <c r="F129" s="76"/>
      <c r="G129" s="76"/>
      <c r="H129" s="76"/>
      <c r="I129" s="76"/>
      <c r="J129" s="76"/>
      <c r="K129" s="76"/>
      <c r="L129" s="76"/>
      <c r="M129" s="76"/>
      <c r="N129" s="76"/>
      <c r="O129" s="76"/>
      <c r="P129" s="76"/>
      <c r="Q129" s="76"/>
      <c r="R129" s="76"/>
      <c r="S129" s="76"/>
      <c r="U129" s="76"/>
      <c r="V129" s="76"/>
      <c r="W129" s="76"/>
      <c r="X129" s="76"/>
      <c r="Y129" s="76"/>
      <c r="Z129" s="76"/>
      <c r="AA129" s="76"/>
      <c r="AB129" s="76"/>
      <c r="AC129" s="76"/>
      <c r="AD129" s="76"/>
      <c r="AE129" s="76"/>
      <c r="AF129" s="76"/>
      <c r="AG129" s="76"/>
      <c r="AH129" s="76"/>
      <c r="AI129" s="76"/>
      <c r="AJ129" s="76"/>
      <c r="AK129" s="76"/>
      <c r="AL129" s="76"/>
      <c r="AM129" s="76"/>
      <c r="AN129" s="76"/>
      <c r="AO129" s="76"/>
    </row>
    <row r="130" spans="2:41" s="75" customFormat="1" ht="9.6" x14ac:dyDescent="0.45">
      <c r="B130" s="76"/>
      <c r="C130" s="76"/>
      <c r="D130" s="76"/>
      <c r="E130" s="76"/>
      <c r="F130" s="76"/>
      <c r="G130" s="76"/>
      <c r="H130" s="76"/>
      <c r="I130" s="76"/>
      <c r="J130" s="76"/>
      <c r="K130" s="76"/>
      <c r="L130" s="76"/>
      <c r="M130" s="76"/>
      <c r="N130" s="76"/>
      <c r="O130" s="76"/>
      <c r="P130" s="76"/>
      <c r="Q130" s="76"/>
      <c r="R130" s="76"/>
      <c r="S130" s="76"/>
      <c r="U130" s="76"/>
      <c r="V130" s="76"/>
      <c r="W130" s="76"/>
      <c r="X130" s="76"/>
      <c r="Y130" s="76"/>
      <c r="Z130" s="76"/>
      <c r="AA130" s="76"/>
      <c r="AB130" s="76"/>
      <c r="AC130" s="76"/>
      <c r="AD130" s="76"/>
      <c r="AE130" s="76"/>
      <c r="AF130" s="76"/>
      <c r="AG130" s="76"/>
      <c r="AH130" s="76"/>
      <c r="AI130" s="76"/>
      <c r="AJ130" s="76"/>
      <c r="AK130" s="76"/>
      <c r="AL130" s="76"/>
      <c r="AM130" s="76"/>
      <c r="AN130" s="76"/>
      <c r="AO130" s="76"/>
    </row>
    <row r="131" spans="2:41" s="75" customFormat="1" ht="9.6" x14ac:dyDescent="0.45">
      <c r="B131" s="76"/>
      <c r="C131" s="76"/>
      <c r="D131" s="76"/>
      <c r="E131" s="76"/>
      <c r="F131" s="76"/>
      <c r="G131" s="76"/>
      <c r="H131" s="76"/>
      <c r="I131" s="76"/>
      <c r="J131" s="76"/>
      <c r="K131" s="76"/>
      <c r="L131" s="76"/>
      <c r="M131" s="76"/>
      <c r="N131" s="76"/>
      <c r="O131" s="76"/>
      <c r="P131" s="76"/>
      <c r="Q131" s="76"/>
      <c r="R131" s="76"/>
      <c r="S131" s="76"/>
      <c r="U131" s="76"/>
      <c r="V131" s="76"/>
      <c r="W131" s="76"/>
      <c r="X131" s="76"/>
      <c r="Y131" s="76"/>
      <c r="Z131" s="76"/>
      <c r="AA131" s="76"/>
      <c r="AB131" s="76"/>
      <c r="AC131" s="76"/>
      <c r="AD131" s="76"/>
      <c r="AE131" s="76"/>
      <c r="AF131" s="76"/>
      <c r="AG131" s="76"/>
      <c r="AH131" s="76"/>
      <c r="AI131" s="76"/>
      <c r="AJ131" s="76"/>
      <c r="AK131" s="76"/>
      <c r="AL131" s="76"/>
      <c r="AM131" s="76"/>
      <c r="AN131" s="76"/>
      <c r="AO131" s="76"/>
    </row>
    <row r="132" spans="2:41" s="75" customFormat="1" ht="9.6" x14ac:dyDescent="0.45">
      <c r="B132" s="76"/>
      <c r="C132" s="76"/>
      <c r="D132" s="76"/>
      <c r="E132" s="76"/>
      <c r="F132" s="76"/>
      <c r="G132" s="76"/>
      <c r="H132" s="76"/>
      <c r="I132" s="76"/>
      <c r="J132" s="76"/>
      <c r="K132" s="76"/>
      <c r="L132" s="76"/>
      <c r="M132" s="76"/>
      <c r="N132" s="76"/>
      <c r="O132" s="76"/>
      <c r="P132" s="76"/>
      <c r="Q132" s="76"/>
      <c r="R132" s="76"/>
      <c r="S132" s="76"/>
      <c r="U132" s="76"/>
      <c r="V132" s="76"/>
      <c r="W132" s="76"/>
      <c r="X132" s="76"/>
      <c r="Y132" s="76"/>
      <c r="Z132" s="76"/>
      <c r="AA132" s="76"/>
      <c r="AB132" s="76"/>
      <c r="AC132" s="76"/>
      <c r="AD132" s="76"/>
      <c r="AE132" s="76"/>
      <c r="AF132" s="76"/>
      <c r="AG132" s="76"/>
      <c r="AH132" s="76"/>
      <c r="AI132" s="76"/>
      <c r="AJ132" s="76"/>
      <c r="AK132" s="76"/>
      <c r="AL132" s="76"/>
      <c r="AM132" s="76"/>
      <c r="AN132" s="76"/>
      <c r="AO132" s="76"/>
    </row>
    <row r="133" spans="2:41" s="75" customFormat="1" ht="9.6" x14ac:dyDescent="0.45">
      <c r="B133" s="76"/>
      <c r="C133" s="76"/>
      <c r="D133" s="76"/>
      <c r="E133" s="76"/>
      <c r="F133" s="76"/>
      <c r="G133" s="76"/>
      <c r="H133" s="76"/>
      <c r="I133" s="76"/>
      <c r="J133" s="76"/>
      <c r="K133" s="76"/>
      <c r="L133" s="76"/>
      <c r="M133" s="76"/>
      <c r="N133" s="76"/>
      <c r="O133" s="76"/>
      <c r="P133" s="76"/>
      <c r="Q133" s="76"/>
      <c r="R133" s="76"/>
      <c r="S133" s="76"/>
      <c r="U133" s="76"/>
      <c r="V133" s="76"/>
      <c r="W133" s="76"/>
      <c r="X133" s="76"/>
      <c r="Y133" s="76"/>
      <c r="Z133" s="76"/>
      <c r="AA133" s="76"/>
      <c r="AB133" s="76"/>
      <c r="AC133" s="76"/>
      <c r="AD133" s="76"/>
      <c r="AE133" s="76"/>
      <c r="AF133" s="76"/>
      <c r="AG133" s="76"/>
      <c r="AH133" s="76"/>
      <c r="AI133" s="76"/>
      <c r="AJ133" s="76"/>
      <c r="AK133" s="76"/>
      <c r="AL133" s="76"/>
      <c r="AM133" s="76"/>
      <c r="AN133" s="76"/>
      <c r="AO133" s="76"/>
    </row>
    <row r="134" spans="2:41" s="75" customFormat="1" ht="9.6" x14ac:dyDescent="0.45">
      <c r="B134" s="76"/>
      <c r="C134" s="76"/>
      <c r="D134" s="76"/>
      <c r="E134" s="76"/>
      <c r="F134" s="76"/>
      <c r="G134" s="76"/>
      <c r="H134" s="76"/>
      <c r="I134" s="76"/>
      <c r="J134" s="76"/>
      <c r="K134" s="76"/>
      <c r="L134" s="76"/>
      <c r="M134" s="76"/>
      <c r="N134" s="76"/>
      <c r="O134" s="76"/>
      <c r="P134" s="76"/>
      <c r="Q134" s="76"/>
      <c r="R134" s="76"/>
      <c r="S134" s="76"/>
      <c r="U134" s="76"/>
      <c r="V134" s="76"/>
      <c r="W134" s="76"/>
      <c r="X134" s="76"/>
      <c r="Y134" s="76"/>
      <c r="Z134" s="76"/>
      <c r="AA134" s="76"/>
      <c r="AB134" s="76"/>
      <c r="AC134" s="76"/>
      <c r="AD134" s="76"/>
      <c r="AE134" s="76"/>
      <c r="AF134" s="76"/>
      <c r="AG134" s="76"/>
      <c r="AH134" s="76"/>
      <c r="AI134" s="76"/>
      <c r="AJ134" s="76"/>
      <c r="AK134" s="76"/>
      <c r="AL134" s="76"/>
      <c r="AM134" s="76"/>
      <c r="AN134" s="76"/>
      <c r="AO134" s="76"/>
    </row>
    <row r="135" spans="2:41" s="75" customFormat="1" ht="9.6" x14ac:dyDescent="0.45">
      <c r="B135" s="76"/>
      <c r="C135" s="76"/>
      <c r="D135" s="76"/>
      <c r="E135" s="76"/>
      <c r="F135" s="76"/>
      <c r="G135" s="76"/>
      <c r="H135" s="76"/>
      <c r="I135" s="76"/>
      <c r="J135" s="76"/>
      <c r="K135" s="76"/>
      <c r="L135" s="76"/>
      <c r="M135" s="76"/>
      <c r="N135" s="76"/>
      <c r="O135" s="76"/>
      <c r="P135" s="76"/>
      <c r="Q135" s="76"/>
      <c r="R135" s="76"/>
      <c r="S135" s="76"/>
      <c r="U135" s="76"/>
      <c r="V135" s="76"/>
      <c r="W135" s="76"/>
      <c r="X135" s="76"/>
      <c r="Y135" s="76"/>
      <c r="Z135" s="76"/>
      <c r="AA135" s="76"/>
      <c r="AB135" s="76"/>
      <c r="AC135" s="76"/>
      <c r="AD135" s="76"/>
      <c r="AE135" s="76"/>
      <c r="AF135" s="76"/>
      <c r="AG135" s="76"/>
      <c r="AH135" s="76"/>
      <c r="AI135" s="76"/>
      <c r="AJ135" s="76"/>
      <c r="AK135" s="76"/>
      <c r="AL135" s="76"/>
      <c r="AM135" s="76"/>
      <c r="AN135" s="76"/>
      <c r="AO135" s="76"/>
    </row>
    <row r="136" spans="2:41" s="75" customFormat="1" ht="9.6" x14ac:dyDescent="0.45">
      <c r="B136" s="76"/>
      <c r="C136" s="76"/>
      <c r="D136" s="76"/>
      <c r="E136" s="76"/>
      <c r="F136" s="76"/>
      <c r="G136" s="76"/>
      <c r="H136" s="76"/>
      <c r="I136" s="76"/>
      <c r="J136" s="76"/>
      <c r="K136" s="76"/>
      <c r="L136" s="76"/>
      <c r="M136" s="76"/>
      <c r="N136" s="76"/>
      <c r="O136" s="76"/>
      <c r="P136" s="76"/>
      <c r="Q136" s="76"/>
      <c r="R136" s="76"/>
      <c r="S136" s="76"/>
      <c r="U136" s="76"/>
      <c r="V136" s="76"/>
      <c r="W136" s="76"/>
      <c r="X136" s="76"/>
      <c r="Y136" s="76"/>
      <c r="Z136" s="76"/>
      <c r="AA136" s="76"/>
      <c r="AB136" s="76"/>
      <c r="AC136" s="76"/>
      <c r="AD136" s="76"/>
      <c r="AE136" s="76"/>
      <c r="AF136" s="76"/>
      <c r="AG136" s="76"/>
      <c r="AH136" s="76"/>
      <c r="AI136" s="76"/>
      <c r="AJ136" s="76"/>
      <c r="AK136" s="76"/>
      <c r="AL136" s="76"/>
      <c r="AM136" s="76"/>
      <c r="AN136" s="76"/>
      <c r="AO136" s="76"/>
    </row>
    <row r="137" spans="2:41" s="75" customFormat="1" ht="9.6" x14ac:dyDescent="0.45">
      <c r="B137" s="76"/>
      <c r="C137" s="76"/>
      <c r="D137" s="76"/>
      <c r="E137" s="76"/>
      <c r="F137" s="76"/>
      <c r="G137" s="76"/>
      <c r="H137" s="76"/>
      <c r="I137" s="76"/>
      <c r="J137" s="76"/>
      <c r="K137" s="76"/>
      <c r="L137" s="76"/>
      <c r="M137" s="76"/>
      <c r="N137" s="76"/>
      <c r="O137" s="76"/>
      <c r="P137" s="76"/>
      <c r="Q137" s="76"/>
      <c r="R137" s="76"/>
      <c r="S137" s="76"/>
      <c r="U137" s="76"/>
      <c r="V137" s="76"/>
      <c r="W137" s="76"/>
      <c r="X137" s="76"/>
      <c r="Y137" s="76"/>
      <c r="Z137" s="76"/>
      <c r="AA137" s="76"/>
      <c r="AB137" s="76"/>
      <c r="AC137" s="76"/>
      <c r="AD137" s="76"/>
      <c r="AE137" s="76"/>
      <c r="AF137" s="76"/>
      <c r="AG137" s="76"/>
      <c r="AH137" s="76"/>
      <c r="AI137" s="76"/>
      <c r="AJ137" s="76"/>
      <c r="AK137" s="76"/>
      <c r="AL137" s="76"/>
      <c r="AM137" s="76"/>
      <c r="AN137" s="76"/>
      <c r="AO137" s="76"/>
    </row>
    <row r="138" spans="2:41" s="75" customFormat="1" ht="9.6" x14ac:dyDescent="0.45">
      <c r="B138" s="76"/>
      <c r="C138" s="76"/>
      <c r="D138" s="76"/>
      <c r="E138" s="76"/>
      <c r="F138" s="76"/>
      <c r="G138" s="76"/>
      <c r="H138" s="76"/>
      <c r="I138" s="76"/>
      <c r="J138" s="76"/>
      <c r="K138" s="76"/>
      <c r="L138" s="76"/>
      <c r="M138" s="76"/>
      <c r="N138" s="76"/>
      <c r="O138" s="76"/>
      <c r="P138" s="76"/>
      <c r="Q138" s="76"/>
      <c r="R138" s="76"/>
      <c r="S138" s="76"/>
      <c r="U138" s="76"/>
      <c r="V138" s="76"/>
      <c r="W138" s="76"/>
      <c r="X138" s="76"/>
      <c r="Y138" s="76"/>
      <c r="Z138" s="76"/>
      <c r="AA138" s="76"/>
      <c r="AB138" s="76"/>
      <c r="AC138" s="76"/>
      <c r="AD138" s="76"/>
      <c r="AE138" s="76"/>
      <c r="AF138" s="76"/>
      <c r="AG138" s="76"/>
      <c r="AH138" s="76"/>
      <c r="AI138" s="76"/>
      <c r="AJ138" s="76"/>
      <c r="AK138" s="76"/>
      <c r="AL138" s="76"/>
      <c r="AM138" s="76"/>
      <c r="AN138" s="76"/>
      <c r="AO138" s="76"/>
    </row>
    <row r="139" spans="2:41" s="75" customFormat="1" ht="9.6" x14ac:dyDescent="0.45">
      <c r="B139" s="76"/>
      <c r="C139" s="76"/>
      <c r="D139" s="76"/>
      <c r="E139" s="76"/>
      <c r="F139" s="76"/>
      <c r="G139" s="76"/>
      <c r="H139" s="76"/>
      <c r="I139" s="76"/>
      <c r="J139" s="76"/>
      <c r="K139" s="76"/>
      <c r="L139" s="76"/>
      <c r="M139" s="76"/>
      <c r="N139" s="76"/>
      <c r="O139" s="76"/>
      <c r="P139" s="76"/>
      <c r="Q139" s="76"/>
      <c r="R139" s="76"/>
      <c r="S139" s="76"/>
      <c r="U139" s="76"/>
      <c r="V139" s="76"/>
      <c r="W139" s="76"/>
      <c r="X139" s="76"/>
      <c r="Y139" s="76"/>
      <c r="Z139" s="76"/>
      <c r="AA139" s="76"/>
      <c r="AB139" s="76"/>
      <c r="AC139" s="76"/>
      <c r="AD139" s="76"/>
      <c r="AE139" s="76"/>
      <c r="AF139" s="76"/>
      <c r="AG139" s="76"/>
      <c r="AH139" s="76"/>
      <c r="AI139" s="76"/>
      <c r="AJ139" s="76"/>
      <c r="AK139" s="76"/>
      <c r="AL139" s="76"/>
      <c r="AM139" s="76"/>
      <c r="AN139" s="76"/>
      <c r="AO139" s="76"/>
    </row>
    <row r="140" spans="2:41" s="75" customFormat="1" ht="9.6" x14ac:dyDescent="0.45">
      <c r="B140" s="76"/>
      <c r="C140" s="76"/>
      <c r="D140" s="76"/>
      <c r="E140" s="76"/>
      <c r="F140" s="76"/>
      <c r="G140" s="76"/>
      <c r="H140" s="76"/>
      <c r="I140" s="76"/>
      <c r="J140" s="76"/>
      <c r="K140" s="76"/>
      <c r="L140" s="76"/>
      <c r="M140" s="76"/>
      <c r="N140" s="76"/>
      <c r="O140" s="76"/>
      <c r="P140" s="76"/>
      <c r="Q140" s="76"/>
      <c r="R140" s="76"/>
      <c r="S140" s="76"/>
      <c r="U140" s="76"/>
      <c r="V140" s="76"/>
      <c r="W140" s="76"/>
      <c r="X140" s="76"/>
      <c r="Y140" s="76"/>
      <c r="Z140" s="76"/>
      <c r="AA140" s="76"/>
      <c r="AB140" s="76"/>
      <c r="AC140" s="76"/>
      <c r="AD140" s="76"/>
      <c r="AE140" s="76"/>
      <c r="AF140" s="76"/>
      <c r="AG140" s="76"/>
      <c r="AH140" s="76"/>
      <c r="AI140" s="76"/>
      <c r="AJ140" s="76"/>
      <c r="AK140" s="76"/>
      <c r="AL140" s="76"/>
      <c r="AM140" s="76"/>
      <c r="AN140" s="76"/>
      <c r="AO140" s="76"/>
    </row>
    <row r="141" spans="2:41" s="75" customFormat="1" ht="9.6" x14ac:dyDescent="0.45">
      <c r="B141" s="76"/>
      <c r="C141" s="76"/>
      <c r="D141" s="76"/>
      <c r="E141" s="76"/>
      <c r="F141" s="76"/>
      <c r="G141" s="76"/>
      <c r="H141" s="76"/>
      <c r="I141" s="76"/>
      <c r="J141" s="76"/>
      <c r="K141" s="76"/>
      <c r="L141" s="76"/>
      <c r="M141" s="76"/>
      <c r="N141" s="76"/>
      <c r="O141" s="76"/>
      <c r="P141" s="76"/>
      <c r="Q141" s="76"/>
      <c r="R141" s="76"/>
      <c r="S141" s="76"/>
      <c r="U141" s="76"/>
      <c r="V141" s="76"/>
      <c r="W141" s="76"/>
      <c r="X141" s="76"/>
      <c r="Y141" s="76"/>
      <c r="Z141" s="76"/>
      <c r="AA141" s="76"/>
      <c r="AB141" s="76"/>
      <c r="AC141" s="76"/>
      <c r="AD141" s="76"/>
      <c r="AE141" s="76"/>
      <c r="AF141" s="76"/>
      <c r="AG141" s="76"/>
      <c r="AH141" s="76"/>
      <c r="AI141" s="76"/>
      <c r="AJ141" s="76"/>
      <c r="AK141" s="76"/>
      <c r="AL141" s="76"/>
      <c r="AM141" s="76"/>
      <c r="AN141" s="76"/>
      <c r="AO141" s="76"/>
    </row>
    <row r="142" spans="2:41" s="75" customFormat="1" ht="9.6" x14ac:dyDescent="0.45">
      <c r="B142" s="76"/>
      <c r="C142" s="76"/>
      <c r="D142" s="76"/>
      <c r="E142" s="76"/>
      <c r="F142" s="76"/>
      <c r="G142" s="76"/>
      <c r="H142" s="76"/>
      <c r="I142" s="76"/>
      <c r="J142" s="76"/>
      <c r="K142" s="76"/>
      <c r="L142" s="76"/>
      <c r="M142" s="76"/>
      <c r="N142" s="76"/>
      <c r="O142" s="76"/>
      <c r="P142" s="76"/>
      <c r="Q142" s="76"/>
      <c r="R142" s="76"/>
      <c r="S142" s="76"/>
      <c r="U142" s="76"/>
      <c r="V142" s="76"/>
      <c r="W142" s="76"/>
      <c r="X142" s="76"/>
      <c r="Y142" s="76"/>
      <c r="Z142" s="76"/>
      <c r="AA142" s="76"/>
      <c r="AB142" s="76"/>
      <c r="AC142" s="76"/>
      <c r="AD142" s="76"/>
      <c r="AE142" s="76"/>
      <c r="AF142" s="76"/>
      <c r="AG142" s="76"/>
      <c r="AH142" s="76"/>
      <c r="AI142" s="76"/>
      <c r="AJ142" s="76"/>
      <c r="AK142" s="76"/>
      <c r="AL142" s="76"/>
      <c r="AM142" s="76"/>
      <c r="AN142" s="76"/>
      <c r="AO142" s="76"/>
    </row>
    <row r="143" spans="2:41" s="75" customFormat="1" ht="9.6" x14ac:dyDescent="0.45">
      <c r="B143" s="76"/>
      <c r="C143" s="76"/>
      <c r="D143" s="76"/>
      <c r="E143" s="76"/>
      <c r="F143" s="76"/>
      <c r="G143" s="76"/>
      <c r="H143" s="76"/>
      <c r="I143" s="76"/>
      <c r="J143" s="76"/>
      <c r="K143" s="76"/>
      <c r="L143" s="76"/>
      <c r="M143" s="76"/>
      <c r="N143" s="76"/>
      <c r="O143" s="76"/>
      <c r="P143" s="76"/>
      <c r="Q143" s="76"/>
      <c r="R143" s="76"/>
      <c r="S143" s="76"/>
      <c r="U143" s="76"/>
      <c r="V143" s="76"/>
      <c r="W143" s="76"/>
      <c r="X143" s="76"/>
      <c r="Y143" s="76"/>
      <c r="Z143" s="76"/>
      <c r="AA143" s="76"/>
      <c r="AB143" s="76"/>
      <c r="AC143" s="76"/>
      <c r="AD143" s="76"/>
      <c r="AE143" s="76"/>
      <c r="AF143" s="76"/>
      <c r="AG143" s="76"/>
      <c r="AH143" s="76"/>
      <c r="AI143" s="76"/>
      <c r="AJ143" s="76"/>
      <c r="AK143" s="76"/>
      <c r="AL143" s="76"/>
      <c r="AM143" s="76"/>
      <c r="AN143" s="76"/>
      <c r="AO143" s="76"/>
    </row>
    <row r="144" spans="2:41" s="75" customFormat="1" ht="9.6" x14ac:dyDescent="0.45">
      <c r="B144" s="76"/>
      <c r="C144" s="76"/>
      <c r="D144" s="76"/>
      <c r="E144" s="76"/>
      <c r="F144" s="76"/>
      <c r="G144" s="76"/>
      <c r="H144" s="76"/>
      <c r="I144" s="76"/>
      <c r="J144" s="76"/>
      <c r="K144" s="76"/>
      <c r="L144" s="76"/>
      <c r="M144" s="76"/>
      <c r="N144" s="76"/>
      <c r="O144" s="76"/>
      <c r="P144" s="76"/>
      <c r="Q144" s="76"/>
      <c r="R144" s="76"/>
      <c r="S144" s="76"/>
      <c r="U144" s="76"/>
      <c r="V144" s="76"/>
      <c r="W144" s="76"/>
      <c r="X144" s="76"/>
      <c r="Y144" s="76"/>
      <c r="Z144" s="76"/>
      <c r="AA144" s="76"/>
      <c r="AB144" s="76"/>
      <c r="AC144" s="76"/>
      <c r="AD144" s="76"/>
      <c r="AE144" s="76"/>
      <c r="AF144" s="76"/>
      <c r="AG144" s="76"/>
      <c r="AH144" s="76"/>
      <c r="AI144" s="76"/>
      <c r="AJ144" s="76"/>
      <c r="AK144" s="76"/>
      <c r="AL144" s="76"/>
      <c r="AM144" s="76"/>
      <c r="AN144" s="76"/>
      <c r="AO144" s="76"/>
    </row>
    <row r="145" spans="2:41" s="75" customFormat="1" ht="9.6" x14ac:dyDescent="0.45">
      <c r="B145" s="76"/>
      <c r="C145" s="76"/>
      <c r="D145" s="76"/>
      <c r="E145" s="76"/>
      <c r="F145" s="76"/>
      <c r="G145" s="76"/>
      <c r="H145" s="76"/>
      <c r="I145" s="76"/>
      <c r="J145" s="76"/>
      <c r="K145" s="76"/>
      <c r="L145" s="76"/>
      <c r="M145" s="76"/>
      <c r="N145" s="76"/>
      <c r="O145" s="76"/>
      <c r="P145" s="76"/>
      <c r="Q145" s="76"/>
      <c r="R145" s="76"/>
      <c r="S145" s="76"/>
      <c r="U145" s="76"/>
      <c r="V145" s="76"/>
      <c r="W145" s="76"/>
      <c r="X145" s="76"/>
      <c r="Y145" s="76"/>
      <c r="Z145" s="76"/>
      <c r="AA145" s="76"/>
      <c r="AB145" s="76"/>
      <c r="AC145" s="76"/>
      <c r="AD145" s="76"/>
      <c r="AE145" s="76"/>
      <c r="AF145" s="76"/>
      <c r="AG145" s="76"/>
      <c r="AH145" s="76"/>
      <c r="AI145" s="76"/>
      <c r="AJ145" s="76"/>
      <c r="AK145" s="76"/>
      <c r="AL145" s="76"/>
      <c r="AM145" s="76"/>
      <c r="AN145" s="76"/>
      <c r="AO145" s="76"/>
    </row>
    <row r="146" spans="2:41" s="75" customFormat="1" ht="9.6" x14ac:dyDescent="0.45">
      <c r="B146" s="76"/>
      <c r="C146" s="76"/>
      <c r="D146" s="76"/>
      <c r="E146" s="76"/>
      <c r="F146" s="76"/>
      <c r="G146" s="76"/>
      <c r="H146" s="76"/>
      <c r="I146" s="76"/>
      <c r="J146" s="76"/>
      <c r="K146" s="76"/>
      <c r="L146" s="76"/>
      <c r="M146" s="76"/>
      <c r="N146" s="76"/>
      <c r="O146" s="76"/>
      <c r="P146" s="76"/>
      <c r="Q146" s="76"/>
      <c r="R146" s="76"/>
      <c r="S146" s="76"/>
      <c r="U146" s="76"/>
      <c r="V146" s="76"/>
      <c r="W146" s="76"/>
      <c r="X146" s="76"/>
      <c r="Y146" s="76"/>
      <c r="Z146" s="76"/>
      <c r="AA146" s="76"/>
      <c r="AB146" s="76"/>
      <c r="AC146" s="76"/>
      <c r="AD146" s="76"/>
      <c r="AE146" s="76"/>
      <c r="AF146" s="76"/>
      <c r="AG146" s="76"/>
      <c r="AH146" s="76"/>
      <c r="AI146" s="76"/>
      <c r="AJ146" s="76"/>
      <c r="AK146" s="76"/>
      <c r="AL146" s="76"/>
      <c r="AM146" s="76"/>
      <c r="AN146" s="76"/>
      <c r="AO146" s="76"/>
    </row>
    <row r="147" spans="2:41" s="75" customFormat="1" ht="9.6" x14ac:dyDescent="0.45">
      <c r="B147" s="76"/>
      <c r="C147" s="76"/>
      <c r="D147" s="76"/>
      <c r="E147" s="76"/>
      <c r="F147" s="76"/>
      <c r="G147" s="76"/>
      <c r="H147" s="76"/>
      <c r="I147" s="76"/>
      <c r="J147" s="76"/>
      <c r="K147" s="76"/>
      <c r="L147" s="76"/>
      <c r="M147" s="76"/>
      <c r="N147" s="76"/>
      <c r="O147" s="76"/>
      <c r="P147" s="76"/>
      <c r="Q147" s="76"/>
      <c r="R147" s="76"/>
      <c r="S147" s="76"/>
      <c r="U147" s="76"/>
      <c r="V147" s="76"/>
      <c r="W147" s="76"/>
      <c r="X147" s="76"/>
      <c r="Y147" s="76"/>
      <c r="Z147" s="76"/>
      <c r="AA147" s="76"/>
      <c r="AB147" s="76"/>
      <c r="AC147" s="76"/>
      <c r="AD147" s="76"/>
      <c r="AE147" s="76"/>
      <c r="AF147" s="76"/>
      <c r="AG147" s="76"/>
      <c r="AH147" s="76"/>
      <c r="AI147" s="76"/>
      <c r="AJ147" s="76"/>
      <c r="AK147" s="76"/>
      <c r="AL147" s="76"/>
      <c r="AM147" s="76"/>
      <c r="AN147" s="76"/>
      <c r="AO147" s="76"/>
    </row>
    <row r="148" spans="2:41" s="75" customFormat="1" ht="9.6" x14ac:dyDescent="0.45">
      <c r="B148" s="76"/>
      <c r="C148" s="76"/>
      <c r="D148" s="76"/>
      <c r="E148" s="76"/>
      <c r="F148" s="76"/>
      <c r="G148" s="76"/>
      <c r="H148" s="76"/>
      <c r="I148" s="76"/>
      <c r="J148" s="76"/>
      <c r="K148" s="76"/>
      <c r="L148" s="76"/>
      <c r="M148" s="76"/>
      <c r="N148" s="76"/>
      <c r="O148" s="76"/>
      <c r="P148" s="76"/>
      <c r="Q148" s="76"/>
      <c r="R148" s="76"/>
      <c r="S148" s="76"/>
      <c r="U148" s="76"/>
      <c r="V148" s="76"/>
      <c r="W148" s="76"/>
      <c r="X148" s="76"/>
      <c r="Y148" s="76"/>
      <c r="Z148" s="76"/>
      <c r="AA148" s="76"/>
      <c r="AB148" s="76"/>
      <c r="AC148" s="76"/>
      <c r="AD148" s="76"/>
      <c r="AE148" s="76"/>
      <c r="AF148" s="76"/>
      <c r="AG148" s="76"/>
      <c r="AH148" s="76"/>
      <c r="AI148" s="76"/>
      <c r="AJ148" s="76"/>
      <c r="AK148" s="76"/>
      <c r="AL148" s="76"/>
      <c r="AM148" s="76"/>
      <c r="AN148" s="76"/>
      <c r="AO148" s="76"/>
    </row>
    <row r="149" spans="2:41" s="75" customFormat="1" ht="9.6" x14ac:dyDescent="0.45">
      <c r="B149" s="76"/>
      <c r="C149" s="76"/>
      <c r="D149" s="76"/>
      <c r="E149" s="76"/>
      <c r="F149" s="76"/>
      <c r="G149" s="76"/>
      <c r="H149" s="76"/>
      <c r="I149" s="76"/>
      <c r="J149" s="76"/>
      <c r="K149" s="76"/>
      <c r="L149" s="76"/>
      <c r="M149" s="76"/>
      <c r="N149" s="76"/>
      <c r="O149" s="76"/>
      <c r="P149" s="76"/>
      <c r="Q149" s="76"/>
      <c r="R149" s="76"/>
      <c r="S149" s="76"/>
      <c r="U149" s="76"/>
      <c r="V149" s="76"/>
      <c r="W149" s="76"/>
      <c r="X149" s="76"/>
      <c r="Y149" s="76"/>
      <c r="Z149" s="76"/>
      <c r="AA149" s="76"/>
      <c r="AB149" s="76"/>
      <c r="AC149" s="76"/>
      <c r="AD149" s="76"/>
      <c r="AE149" s="76"/>
      <c r="AF149" s="76"/>
      <c r="AG149" s="76"/>
      <c r="AH149" s="76"/>
      <c r="AI149" s="76"/>
      <c r="AJ149" s="76"/>
      <c r="AK149" s="76"/>
      <c r="AL149" s="76"/>
      <c r="AM149" s="76"/>
      <c r="AN149" s="76"/>
      <c r="AO149" s="76"/>
    </row>
    <row r="150" spans="2:41" s="75" customFormat="1" ht="9.6" x14ac:dyDescent="0.45">
      <c r="B150" s="76"/>
      <c r="C150" s="76"/>
      <c r="D150" s="76"/>
      <c r="E150" s="76"/>
      <c r="F150" s="76"/>
      <c r="G150" s="76"/>
      <c r="H150" s="76"/>
      <c r="I150" s="76"/>
      <c r="J150" s="76"/>
      <c r="K150" s="76"/>
      <c r="L150" s="76"/>
      <c r="M150" s="76"/>
      <c r="N150" s="76"/>
      <c r="O150" s="76"/>
      <c r="P150" s="76"/>
      <c r="Q150" s="76"/>
      <c r="R150" s="76"/>
      <c r="S150" s="76"/>
      <c r="U150" s="76"/>
      <c r="V150" s="76"/>
      <c r="W150" s="76"/>
      <c r="X150" s="76"/>
      <c r="Y150" s="76"/>
      <c r="Z150" s="76"/>
      <c r="AA150" s="76"/>
      <c r="AB150" s="76"/>
      <c r="AC150" s="76"/>
      <c r="AD150" s="76"/>
      <c r="AE150" s="76"/>
      <c r="AF150" s="76"/>
      <c r="AG150" s="76"/>
      <c r="AH150" s="76"/>
      <c r="AI150" s="76"/>
      <c r="AJ150" s="76"/>
      <c r="AK150" s="76"/>
      <c r="AL150" s="76"/>
      <c r="AM150" s="76"/>
      <c r="AN150" s="76"/>
      <c r="AO150" s="76"/>
    </row>
    <row r="151" spans="2:41" s="75" customFormat="1" ht="9.6" x14ac:dyDescent="0.45">
      <c r="B151" s="76"/>
      <c r="C151" s="76"/>
      <c r="D151" s="76"/>
      <c r="E151" s="76"/>
      <c r="F151" s="76"/>
      <c r="G151" s="76"/>
      <c r="H151" s="76"/>
      <c r="I151" s="76"/>
      <c r="J151" s="76"/>
      <c r="K151" s="76"/>
      <c r="L151" s="76"/>
      <c r="M151" s="76"/>
      <c r="N151" s="76"/>
      <c r="O151" s="76"/>
      <c r="P151" s="76"/>
      <c r="Q151" s="76"/>
      <c r="R151" s="76"/>
      <c r="S151" s="76"/>
      <c r="U151" s="76"/>
      <c r="V151" s="76"/>
      <c r="W151" s="76"/>
      <c r="X151" s="76"/>
      <c r="Y151" s="76"/>
      <c r="Z151" s="76"/>
      <c r="AA151" s="76"/>
      <c r="AB151" s="76"/>
      <c r="AC151" s="76"/>
      <c r="AD151" s="76"/>
      <c r="AE151" s="76"/>
      <c r="AF151" s="76"/>
      <c r="AG151" s="76"/>
      <c r="AH151" s="76"/>
      <c r="AI151" s="76"/>
      <c r="AJ151" s="76"/>
      <c r="AK151" s="76"/>
      <c r="AL151" s="76"/>
      <c r="AM151" s="76"/>
      <c r="AN151" s="76"/>
      <c r="AO151" s="76"/>
    </row>
    <row r="152" spans="2:41" s="75" customFormat="1" ht="9.6" x14ac:dyDescent="0.45">
      <c r="B152" s="76"/>
      <c r="C152" s="76"/>
      <c r="D152" s="76"/>
      <c r="E152" s="76"/>
      <c r="F152" s="76"/>
      <c r="G152" s="76"/>
      <c r="H152" s="76"/>
      <c r="I152" s="76"/>
      <c r="J152" s="76"/>
      <c r="K152" s="76"/>
      <c r="L152" s="76"/>
      <c r="M152" s="76"/>
      <c r="N152" s="76"/>
      <c r="O152" s="76"/>
      <c r="P152" s="76"/>
      <c r="Q152" s="76"/>
      <c r="R152" s="76"/>
      <c r="S152" s="76"/>
      <c r="U152" s="76"/>
      <c r="V152" s="76"/>
      <c r="W152" s="76"/>
      <c r="X152" s="76"/>
      <c r="Y152" s="76"/>
      <c r="Z152" s="76"/>
      <c r="AA152" s="76"/>
      <c r="AB152" s="76"/>
      <c r="AC152" s="76"/>
      <c r="AD152" s="76"/>
      <c r="AE152" s="76"/>
      <c r="AF152" s="76"/>
      <c r="AG152" s="76"/>
      <c r="AH152" s="76"/>
      <c r="AI152" s="76"/>
      <c r="AJ152" s="76"/>
      <c r="AK152" s="76"/>
      <c r="AL152" s="76"/>
      <c r="AM152" s="76"/>
      <c r="AN152" s="76"/>
      <c r="AO152" s="76"/>
    </row>
    <row r="153" spans="2:41" s="75" customFormat="1" ht="9.6" x14ac:dyDescent="0.45">
      <c r="B153" s="76"/>
      <c r="C153" s="76"/>
      <c r="D153" s="76"/>
      <c r="E153" s="76"/>
      <c r="F153" s="76"/>
      <c r="G153" s="76"/>
      <c r="H153" s="76"/>
      <c r="I153" s="76"/>
      <c r="J153" s="76"/>
      <c r="K153" s="76"/>
      <c r="L153" s="76"/>
      <c r="M153" s="76"/>
      <c r="N153" s="76"/>
      <c r="O153" s="76"/>
      <c r="P153" s="76"/>
      <c r="Q153" s="76"/>
      <c r="R153" s="76"/>
      <c r="S153" s="76"/>
      <c r="U153" s="76"/>
      <c r="V153" s="76"/>
      <c r="W153" s="76"/>
      <c r="X153" s="76"/>
      <c r="Y153" s="76"/>
      <c r="Z153" s="76"/>
      <c r="AA153" s="76"/>
      <c r="AB153" s="76"/>
      <c r="AC153" s="76"/>
      <c r="AD153" s="76"/>
      <c r="AE153" s="76"/>
      <c r="AF153" s="76"/>
      <c r="AG153" s="76"/>
      <c r="AH153" s="76"/>
      <c r="AI153" s="76"/>
      <c r="AJ153" s="76"/>
      <c r="AK153" s="76"/>
      <c r="AL153" s="76"/>
      <c r="AM153" s="76"/>
      <c r="AN153" s="76"/>
      <c r="AO153" s="76"/>
    </row>
    <row r="154" spans="2:41" s="75" customFormat="1" ht="9.6" x14ac:dyDescent="0.45">
      <c r="B154" s="76"/>
      <c r="C154" s="76"/>
      <c r="D154" s="76"/>
      <c r="E154" s="76"/>
      <c r="F154" s="76"/>
      <c r="G154" s="76"/>
      <c r="H154" s="76"/>
      <c r="I154" s="76"/>
      <c r="J154" s="76"/>
      <c r="K154" s="76"/>
      <c r="L154" s="76"/>
      <c r="M154" s="76"/>
      <c r="N154" s="76"/>
      <c r="O154" s="76"/>
      <c r="P154" s="76"/>
      <c r="Q154" s="76"/>
      <c r="R154" s="76"/>
      <c r="S154" s="76"/>
      <c r="U154" s="76"/>
      <c r="V154" s="76"/>
      <c r="W154" s="76"/>
      <c r="X154" s="76"/>
      <c r="Y154" s="76"/>
      <c r="Z154" s="76"/>
      <c r="AA154" s="76"/>
      <c r="AB154" s="76"/>
      <c r="AC154" s="76"/>
      <c r="AD154" s="76"/>
      <c r="AE154" s="76"/>
      <c r="AF154" s="76"/>
      <c r="AG154" s="76"/>
      <c r="AH154" s="76"/>
      <c r="AI154" s="76"/>
      <c r="AJ154" s="76"/>
      <c r="AK154" s="76"/>
      <c r="AL154" s="76"/>
      <c r="AM154" s="76"/>
      <c r="AN154" s="76"/>
      <c r="AO154" s="76"/>
    </row>
    <row r="155" spans="2:41" s="75" customFormat="1" ht="9.6" x14ac:dyDescent="0.45">
      <c r="B155" s="76"/>
      <c r="C155" s="76"/>
      <c r="D155" s="76"/>
      <c r="E155" s="76"/>
      <c r="F155" s="76"/>
      <c r="G155" s="76"/>
      <c r="H155" s="76"/>
      <c r="I155" s="76"/>
      <c r="J155" s="76"/>
      <c r="K155" s="76"/>
      <c r="L155" s="76"/>
      <c r="M155" s="76"/>
      <c r="N155" s="76"/>
      <c r="O155" s="76"/>
      <c r="P155" s="76"/>
      <c r="Q155" s="76"/>
      <c r="R155" s="76"/>
      <c r="S155" s="76"/>
      <c r="U155" s="76"/>
      <c r="V155" s="76"/>
      <c r="W155" s="76"/>
      <c r="X155" s="76"/>
      <c r="Y155" s="76"/>
      <c r="Z155" s="76"/>
      <c r="AA155" s="76"/>
      <c r="AB155" s="76"/>
      <c r="AC155" s="76"/>
      <c r="AD155" s="76"/>
      <c r="AE155" s="76"/>
      <c r="AF155" s="76"/>
      <c r="AG155" s="76"/>
      <c r="AH155" s="76"/>
      <c r="AI155" s="76"/>
      <c r="AJ155" s="76"/>
      <c r="AK155" s="76"/>
      <c r="AL155" s="76"/>
      <c r="AM155" s="76"/>
      <c r="AN155" s="76"/>
      <c r="AO155" s="76"/>
    </row>
    <row r="156" spans="2:41" s="75" customFormat="1" ht="9.6" x14ac:dyDescent="0.45">
      <c r="B156" s="76"/>
      <c r="C156" s="76"/>
      <c r="D156" s="76"/>
      <c r="E156" s="76"/>
      <c r="F156" s="76"/>
      <c r="G156" s="76"/>
      <c r="H156" s="76"/>
      <c r="I156" s="76"/>
      <c r="J156" s="76"/>
      <c r="K156" s="76"/>
      <c r="L156" s="76"/>
      <c r="M156" s="76"/>
      <c r="N156" s="76"/>
      <c r="O156" s="76"/>
      <c r="P156" s="76"/>
      <c r="Q156" s="76"/>
      <c r="R156" s="76"/>
      <c r="S156" s="76"/>
      <c r="U156" s="76"/>
      <c r="V156" s="76"/>
      <c r="W156" s="76"/>
      <c r="X156" s="76"/>
      <c r="Y156" s="76"/>
      <c r="Z156" s="76"/>
      <c r="AA156" s="76"/>
      <c r="AB156" s="76"/>
      <c r="AC156" s="76"/>
      <c r="AD156" s="76"/>
      <c r="AE156" s="76"/>
      <c r="AF156" s="76"/>
      <c r="AG156" s="76"/>
      <c r="AH156" s="76"/>
      <c r="AI156" s="76"/>
      <c r="AJ156" s="76"/>
      <c r="AK156" s="76"/>
      <c r="AL156" s="76"/>
      <c r="AM156" s="76"/>
      <c r="AN156" s="76"/>
      <c r="AO156" s="76"/>
    </row>
    <row r="157" spans="2:41" s="75" customFormat="1" ht="9.6" x14ac:dyDescent="0.45">
      <c r="B157" s="76"/>
      <c r="C157" s="76"/>
      <c r="D157" s="76"/>
      <c r="E157" s="76"/>
      <c r="F157" s="76"/>
      <c r="G157" s="76"/>
      <c r="H157" s="76"/>
      <c r="I157" s="76"/>
      <c r="J157" s="76"/>
      <c r="K157" s="76"/>
      <c r="L157" s="76"/>
      <c r="M157" s="76"/>
      <c r="N157" s="76"/>
      <c r="O157" s="76"/>
      <c r="P157" s="76"/>
      <c r="Q157" s="76"/>
      <c r="R157" s="76"/>
      <c r="S157" s="76"/>
      <c r="U157" s="76"/>
      <c r="V157" s="76"/>
      <c r="W157" s="76"/>
      <c r="X157" s="76"/>
      <c r="Y157" s="76"/>
      <c r="Z157" s="76"/>
      <c r="AA157" s="76"/>
      <c r="AB157" s="76"/>
      <c r="AC157" s="76"/>
      <c r="AD157" s="76"/>
      <c r="AE157" s="76"/>
      <c r="AF157" s="76"/>
      <c r="AG157" s="76"/>
      <c r="AH157" s="76"/>
      <c r="AI157" s="76"/>
      <c r="AJ157" s="76"/>
      <c r="AK157" s="76"/>
      <c r="AL157" s="76"/>
      <c r="AM157" s="76"/>
      <c r="AN157" s="76"/>
      <c r="AO157" s="76"/>
    </row>
    <row r="158" spans="2:41" s="75" customFormat="1" ht="9.6" x14ac:dyDescent="0.45">
      <c r="B158" s="76"/>
      <c r="C158" s="76"/>
      <c r="D158" s="76"/>
      <c r="E158" s="76"/>
      <c r="F158" s="76"/>
      <c r="G158" s="76"/>
      <c r="H158" s="76"/>
      <c r="I158" s="76"/>
      <c r="J158" s="76"/>
      <c r="K158" s="76"/>
      <c r="L158" s="76"/>
      <c r="M158" s="76"/>
      <c r="N158" s="76"/>
      <c r="O158" s="76"/>
      <c r="P158" s="76"/>
      <c r="Q158" s="76"/>
      <c r="R158" s="76"/>
      <c r="S158" s="76"/>
      <c r="U158" s="76"/>
      <c r="V158" s="76"/>
      <c r="W158" s="76"/>
      <c r="X158" s="76"/>
      <c r="Y158" s="76"/>
      <c r="Z158" s="76"/>
      <c r="AA158" s="76"/>
      <c r="AB158" s="76"/>
      <c r="AC158" s="76"/>
      <c r="AD158" s="76"/>
      <c r="AE158" s="76"/>
      <c r="AF158" s="76"/>
      <c r="AG158" s="76"/>
      <c r="AH158" s="76"/>
      <c r="AI158" s="76"/>
      <c r="AJ158" s="76"/>
      <c r="AK158" s="76"/>
      <c r="AL158" s="76"/>
      <c r="AM158" s="76"/>
      <c r="AN158" s="76"/>
      <c r="AO158" s="76"/>
    </row>
    <row r="159" spans="2:41" s="75" customFormat="1" ht="9.6" x14ac:dyDescent="0.45">
      <c r="B159" s="76"/>
      <c r="C159" s="76"/>
      <c r="D159" s="76"/>
      <c r="E159" s="76"/>
      <c r="F159" s="76"/>
      <c r="G159" s="76"/>
      <c r="H159" s="76"/>
      <c r="I159" s="76"/>
      <c r="J159" s="76"/>
      <c r="K159" s="76"/>
      <c r="L159" s="76"/>
      <c r="M159" s="76"/>
      <c r="N159" s="76"/>
      <c r="O159" s="76"/>
      <c r="P159" s="76"/>
      <c r="Q159" s="76"/>
      <c r="R159" s="76"/>
      <c r="S159" s="76"/>
      <c r="U159" s="76"/>
      <c r="V159" s="76"/>
      <c r="W159" s="76"/>
      <c r="X159" s="76"/>
      <c r="Y159" s="76"/>
      <c r="Z159" s="76"/>
      <c r="AA159" s="76"/>
      <c r="AB159" s="76"/>
      <c r="AC159" s="76"/>
      <c r="AD159" s="76"/>
      <c r="AE159" s="76"/>
      <c r="AF159" s="76"/>
      <c r="AG159" s="76"/>
      <c r="AH159" s="76"/>
      <c r="AI159" s="76"/>
      <c r="AJ159" s="76"/>
      <c r="AK159" s="76"/>
      <c r="AL159" s="76"/>
      <c r="AM159" s="76"/>
      <c r="AN159" s="76"/>
      <c r="AO159" s="76"/>
    </row>
    <row r="160" spans="2:41" s="75" customFormat="1" ht="9.6" x14ac:dyDescent="0.45">
      <c r="B160" s="76"/>
      <c r="C160" s="76"/>
      <c r="D160" s="76"/>
      <c r="E160" s="76"/>
      <c r="F160" s="76"/>
      <c r="G160" s="76"/>
      <c r="H160" s="76"/>
      <c r="I160" s="76"/>
      <c r="J160" s="76"/>
      <c r="K160" s="76"/>
      <c r="L160" s="76"/>
      <c r="M160" s="76"/>
      <c r="N160" s="76"/>
      <c r="O160" s="76"/>
      <c r="P160" s="76"/>
      <c r="Q160" s="76"/>
      <c r="R160" s="76"/>
      <c r="S160" s="76"/>
      <c r="U160" s="76"/>
      <c r="V160" s="76"/>
      <c r="W160" s="76"/>
      <c r="X160" s="76"/>
      <c r="Y160" s="76"/>
      <c r="Z160" s="76"/>
      <c r="AA160" s="76"/>
      <c r="AB160" s="76"/>
      <c r="AC160" s="76"/>
      <c r="AD160" s="76"/>
      <c r="AE160" s="76"/>
      <c r="AF160" s="76"/>
      <c r="AG160" s="76"/>
      <c r="AH160" s="76"/>
      <c r="AI160" s="76"/>
      <c r="AJ160" s="76"/>
      <c r="AK160" s="76"/>
      <c r="AL160" s="76"/>
      <c r="AM160" s="76"/>
      <c r="AN160" s="76"/>
      <c r="AO160" s="76"/>
    </row>
    <row r="161" spans="2:41" s="75" customFormat="1" ht="9.6" x14ac:dyDescent="0.45">
      <c r="B161" s="76"/>
      <c r="C161" s="76"/>
      <c r="D161" s="76"/>
      <c r="E161" s="76"/>
      <c r="F161" s="76"/>
      <c r="G161" s="76"/>
      <c r="H161" s="76"/>
      <c r="I161" s="76"/>
      <c r="J161" s="76"/>
      <c r="K161" s="76"/>
      <c r="L161" s="76"/>
      <c r="M161" s="76"/>
      <c r="N161" s="76"/>
      <c r="O161" s="76"/>
      <c r="P161" s="76"/>
      <c r="Q161" s="76"/>
      <c r="R161" s="76"/>
      <c r="S161" s="76"/>
      <c r="U161" s="76"/>
      <c r="V161" s="76"/>
      <c r="W161" s="76"/>
      <c r="X161" s="76"/>
      <c r="Y161" s="76"/>
      <c r="Z161" s="76"/>
      <c r="AA161" s="76"/>
      <c r="AB161" s="76"/>
      <c r="AC161" s="76"/>
      <c r="AD161" s="76"/>
      <c r="AE161" s="76"/>
      <c r="AF161" s="76"/>
      <c r="AG161" s="76"/>
      <c r="AH161" s="76"/>
      <c r="AI161" s="76"/>
      <c r="AJ161" s="76"/>
      <c r="AK161" s="76"/>
      <c r="AL161" s="76"/>
      <c r="AM161" s="76"/>
      <c r="AN161" s="76"/>
      <c r="AO161" s="76"/>
    </row>
    <row r="162" spans="2:41" s="75" customFormat="1" ht="9.6" x14ac:dyDescent="0.45">
      <c r="B162" s="76"/>
      <c r="C162" s="76"/>
      <c r="D162" s="76"/>
      <c r="E162" s="76"/>
      <c r="F162" s="76"/>
      <c r="G162" s="76"/>
      <c r="H162" s="76"/>
      <c r="I162" s="76"/>
      <c r="J162" s="76"/>
      <c r="K162" s="76"/>
      <c r="L162" s="76"/>
      <c r="M162" s="76"/>
      <c r="N162" s="76"/>
      <c r="O162" s="76"/>
      <c r="P162" s="76"/>
      <c r="Q162" s="76"/>
      <c r="R162" s="76"/>
      <c r="S162" s="76"/>
      <c r="U162" s="76"/>
      <c r="V162" s="76"/>
      <c r="W162" s="76"/>
      <c r="X162" s="76"/>
      <c r="Y162" s="76"/>
      <c r="Z162" s="76"/>
      <c r="AA162" s="76"/>
      <c r="AB162" s="76"/>
      <c r="AC162" s="76"/>
      <c r="AD162" s="76"/>
      <c r="AE162" s="76"/>
      <c r="AF162" s="76"/>
      <c r="AG162" s="76"/>
      <c r="AH162" s="76"/>
      <c r="AI162" s="76"/>
      <c r="AJ162" s="76"/>
      <c r="AK162" s="76"/>
      <c r="AL162" s="76"/>
      <c r="AM162" s="76"/>
      <c r="AN162" s="76"/>
      <c r="AO162" s="76"/>
    </row>
    <row r="163" spans="2:41" s="75" customFormat="1" ht="9.6" x14ac:dyDescent="0.45">
      <c r="B163" s="76"/>
      <c r="C163" s="76"/>
      <c r="D163" s="76"/>
      <c r="E163" s="76"/>
      <c r="F163" s="76"/>
      <c r="G163" s="76"/>
      <c r="H163" s="76"/>
      <c r="I163" s="76"/>
      <c r="J163" s="76"/>
      <c r="K163" s="76"/>
      <c r="L163" s="76"/>
      <c r="M163" s="76"/>
      <c r="N163" s="76"/>
      <c r="O163" s="76"/>
      <c r="P163" s="76"/>
      <c r="Q163" s="76"/>
      <c r="R163" s="76"/>
      <c r="S163" s="76"/>
      <c r="U163" s="76"/>
      <c r="V163" s="76"/>
      <c r="W163" s="76"/>
      <c r="X163" s="76"/>
      <c r="Y163" s="76"/>
      <c r="Z163" s="76"/>
      <c r="AA163" s="76"/>
      <c r="AB163" s="76"/>
      <c r="AC163" s="76"/>
      <c r="AD163" s="76"/>
      <c r="AE163" s="76"/>
      <c r="AF163" s="76"/>
      <c r="AG163" s="76"/>
      <c r="AH163" s="76"/>
      <c r="AI163" s="76"/>
      <c r="AJ163" s="76"/>
      <c r="AK163" s="76"/>
      <c r="AL163" s="76"/>
      <c r="AM163" s="76"/>
      <c r="AN163" s="76"/>
      <c r="AO163" s="76"/>
    </row>
    <row r="164" spans="2:41" s="75" customFormat="1" ht="9.6" x14ac:dyDescent="0.45">
      <c r="B164" s="76"/>
      <c r="C164" s="76"/>
      <c r="D164" s="76"/>
      <c r="E164" s="76"/>
      <c r="F164" s="76"/>
      <c r="G164" s="76"/>
      <c r="H164" s="76"/>
      <c r="I164" s="76"/>
      <c r="J164" s="76"/>
      <c r="K164" s="76"/>
      <c r="L164" s="76"/>
      <c r="M164" s="76"/>
      <c r="N164" s="76"/>
      <c r="O164" s="76"/>
      <c r="P164" s="76"/>
      <c r="Q164" s="76"/>
      <c r="R164" s="76"/>
      <c r="S164" s="76"/>
      <c r="U164" s="76"/>
      <c r="V164" s="76"/>
      <c r="W164" s="76"/>
      <c r="X164" s="76"/>
      <c r="Y164" s="76"/>
      <c r="Z164" s="76"/>
      <c r="AA164" s="76"/>
      <c r="AB164" s="76"/>
      <c r="AC164" s="76"/>
      <c r="AD164" s="76"/>
      <c r="AE164" s="76"/>
      <c r="AF164" s="76"/>
      <c r="AG164" s="76"/>
      <c r="AH164" s="76"/>
      <c r="AI164" s="76"/>
      <c r="AJ164" s="76"/>
      <c r="AK164" s="76"/>
      <c r="AL164" s="76"/>
      <c r="AM164" s="76"/>
      <c r="AN164" s="76"/>
      <c r="AO164" s="76"/>
    </row>
    <row r="165" spans="2:41" s="75" customFormat="1" ht="9.6" x14ac:dyDescent="0.45">
      <c r="B165" s="76"/>
      <c r="C165" s="76"/>
      <c r="D165" s="76"/>
      <c r="E165" s="76"/>
      <c r="F165" s="76"/>
      <c r="G165" s="76"/>
      <c r="H165" s="76"/>
      <c r="I165" s="76"/>
      <c r="J165" s="76"/>
      <c r="K165" s="76"/>
      <c r="L165" s="76"/>
      <c r="M165" s="76"/>
      <c r="N165" s="76"/>
      <c r="O165" s="76"/>
      <c r="P165" s="76"/>
      <c r="Q165" s="76"/>
      <c r="R165" s="76"/>
      <c r="S165" s="76"/>
      <c r="U165" s="76"/>
      <c r="V165" s="76"/>
      <c r="W165" s="76"/>
      <c r="X165" s="76"/>
      <c r="Y165" s="76"/>
      <c r="Z165" s="76"/>
      <c r="AA165" s="76"/>
      <c r="AB165" s="76"/>
      <c r="AC165" s="76"/>
      <c r="AD165" s="76"/>
      <c r="AE165" s="76"/>
      <c r="AF165" s="76"/>
      <c r="AG165" s="76"/>
      <c r="AH165" s="76"/>
      <c r="AI165" s="76"/>
      <c r="AJ165" s="76"/>
      <c r="AK165" s="76"/>
      <c r="AL165" s="76"/>
      <c r="AM165" s="76"/>
      <c r="AN165" s="76"/>
      <c r="AO165" s="76"/>
    </row>
    <row r="166" spans="2:41" s="75" customFormat="1" ht="9.6" x14ac:dyDescent="0.45">
      <c r="B166" s="76"/>
      <c r="C166" s="76"/>
      <c r="D166" s="76"/>
      <c r="E166" s="76"/>
      <c r="F166" s="76"/>
      <c r="G166" s="76"/>
      <c r="H166" s="76"/>
      <c r="I166" s="76"/>
      <c r="J166" s="76"/>
      <c r="K166" s="76"/>
      <c r="L166" s="76"/>
      <c r="M166" s="76"/>
      <c r="N166" s="76"/>
      <c r="O166" s="76"/>
      <c r="P166" s="76"/>
      <c r="Q166" s="76"/>
      <c r="R166" s="76"/>
      <c r="S166" s="76"/>
      <c r="U166" s="76"/>
      <c r="V166" s="76"/>
      <c r="W166" s="76"/>
      <c r="X166" s="76"/>
      <c r="Y166" s="76"/>
      <c r="Z166" s="76"/>
      <c r="AA166" s="76"/>
      <c r="AB166" s="76"/>
      <c r="AC166" s="76"/>
      <c r="AD166" s="76"/>
      <c r="AE166" s="76"/>
      <c r="AF166" s="76"/>
      <c r="AG166" s="76"/>
      <c r="AH166" s="76"/>
      <c r="AI166" s="76"/>
      <c r="AJ166" s="76"/>
      <c r="AK166" s="76"/>
      <c r="AL166" s="76"/>
      <c r="AM166" s="76"/>
      <c r="AN166" s="76"/>
      <c r="AO166" s="76"/>
    </row>
    <row r="167" spans="2:41" s="75" customFormat="1" ht="9.6" x14ac:dyDescent="0.45">
      <c r="B167" s="76"/>
      <c r="C167" s="76"/>
      <c r="D167" s="76"/>
      <c r="E167" s="76"/>
      <c r="F167" s="76"/>
      <c r="G167" s="76"/>
      <c r="H167" s="76"/>
      <c r="I167" s="76"/>
      <c r="J167" s="76"/>
      <c r="K167" s="76"/>
      <c r="L167" s="76"/>
      <c r="M167" s="76"/>
      <c r="N167" s="76"/>
      <c r="O167" s="76"/>
      <c r="P167" s="76"/>
      <c r="Q167" s="76"/>
      <c r="R167" s="76"/>
      <c r="S167" s="76"/>
      <c r="U167" s="76"/>
      <c r="V167" s="76"/>
      <c r="W167" s="76"/>
      <c r="X167" s="76"/>
      <c r="Y167" s="76"/>
      <c r="Z167" s="76"/>
      <c r="AA167" s="76"/>
      <c r="AB167" s="76"/>
      <c r="AC167" s="76"/>
      <c r="AD167" s="76"/>
      <c r="AE167" s="76"/>
      <c r="AF167" s="76"/>
      <c r="AG167" s="76"/>
      <c r="AH167" s="76"/>
      <c r="AI167" s="76"/>
      <c r="AJ167" s="76"/>
      <c r="AK167" s="76"/>
      <c r="AL167" s="76"/>
      <c r="AM167" s="76"/>
      <c r="AN167" s="76"/>
      <c r="AO167" s="76"/>
    </row>
    <row r="168" spans="2:41" s="75" customFormat="1" ht="9.6" x14ac:dyDescent="0.45">
      <c r="B168" s="76"/>
      <c r="C168" s="76"/>
      <c r="D168" s="76"/>
      <c r="E168" s="76"/>
      <c r="F168" s="76"/>
      <c r="G168" s="76"/>
      <c r="H168" s="76"/>
      <c r="I168" s="76"/>
      <c r="J168" s="76"/>
      <c r="K168" s="76"/>
      <c r="L168" s="76"/>
      <c r="M168" s="76"/>
      <c r="N168" s="76"/>
      <c r="O168" s="76"/>
      <c r="P168" s="76"/>
      <c r="Q168" s="76"/>
      <c r="R168" s="76"/>
      <c r="S168" s="76"/>
      <c r="U168" s="76"/>
      <c r="V168" s="76"/>
      <c r="W168" s="76"/>
      <c r="X168" s="76"/>
      <c r="Y168" s="76"/>
      <c r="Z168" s="76"/>
      <c r="AA168" s="76"/>
      <c r="AB168" s="76"/>
      <c r="AC168" s="76"/>
      <c r="AD168" s="76"/>
      <c r="AE168" s="76"/>
      <c r="AF168" s="76"/>
      <c r="AG168" s="76"/>
      <c r="AH168" s="76"/>
      <c r="AI168" s="76"/>
      <c r="AJ168" s="76"/>
      <c r="AK168" s="76"/>
      <c r="AL168" s="76"/>
      <c r="AM168" s="76"/>
      <c r="AN168" s="76"/>
      <c r="AO168" s="76"/>
    </row>
    <row r="169" spans="2:41" s="75" customFormat="1" ht="9.6" x14ac:dyDescent="0.45">
      <c r="B169" s="76"/>
      <c r="C169" s="76"/>
      <c r="D169" s="76"/>
      <c r="E169" s="76"/>
      <c r="F169" s="76"/>
      <c r="G169" s="76"/>
      <c r="H169" s="76"/>
      <c r="I169" s="76"/>
      <c r="J169" s="76"/>
      <c r="K169" s="76"/>
      <c r="L169" s="76"/>
      <c r="M169" s="76"/>
      <c r="N169" s="76"/>
      <c r="O169" s="76"/>
      <c r="P169" s="76"/>
      <c r="Q169" s="76"/>
      <c r="R169" s="76"/>
      <c r="S169" s="76"/>
      <c r="U169" s="76"/>
      <c r="V169" s="76"/>
      <c r="W169" s="76"/>
      <c r="X169" s="76"/>
      <c r="Y169" s="76"/>
      <c r="Z169" s="76"/>
      <c r="AA169" s="76"/>
      <c r="AB169" s="76"/>
      <c r="AC169" s="76"/>
      <c r="AD169" s="76"/>
      <c r="AE169" s="76"/>
      <c r="AF169" s="76"/>
      <c r="AG169" s="76"/>
      <c r="AH169" s="76"/>
      <c r="AI169" s="76"/>
      <c r="AJ169" s="76"/>
      <c r="AK169" s="76"/>
      <c r="AL169" s="76"/>
      <c r="AM169" s="76"/>
      <c r="AN169" s="76"/>
      <c r="AO169" s="76"/>
    </row>
    <row r="170" spans="2:41" s="75" customFormat="1" ht="9.6" x14ac:dyDescent="0.45">
      <c r="B170" s="76"/>
      <c r="C170" s="76"/>
      <c r="D170" s="76"/>
      <c r="E170" s="76"/>
      <c r="F170" s="76"/>
      <c r="G170" s="76"/>
      <c r="H170" s="76"/>
      <c r="I170" s="76"/>
      <c r="J170" s="76"/>
      <c r="K170" s="76"/>
      <c r="L170" s="76"/>
      <c r="M170" s="76"/>
      <c r="N170" s="76"/>
      <c r="O170" s="76"/>
      <c r="P170" s="76"/>
      <c r="Q170" s="76"/>
      <c r="R170" s="76"/>
      <c r="S170" s="76"/>
      <c r="U170" s="76"/>
      <c r="V170" s="76"/>
      <c r="W170" s="76"/>
      <c r="X170" s="76"/>
      <c r="Y170" s="76"/>
      <c r="Z170" s="76"/>
      <c r="AA170" s="76"/>
      <c r="AB170" s="76"/>
      <c r="AC170" s="76"/>
      <c r="AD170" s="76"/>
      <c r="AE170" s="76"/>
      <c r="AF170" s="76"/>
      <c r="AG170" s="76"/>
      <c r="AH170" s="76"/>
      <c r="AI170" s="76"/>
      <c r="AJ170" s="76"/>
      <c r="AK170" s="76"/>
      <c r="AL170" s="76"/>
      <c r="AM170" s="76"/>
      <c r="AN170" s="76"/>
      <c r="AO170" s="76"/>
    </row>
    <row r="171" spans="2:41" s="75" customFormat="1" ht="9.6" x14ac:dyDescent="0.45">
      <c r="B171" s="76"/>
      <c r="C171" s="76"/>
      <c r="D171" s="76"/>
      <c r="E171" s="76"/>
      <c r="F171" s="76"/>
      <c r="G171" s="76"/>
      <c r="H171" s="76"/>
      <c r="I171" s="76"/>
      <c r="J171" s="76"/>
      <c r="K171" s="76"/>
      <c r="L171" s="76"/>
      <c r="M171" s="76"/>
      <c r="N171" s="76"/>
      <c r="O171" s="76"/>
      <c r="P171" s="76"/>
      <c r="Q171" s="76"/>
      <c r="R171" s="76"/>
      <c r="S171" s="76"/>
      <c r="U171" s="76"/>
      <c r="V171" s="76"/>
      <c r="W171" s="76"/>
      <c r="X171" s="76"/>
      <c r="Y171" s="76"/>
      <c r="Z171" s="76"/>
      <c r="AA171" s="76"/>
      <c r="AB171" s="76"/>
      <c r="AC171" s="76"/>
      <c r="AD171" s="76"/>
      <c r="AE171" s="76"/>
      <c r="AF171" s="76"/>
      <c r="AG171" s="76"/>
      <c r="AH171" s="76"/>
      <c r="AI171" s="76"/>
      <c r="AJ171" s="76"/>
      <c r="AK171" s="76"/>
      <c r="AL171" s="76"/>
      <c r="AM171" s="76"/>
      <c r="AN171" s="76"/>
      <c r="AO171" s="76"/>
    </row>
    <row r="172" spans="2:41" x14ac:dyDescent="0.45">
      <c r="B172" s="78"/>
      <c r="C172" s="78"/>
      <c r="D172" s="78"/>
      <c r="E172" s="78"/>
      <c r="F172" s="78"/>
      <c r="G172" s="78"/>
      <c r="H172" s="78"/>
      <c r="I172" s="78"/>
      <c r="J172" s="78"/>
      <c r="K172" s="78"/>
      <c r="L172" s="78"/>
      <c r="M172" s="78"/>
      <c r="N172" s="78"/>
      <c r="O172" s="78"/>
      <c r="P172" s="78"/>
      <c r="Q172" s="78"/>
      <c r="R172" s="78"/>
      <c r="S172" s="78"/>
    </row>
    <row r="173" spans="2:41" x14ac:dyDescent="0.45">
      <c r="B173" s="78"/>
      <c r="C173" s="78"/>
      <c r="D173" s="78"/>
      <c r="E173" s="78"/>
      <c r="F173" s="78"/>
      <c r="G173" s="78"/>
      <c r="H173" s="78"/>
      <c r="I173" s="78"/>
      <c r="J173" s="78"/>
      <c r="K173" s="78"/>
      <c r="L173" s="78"/>
      <c r="M173" s="78"/>
      <c r="N173" s="78"/>
      <c r="O173" s="78"/>
      <c r="P173" s="78"/>
      <c r="Q173" s="78"/>
      <c r="R173" s="78"/>
      <c r="S173" s="78"/>
    </row>
    <row r="174" spans="2:41" x14ac:dyDescent="0.45">
      <c r="B174" s="78"/>
      <c r="C174" s="78"/>
      <c r="D174" s="78"/>
      <c r="E174" s="78"/>
      <c r="F174" s="78"/>
      <c r="G174" s="78"/>
      <c r="H174" s="78"/>
      <c r="I174" s="78"/>
      <c r="J174" s="78"/>
      <c r="K174" s="78"/>
      <c r="L174" s="78"/>
      <c r="M174" s="78"/>
      <c r="N174" s="78"/>
      <c r="O174" s="78"/>
      <c r="P174" s="78"/>
      <c r="Q174" s="78"/>
      <c r="R174" s="78"/>
      <c r="S174" s="78"/>
    </row>
    <row r="175" spans="2:41" x14ac:dyDescent="0.45">
      <c r="B175" s="78"/>
      <c r="C175" s="78"/>
      <c r="D175" s="78"/>
      <c r="E175" s="78"/>
      <c r="F175" s="78"/>
      <c r="G175" s="78"/>
      <c r="H175" s="78"/>
      <c r="I175" s="78"/>
      <c r="J175" s="78"/>
      <c r="K175" s="78"/>
      <c r="L175" s="78"/>
      <c r="M175" s="78"/>
      <c r="N175" s="78"/>
      <c r="O175" s="78"/>
      <c r="P175" s="78"/>
      <c r="Q175" s="78"/>
      <c r="R175" s="78"/>
      <c r="S175" s="78"/>
    </row>
    <row r="176" spans="2:41" x14ac:dyDescent="0.45">
      <c r="B176" s="78"/>
      <c r="C176" s="78"/>
      <c r="D176" s="78"/>
      <c r="E176" s="78"/>
      <c r="F176" s="78"/>
      <c r="G176" s="78"/>
      <c r="H176" s="78"/>
      <c r="I176" s="78"/>
      <c r="J176" s="78"/>
      <c r="K176" s="78"/>
      <c r="L176" s="78"/>
      <c r="M176" s="78"/>
      <c r="N176" s="78"/>
      <c r="O176" s="78"/>
      <c r="P176" s="78"/>
      <c r="Q176" s="78"/>
      <c r="R176" s="78"/>
      <c r="S176" s="78"/>
    </row>
    <row r="177" spans="2:19" x14ac:dyDescent="0.45">
      <c r="B177" s="78"/>
      <c r="C177" s="78"/>
      <c r="D177" s="78"/>
      <c r="E177" s="78"/>
      <c r="F177" s="78"/>
      <c r="G177" s="78"/>
      <c r="H177" s="78"/>
      <c r="I177" s="78"/>
      <c r="J177" s="78"/>
      <c r="K177" s="78"/>
      <c r="L177" s="78"/>
      <c r="M177" s="78"/>
      <c r="N177" s="78"/>
      <c r="O177" s="78"/>
      <c r="P177" s="78"/>
      <c r="Q177" s="78"/>
      <c r="R177" s="78"/>
      <c r="S177" s="78"/>
    </row>
    <row r="178" spans="2:19" x14ac:dyDescent="0.45">
      <c r="B178" s="78"/>
      <c r="C178" s="78"/>
      <c r="D178" s="78"/>
      <c r="E178" s="78"/>
      <c r="F178" s="78"/>
      <c r="G178" s="78"/>
      <c r="H178" s="78"/>
      <c r="I178" s="78"/>
      <c r="J178" s="78"/>
      <c r="K178" s="78"/>
      <c r="L178" s="78"/>
      <c r="M178" s="78"/>
      <c r="N178" s="78"/>
      <c r="O178" s="78"/>
      <c r="P178" s="78"/>
      <c r="Q178" s="78"/>
      <c r="R178" s="78"/>
      <c r="S178" s="78"/>
    </row>
    <row r="179" spans="2:19" x14ac:dyDescent="0.45">
      <c r="B179" s="78"/>
      <c r="C179" s="78"/>
      <c r="D179" s="78"/>
      <c r="E179" s="78"/>
      <c r="F179" s="78"/>
      <c r="G179" s="78"/>
      <c r="H179" s="78"/>
      <c r="I179" s="78"/>
      <c r="J179" s="78"/>
      <c r="K179" s="78"/>
      <c r="L179" s="78"/>
      <c r="M179" s="78"/>
      <c r="N179" s="78"/>
      <c r="O179" s="78"/>
      <c r="P179" s="78"/>
      <c r="Q179" s="78"/>
      <c r="R179" s="78"/>
      <c r="S179" s="78"/>
    </row>
    <row r="180" spans="2:19" x14ac:dyDescent="0.45">
      <c r="B180" s="78"/>
      <c r="C180" s="78"/>
      <c r="D180" s="78"/>
      <c r="E180" s="78"/>
      <c r="F180" s="78"/>
      <c r="G180" s="78"/>
      <c r="H180" s="78"/>
      <c r="I180" s="78"/>
      <c r="J180" s="78"/>
      <c r="K180" s="78"/>
      <c r="L180" s="78"/>
      <c r="M180" s="78"/>
      <c r="N180" s="78"/>
      <c r="O180" s="78"/>
      <c r="P180" s="78"/>
      <c r="Q180" s="78"/>
      <c r="R180" s="78"/>
      <c r="S180" s="78"/>
    </row>
    <row r="181" spans="2:19" x14ac:dyDescent="0.45">
      <c r="B181" s="78"/>
      <c r="C181" s="78"/>
      <c r="D181" s="78"/>
      <c r="E181" s="78"/>
      <c r="F181" s="78"/>
      <c r="G181" s="78"/>
      <c r="H181" s="78"/>
      <c r="I181" s="78"/>
      <c r="J181" s="78"/>
      <c r="K181" s="78"/>
      <c r="L181" s="78"/>
      <c r="M181" s="78"/>
      <c r="N181" s="78"/>
      <c r="O181" s="78"/>
      <c r="P181" s="78"/>
      <c r="Q181" s="78"/>
      <c r="R181" s="78"/>
      <c r="S181" s="78"/>
    </row>
    <row r="182" spans="2:19" x14ac:dyDescent="0.45">
      <c r="B182" s="78"/>
      <c r="C182" s="78"/>
      <c r="D182" s="78"/>
      <c r="E182" s="78"/>
      <c r="F182" s="78"/>
      <c r="G182" s="78"/>
      <c r="H182" s="78"/>
      <c r="I182" s="78"/>
      <c r="J182" s="78"/>
      <c r="K182" s="78"/>
      <c r="L182" s="78"/>
      <c r="M182" s="78"/>
      <c r="N182" s="78"/>
      <c r="O182" s="78"/>
      <c r="P182" s="78"/>
      <c r="Q182" s="78"/>
      <c r="R182" s="78"/>
      <c r="S182" s="78"/>
    </row>
    <row r="183" spans="2:19" x14ac:dyDescent="0.45">
      <c r="B183" s="78"/>
      <c r="C183" s="78"/>
      <c r="D183" s="78"/>
      <c r="E183" s="78"/>
      <c r="F183" s="78"/>
      <c r="G183" s="78"/>
      <c r="H183" s="78"/>
      <c r="I183" s="78"/>
      <c r="J183" s="78"/>
      <c r="K183" s="78"/>
      <c r="L183" s="78"/>
      <c r="M183" s="78"/>
      <c r="N183" s="78"/>
      <c r="O183" s="78"/>
      <c r="P183" s="78"/>
      <c r="Q183" s="78"/>
      <c r="R183" s="78"/>
      <c r="S183" s="78"/>
    </row>
    <row r="184" spans="2:19" x14ac:dyDescent="0.45">
      <c r="B184" s="78"/>
      <c r="C184" s="78"/>
      <c r="D184" s="78"/>
      <c r="E184" s="78"/>
      <c r="F184" s="78"/>
      <c r="G184" s="78"/>
      <c r="H184" s="78"/>
      <c r="I184" s="78"/>
      <c r="J184" s="78"/>
      <c r="K184" s="78"/>
      <c r="L184" s="78"/>
      <c r="M184" s="78"/>
      <c r="N184" s="78"/>
      <c r="O184" s="78"/>
      <c r="P184" s="78"/>
      <c r="Q184" s="78"/>
      <c r="R184" s="78"/>
      <c r="S184" s="78"/>
    </row>
    <row r="185" spans="2:19" x14ac:dyDescent="0.45">
      <c r="B185" s="78"/>
      <c r="C185" s="78"/>
      <c r="D185" s="78"/>
      <c r="E185" s="78"/>
      <c r="F185" s="78"/>
      <c r="G185" s="78"/>
      <c r="H185" s="78"/>
      <c r="I185" s="78"/>
      <c r="J185" s="78"/>
      <c r="K185" s="78"/>
      <c r="L185" s="78"/>
      <c r="M185" s="78"/>
      <c r="N185" s="78"/>
      <c r="O185" s="78"/>
      <c r="P185" s="78"/>
      <c r="Q185" s="78"/>
      <c r="R185" s="78"/>
      <c r="S185" s="78"/>
    </row>
    <row r="186" spans="2:19" x14ac:dyDescent="0.45">
      <c r="B186" s="78"/>
      <c r="C186" s="78"/>
      <c r="D186" s="78"/>
      <c r="E186" s="78"/>
      <c r="F186" s="78"/>
      <c r="G186" s="78"/>
      <c r="H186" s="78"/>
      <c r="I186" s="78"/>
      <c r="J186" s="78"/>
      <c r="K186" s="78"/>
      <c r="L186" s="78"/>
      <c r="M186" s="78"/>
      <c r="N186" s="78"/>
      <c r="O186" s="78"/>
      <c r="P186" s="78"/>
      <c r="Q186" s="78"/>
      <c r="R186" s="78"/>
      <c r="S186" s="78"/>
    </row>
    <row r="187" spans="2:19" x14ac:dyDescent="0.45">
      <c r="B187" s="78"/>
      <c r="C187" s="78"/>
      <c r="D187" s="78"/>
      <c r="E187" s="78"/>
      <c r="F187" s="78"/>
      <c r="G187" s="78"/>
      <c r="H187" s="78"/>
      <c r="I187" s="78"/>
      <c r="J187" s="78"/>
      <c r="K187" s="78"/>
      <c r="L187" s="78"/>
      <c r="M187" s="78"/>
      <c r="N187" s="78"/>
      <c r="O187" s="78"/>
      <c r="P187" s="78"/>
      <c r="Q187" s="78"/>
      <c r="R187" s="78"/>
      <c r="S187" s="78"/>
    </row>
    <row r="188" spans="2:19" x14ac:dyDescent="0.45">
      <c r="B188" s="78"/>
      <c r="C188" s="78"/>
      <c r="D188" s="78"/>
      <c r="E188" s="78"/>
      <c r="F188" s="78"/>
      <c r="G188" s="78"/>
      <c r="H188" s="78"/>
      <c r="I188" s="78"/>
      <c r="J188" s="78"/>
      <c r="K188" s="78"/>
      <c r="L188" s="78"/>
      <c r="M188" s="78"/>
      <c r="N188" s="78"/>
      <c r="O188" s="78"/>
      <c r="P188" s="78"/>
      <c r="Q188" s="78"/>
      <c r="R188" s="78"/>
      <c r="S188" s="78"/>
    </row>
    <row r="189" spans="2:19" x14ac:dyDescent="0.45">
      <c r="B189" s="78"/>
      <c r="C189" s="78"/>
      <c r="D189" s="78"/>
      <c r="E189" s="78"/>
      <c r="F189" s="78"/>
      <c r="G189" s="78"/>
      <c r="H189" s="78"/>
      <c r="I189" s="78"/>
      <c r="J189" s="78"/>
      <c r="K189" s="78"/>
      <c r="L189" s="78"/>
      <c r="M189" s="78"/>
      <c r="N189" s="78"/>
      <c r="O189" s="78"/>
      <c r="P189" s="78"/>
      <c r="Q189" s="78"/>
      <c r="R189" s="78"/>
      <c r="S189" s="78"/>
    </row>
    <row r="190" spans="2:19" x14ac:dyDescent="0.45">
      <c r="B190" s="78"/>
      <c r="C190" s="78"/>
      <c r="D190" s="78"/>
      <c r="E190" s="78"/>
      <c r="F190" s="78"/>
      <c r="G190" s="78"/>
      <c r="H190" s="78"/>
      <c r="I190" s="78"/>
      <c r="J190" s="78"/>
      <c r="K190" s="78"/>
      <c r="L190" s="78"/>
      <c r="M190" s="78"/>
      <c r="N190" s="78"/>
      <c r="O190" s="78"/>
      <c r="P190" s="78"/>
      <c r="Q190" s="78"/>
      <c r="R190" s="78"/>
      <c r="S190" s="78"/>
    </row>
    <row r="191" spans="2:19" x14ac:dyDescent="0.45">
      <c r="B191" s="78"/>
      <c r="C191" s="78"/>
      <c r="D191" s="78"/>
      <c r="E191" s="78"/>
      <c r="F191" s="78"/>
      <c r="G191" s="78"/>
      <c r="H191" s="78"/>
      <c r="I191" s="78"/>
      <c r="J191" s="78"/>
      <c r="K191" s="78"/>
      <c r="L191" s="78"/>
      <c r="M191" s="78"/>
      <c r="N191" s="78"/>
      <c r="O191" s="78"/>
      <c r="P191" s="78"/>
      <c r="Q191" s="78"/>
      <c r="R191" s="78"/>
      <c r="S191" s="78"/>
    </row>
    <row r="192" spans="2:19" x14ac:dyDescent="0.45">
      <c r="B192" s="78"/>
      <c r="C192" s="78"/>
      <c r="D192" s="78"/>
      <c r="E192" s="78"/>
      <c r="F192" s="78"/>
      <c r="G192" s="78"/>
      <c r="H192" s="78"/>
      <c r="I192" s="78"/>
      <c r="J192" s="78"/>
      <c r="K192" s="78"/>
      <c r="L192" s="78"/>
      <c r="M192" s="78"/>
      <c r="N192" s="78"/>
      <c r="O192" s="78"/>
      <c r="P192" s="78"/>
      <c r="Q192" s="78"/>
      <c r="R192" s="78"/>
      <c r="S192" s="78"/>
    </row>
    <row r="193" spans="2:19" x14ac:dyDescent="0.45">
      <c r="B193" s="78"/>
      <c r="C193" s="78"/>
      <c r="D193" s="78"/>
      <c r="E193" s="78"/>
      <c r="F193" s="78"/>
      <c r="G193" s="78"/>
      <c r="H193" s="78"/>
      <c r="I193" s="78"/>
      <c r="J193" s="78"/>
      <c r="K193" s="78"/>
      <c r="L193" s="78"/>
      <c r="M193" s="78"/>
      <c r="N193" s="78"/>
      <c r="O193" s="78"/>
      <c r="P193" s="78"/>
      <c r="Q193" s="78"/>
      <c r="R193" s="78"/>
      <c r="S193" s="78"/>
    </row>
    <row r="194" spans="2:19" x14ac:dyDescent="0.45">
      <c r="B194" s="78"/>
      <c r="C194" s="78"/>
      <c r="D194" s="78"/>
      <c r="E194" s="78"/>
      <c r="F194" s="78"/>
      <c r="G194" s="78"/>
      <c r="H194" s="78"/>
      <c r="I194" s="78"/>
      <c r="J194" s="78"/>
      <c r="K194" s="78"/>
      <c r="L194" s="78"/>
      <c r="M194" s="78"/>
      <c r="N194" s="78"/>
      <c r="O194" s="78"/>
      <c r="P194" s="78"/>
      <c r="Q194" s="78"/>
      <c r="R194" s="78"/>
      <c r="S194" s="78"/>
    </row>
    <row r="195" spans="2:19" x14ac:dyDescent="0.45">
      <c r="B195" s="78"/>
      <c r="C195" s="78"/>
      <c r="D195" s="78"/>
      <c r="E195" s="78"/>
      <c r="F195" s="78"/>
      <c r="G195" s="78"/>
      <c r="H195" s="78"/>
      <c r="I195" s="78"/>
      <c r="J195" s="78"/>
      <c r="K195" s="78"/>
      <c r="L195" s="78"/>
      <c r="M195" s="78"/>
      <c r="N195" s="78"/>
      <c r="O195" s="78"/>
      <c r="P195" s="78"/>
      <c r="Q195" s="78"/>
      <c r="R195" s="78"/>
      <c r="S195" s="78"/>
    </row>
    <row r="196" spans="2:19" x14ac:dyDescent="0.45">
      <c r="B196" s="78"/>
      <c r="C196" s="78"/>
      <c r="D196" s="78"/>
      <c r="E196" s="78"/>
      <c r="F196" s="78"/>
      <c r="G196" s="78"/>
      <c r="H196" s="78"/>
      <c r="I196" s="78"/>
      <c r="J196" s="78"/>
      <c r="K196" s="78"/>
      <c r="L196" s="78"/>
      <c r="M196" s="78"/>
      <c r="N196" s="78"/>
      <c r="O196" s="78"/>
      <c r="P196" s="78"/>
      <c r="Q196" s="78"/>
      <c r="R196" s="78"/>
      <c r="S196" s="78"/>
    </row>
    <row r="197" spans="2:19" x14ac:dyDescent="0.45">
      <c r="B197" s="78"/>
      <c r="C197" s="78"/>
      <c r="D197" s="78"/>
      <c r="E197" s="78"/>
      <c r="F197" s="78"/>
      <c r="G197" s="78"/>
      <c r="H197" s="78"/>
      <c r="I197" s="78"/>
      <c r="J197" s="78"/>
      <c r="K197" s="78"/>
      <c r="L197" s="78"/>
      <c r="M197" s="78"/>
      <c r="N197" s="78"/>
      <c r="O197" s="78"/>
      <c r="P197" s="78"/>
      <c r="Q197" s="78"/>
      <c r="R197" s="78"/>
      <c r="S197" s="78"/>
    </row>
    <row r="198" spans="2:19" x14ac:dyDescent="0.45">
      <c r="B198" s="78"/>
      <c r="C198" s="78"/>
      <c r="D198" s="78"/>
      <c r="E198" s="78"/>
      <c r="F198" s="78"/>
      <c r="G198" s="78"/>
      <c r="H198" s="78"/>
      <c r="I198" s="78"/>
      <c r="J198" s="78"/>
      <c r="K198" s="78"/>
      <c r="L198" s="78"/>
      <c r="M198" s="78"/>
      <c r="N198" s="78"/>
      <c r="O198" s="78"/>
      <c r="P198" s="78"/>
      <c r="Q198" s="78"/>
      <c r="R198" s="78"/>
      <c r="S198" s="78"/>
    </row>
    <row r="199" spans="2:19" x14ac:dyDescent="0.45">
      <c r="B199" s="78"/>
      <c r="C199" s="78"/>
      <c r="D199" s="78"/>
      <c r="E199" s="78"/>
      <c r="F199" s="78"/>
      <c r="G199" s="78"/>
      <c r="H199" s="78"/>
      <c r="I199" s="78"/>
      <c r="J199" s="78"/>
      <c r="K199" s="78"/>
      <c r="L199" s="78"/>
      <c r="M199" s="78"/>
      <c r="N199" s="78"/>
      <c r="O199" s="78"/>
      <c r="P199" s="78"/>
      <c r="Q199" s="78"/>
      <c r="R199" s="78"/>
      <c r="S199" s="78"/>
    </row>
    <row r="200" spans="2:19" x14ac:dyDescent="0.45">
      <c r="B200" s="78"/>
      <c r="C200" s="78"/>
      <c r="D200" s="78"/>
      <c r="E200" s="78"/>
      <c r="F200" s="78"/>
      <c r="G200" s="78"/>
      <c r="H200" s="78"/>
      <c r="I200" s="78"/>
      <c r="J200" s="78"/>
      <c r="K200" s="78"/>
      <c r="L200" s="78"/>
      <c r="M200" s="78"/>
      <c r="N200" s="78"/>
      <c r="O200" s="78"/>
      <c r="P200" s="78"/>
      <c r="Q200" s="78"/>
      <c r="R200" s="78"/>
      <c r="S200" s="78"/>
    </row>
    <row r="201" spans="2:19" x14ac:dyDescent="0.45">
      <c r="B201" s="78"/>
      <c r="C201" s="78"/>
      <c r="D201" s="78"/>
      <c r="E201" s="78"/>
      <c r="F201" s="78"/>
      <c r="G201" s="78"/>
      <c r="H201" s="78"/>
      <c r="I201" s="78"/>
      <c r="J201" s="78"/>
      <c r="K201" s="78"/>
      <c r="L201" s="78"/>
      <c r="M201" s="78"/>
      <c r="N201" s="78"/>
      <c r="O201" s="78"/>
      <c r="P201" s="78"/>
      <c r="Q201" s="78"/>
      <c r="R201" s="78"/>
      <c r="S201" s="78"/>
    </row>
    <row r="202" spans="2:19" x14ac:dyDescent="0.45">
      <c r="B202" s="78"/>
      <c r="C202" s="78"/>
      <c r="D202" s="78"/>
      <c r="E202" s="78"/>
      <c r="F202" s="78"/>
      <c r="G202" s="78"/>
      <c r="H202" s="78"/>
      <c r="I202" s="78"/>
      <c r="J202" s="78"/>
      <c r="K202" s="78"/>
      <c r="L202" s="78"/>
      <c r="M202" s="78"/>
      <c r="N202" s="78"/>
      <c r="O202" s="78"/>
      <c r="P202" s="78"/>
      <c r="Q202" s="78"/>
      <c r="R202" s="78"/>
      <c r="S202" s="78"/>
    </row>
    <row r="203" spans="2:19" x14ac:dyDescent="0.45">
      <c r="B203" s="78"/>
      <c r="C203" s="78"/>
      <c r="D203" s="78"/>
      <c r="E203" s="78"/>
      <c r="F203" s="78"/>
      <c r="G203" s="78"/>
      <c r="H203" s="78"/>
      <c r="I203" s="78"/>
      <c r="J203" s="78"/>
      <c r="K203" s="78"/>
      <c r="L203" s="78"/>
      <c r="M203" s="78"/>
      <c r="N203" s="78"/>
      <c r="O203" s="78"/>
      <c r="P203" s="78"/>
      <c r="Q203" s="78"/>
      <c r="R203" s="78"/>
      <c r="S203" s="78"/>
    </row>
    <row r="204" spans="2:19" x14ac:dyDescent="0.45">
      <c r="B204" s="78"/>
      <c r="C204" s="78"/>
      <c r="D204" s="78"/>
      <c r="E204" s="78"/>
      <c r="F204" s="78"/>
      <c r="G204" s="78"/>
      <c r="H204" s="78"/>
      <c r="I204" s="78"/>
      <c r="J204" s="78"/>
      <c r="K204" s="78"/>
      <c r="L204" s="78"/>
      <c r="M204" s="78"/>
      <c r="N204" s="78"/>
      <c r="O204" s="78"/>
      <c r="P204" s="78"/>
      <c r="Q204" s="78"/>
      <c r="R204" s="78"/>
      <c r="S204" s="78"/>
    </row>
    <row r="205" spans="2:19" x14ac:dyDescent="0.45">
      <c r="B205" s="78"/>
      <c r="C205" s="78"/>
      <c r="D205" s="78"/>
      <c r="E205" s="78"/>
      <c r="F205" s="78"/>
      <c r="G205" s="78"/>
      <c r="H205" s="78"/>
      <c r="I205" s="78"/>
      <c r="J205" s="78"/>
      <c r="K205" s="78"/>
      <c r="L205" s="78"/>
      <c r="M205" s="78"/>
      <c r="N205" s="78"/>
      <c r="O205" s="78"/>
      <c r="P205" s="78"/>
      <c r="Q205" s="78"/>
      <c r="R205" s="78"/>
      <c r="S205" s="78"/>
    </row>
    <row r="206" spans="2:19" x14ac:dyDescent="0.45">
      <c r="B206" s="78"/>
      <c r="C206" s="78"/>
      <c r="D206" s="78"/>
      <c r="E206" s="78"/>
      <c r="F206" s="78"/>
      <c r="G206" s="78"/>
      <c r="H206" s="78"/>
      <c r="I206" s="78"/>
      <c r="J206" s="78"/>
      <c r="K206" s="78"/>
      <c r="L206" s="78"/>
      <c r="M206" s="78"/>
      <c r="N206" s="78"/>
      <c r="O206" s="78"/>
      <c r="P206" s="78"/>
      <c r="Q206" s="78"/>
      <c r="R206" s="78"/>
      <c r="S206" s="78"/>
    </row>
    <row r="207" spans="2:19" x14ac:dyDescent="0.45">
      <c r="B207" s="78"/>
      <c r="C207" s="78"/>
      <c r="D207" s="78"/>
      <c r="E207" s="78"/>
      <c r="F207" s="78"/>
      <c r="G207" s="78"/>
      <c r="H207" s="78"/>
      <c r="I207" s="78"/>
      <c r="J207" s="78"/>
      <c r="K207" s="78"/>
      <c r="L207" s="78"/>
      <c r="M207" s="78"/>
      <c r="N207" s="78"/>
      <c r="O207" s="78"/>
      <c r="P207" s="78"/>
      <c r="Q207" s="78"/>
      <c r="R207" s="78"/>
      <c r="S207" s="78"/>
    </row>
    <row r="208" spans="2:19" x14ac:dyDescent="0.45">
      <c r="B208" s="78"/>
      <c r="C208" s="78"/>
      <c r="D208" s="78"/>
      <c r="E208" s="78"/>
      <c r="F208" s="78"/>
      <c r="G208" s="78"/>
      <c r="H208" s="78"/>
      <c r="I208" s="78"/>
      <c r="J208" s="78"/>
      <c r="K208" s="78"/>
      <c r="L208" s="78"/>
      <c r="M208" s="78"/>
      <c r="N208" s="78"/>
      <c r="O208" s="78"/>
      <c r="P208" s="78"/>
      <c r="Q208" s="78"/>
      <c r="R208" s="78"/>
      <c r="S208" s="78"/>
    </row>
    <row r="209" spans="2:19" x14ac:dyDescent="0.45">
      <c r="B209" s="78"/>
      <c r="C209" s="78"/>
      <c r="D209" s="78"/>
      <c r="E209" s="78"/>
      <c r="F209" s="78"/>
      <c r="G209" s="78"/>
      <c r="H209" s="78"/>
      <c r="I209" s="78"/>
      <c r="J209" s="78"/>
      <c r="K209" s="78"/>
      <c r="L209" s="78"/>
      <c r="M209" s="78"/>
      <c r="N209" s="78"/>
      <c r="O209" s="78"/>
      <c r="P209" s="78"/>
      <c r="Q209" s="78"/>
      <c r="R209" s="78"/>
      <c r="S209" s="78"/>
    </row>
    <row r="210" spans="2:19" x14ac:dyDescent="0.45">
      <c r="B210" s="78"/>
      <c r="C210" s="78"/>
      <c r="D210" s="78"/>
      <c r="E210" s="78"/>
      <c r="F210" s="78"/>
      <c r="G210" s="78"/>
      <c r="H210" s="78"/>
      <c r="I210" s="78"/>
      <c r="J210" s="78"/>
      <c r="K210" s="78"/>
      <c r="L210" s="78"/>
      <c r="M210" s="78"/>
      <c r="N210" s="78"/>
      <c r="O210" s="78"/>
      <c r="P210" s="78"/>
      <c r="Q210" s="78"/>
      <c r="R210" s="78"/>
      <c r="S210" s="78"/>
    </row>
    <row r="211" spans="2:19" x14ac:dyDescent="0.45">
      <c r="B211" s="78"/>
      <c r="C211" s="78"/>
      <c r="D211" s="78"/>
      <c r="E211" s="78"/>
      <c r="F211" s="78"/>
      <c r="G211" s="78"/>
      <c r="H211" s="78"/>
      <c r="I211" s="78"/>
      <c r="J211" s="78"/>
      <c r="K211" s="78"/>
      <c r="L211" s="78"/>
      <c r="M211" s="78"/>
      <c r="N211" s="78"/>
      <c r="O211" s="78"/>
      <c r="P211" s="78"/>
      <c r="Q211" s="78"/>
      <c r="R211" s="78"/>
      <c r="S211" s="78"/>
    </row>
    <row r="212" spans="2:19" x14ac:dyDescent="0.45">
      <c r="B212" s="78"/>
      <c r="C212" s="78"/>
      <c r="D212" s="78"/>
      <c r="E212" s="78"/>
      <c r="F212" s="78"/>
      <c r="G212" s="78"/>
      <c r="H212" s="78"/>
      <c r="I212" s="78"/>
      <c r="J212" s="78"/>
      <c r="K212" s="78"/>
      <c r="L212" s="78"/>
      <c r="M212" s="78"/>
      <c r="N212" s="78"/>
      <c r="O212" s="78"/>
      <c r="P212" s="78"/>
      <c r="Q212" s="78"/>
      <c r="R212" s="78"/>
      <c r="S212" s="78"/>
    </row>
    <row r="213" spans="2:19" x14ac:dyDescent="0.45">
      <c r="B213" s="78"/>
      <c r="C213" s="78"/>
      <c r="D213" s="78"/>
      <c r="E213" s="78"/>
      <c r="F213" s="78"/>
      <c r="G213" s="78"/>
      <c r="H213" s="78"/>
      <c r="I213" s="78"/>
      <c r="J213" s="78"/>
      <c r="K213" s="78"/>
      <c r="L213" s="78"/>
      <c r="M213" s="78"/>
      <c r="N213" s="78"/>
      <c r="O213" s="78"/>
      <c r="P213" s="78"/>
      <c r="Q213" s="78"/>
      <c r="R213" s="78"/>
      <c r="S213" s="78"/>
    </row>
    <row r="214" spans="2:19" x14ac:dyDescent="0.45">
      <c r="B214" s="78"/>
      <c r="C214" s="78"/>
      <c r="D214" s="78"/>
      <c r="E214" s="78"/>
      <c r="F214" s="78"/>
      <c r="G214" s="78"/>
      <c r="H214" s="78"/>
      <c r="I214" s="78"/>
      <c r="J214" s="78"/>
      <c r="K214" s="78"/>
      <c r="L214" s="78"/>
      <c r="M214" s="78"/>
      <c r="N214" s="78"/>
      <c r="O214" s="78"/>
      <c r="P214" s="78"/>
      <c r="Q214" s="78"/>
      <c r="R214" s="78"/>
      <c r="S214" s="78"/>
    </row>
    <row r="215" spans="2:19" x14ac:dyDescent="0.45">
      <c r="B215" s="78"/>
      <c r="C215" s="78"/>
      <c r="D215" s="78"/>
      <c r="E215" s="78"/>
      <c r="F215" s="78"/>
      <c r="G215" s="78"/>
      <c r="H215" s="78"/>
      <c r="I215" s="78"/>
      <c r="J215" s="78"/>
      <c r="K215" s="78"/>
      <c r="L215" s="78"/>
      <c r="M215" s="78"/>
      <c r="N215" s="78"/>
      <c r="O215" s="78"/>
      <c r="P215" s="78"/>
      <c r="Q215" s="78"/>
      <c r="R215" s="78"/>
      <c r="S215" s="78"/>
    </row>
    <row r="216" spans="2:19" x14ac:dyDescent="0.45">
      <c r="B216" s="78"/>
      <c r="C216" s="78"/>
      <c r="D216" s="78"/>
      <c r="E216" s="78"/>
      <c r="F216" s="78"/>
      <c r="G216" s="78"/>
      <c r="H216" s="78"/>
      <c r="I216" s="78"/>
      <c r="J216" s="78"/>
      <c r="K216" s="78"/>
      <c r="L216" s="78"/>
      <c r="M216" s="78"/>
      <c r="N216" s="78"/>
      <c r="O216" s="78"/>
      <c r="P216" s="78"/>
      <c r="Q216" s="78"/>
      <c r="R216" s="78"/>
      <c r="S216" s="78"/>
    </row>
    <row r="217" spans="2:19" x14ac:dyDescent="0.45">
      <c r="B217" s="78"/>
      <c r="C217" s="78"/>
      <c r="D217" s="78"/>
      <c r="E217" s="78"/>
      <c r="F217" s="78"/>
      <c r="G217" s="78"/>
      <c r="H217" s="78"/>
      <c r="I217" s="78"/>
      <c r="J217" s="78"/>
      <c r="K217" s="78"/>
      <c r="L217" s="78"/>
      <c r="M217" s="78"/>
      <c r="N217" s="78"/>
      <c r="O217" s="78"/>
      <c r="P217" s="78"/>
      <c r="Q217" s="78"/>
      <c r="R217" s="78"/>
      <c r="S217" s="78"/>
    </row>
    <row r="218" spans="2:19" x14ac:dyDescent="0.45">
      <c r="B218" s="78"/>
      <c r="C218" s="78"/>
      <c r="D218" s="78"/>
      <c r="E218" s="78"/>
      <c r="F218" s="78"/>
      <c r="G218" s="78"/>
      <c r="H218" s="78"/>
      <c r="I218" s="78"/>
      <c r="J218" s="78"/>
      <c r="K218" s="78"/>
      <c r="L218" s="78"/>
      <c r="M218" s="78"/>
      <c r="N218" s="78"/>
      <c r="O218" s="78"/>
      <c r="P218" s="78"/>
      <c r="Q218" s="78"/>
      <c r="R218" s="78"/>
      <c r="S218" s="78"/>
    </row>
    <row r="219" spans="2:19" x14ac:dyDescent="0.45">
      <c r="B219" s="78"/>
      <c r="C219" s="78"/>
      <c r="D219" s="78"/>
      <c r="E219" s="78"/>
      <c r="F219" s="78"/>
      <c r="G219" s="78"/>
      <c r="H219" s="78"/>
      <c r="I219" s="78"/>
      <c r="J219" s="78"/>
      <c r="K219" s="78"/>
      <c r="L219" s="78"/>
      <c r="M219" s="78"/>
      <c r="N219" s="78"/>
      <c r="O219" s="78"/>
      <c r="P219" s="78"/>
      <c r="Q219" s="78"/>
      <c r="R219" s="78"/>
      <c r="S219" s="78"/>
    </row>
    <row r="220" spans="2:19" x14ac:dyDescent="0.45">
      <c r="B220" s="78"/>
      <c r="C220" s="78"/>
      <c r="D220" s="78"/>
      <c r="E220" s="78"/>
      <c r="F220" s="78"/>
      <c r="G220" s="78"/>
      <c r="H220" s="78"/>
      <c r="I220" s="78"/>
      <c r="J220" s="78"/>
      <c r="K220" s="78"/>
      <c r="L220" s="78"/>
      <c r="M220" s="78"/>
      <c r="N220" s="78"/>
      <c r="O220" s="78"/>
      <c r="P220" s="78"/>
      <c r="Q220" s="78"/>
      <c r="R220" s="78"/>
      <c r="S220" s="78"/>
    </row>
    <row r="221" spans="2:19" x14ac:dyDescent="0.45">
      <c r="B221" s="78"/>
      <c r="C221" s="78"/>
      <c r="D221" s="78"/>
      <c r="E221" s="78"/>
      <c r="F221" s="78"/>
      <c r="G221" s="78"/>
      <c r="H221" s="78"/>
      <c r="I221" s="78"/>
      <c r="J221" s="78"/>
      <c r="K221" s="78"/>
      <c r="L221" s="78"/>
      <c r="M221" s="78"/>
      <c r="N221" s="78"/>
      <c r="O221" s="78"/>
      <c r="P221" s="78"/>
      <c r="Q221" s="78"/>
      <c r="R221" s="78"/>
      <c r="S221" s="78"/>
    </row>
    <row r="222" spans="2:19" x14ac:dyDescent="0.45">
      <c r="B222" s="78"/>
      <c r="C222" s="78"/>
      <c r="D222" s="78"/>
      <c r="E222" s="78"/>
      <c r="F222" s="78"/>
      <c r="G222" s="78"/>
      <c r="H222" s="78"/>
      <c r="I222" s="78"/>
      <c r="J222" s="78"/>
      <c r="K222" s="78"/>
      <c r="L222" s="78"/>
      <c r="M222" s="78"/>
      <c r="N222" s="78"/>
      <c r="O222" s="78"/>
      <c r="P222" s="78"/>
      <c r="Q222" s="78"/>
      <c r="R222" s="78"/>
      <c r="S222" s="78"/>
    </row>
    <row r="223" spans="2:19" x14ac:dyDescent="0.45">
      <c r="B223" s="78"/>
      <c r="C223" s="78"/>
      <c r="D223" s="78"/>
      <c r="E223" s="78"/>
      <c r="F223" s="78"/>
      <c r="G223" s="78"/>
      <c r="H223" s="78"/>
      <c r="I223" s="78"/>
      <c r="J223" s="78"/>
      <c r="K223" s="78"/>
      <c r="L223" s="78"/>
      <c r="M223" s="78"/>
      <c r="N223" s="78"/>
      <c r="O223" s="78"/>
      <c r="P223" s="78"/>
      <c r="Q223" s="78"/>
      <c r="R223" s="78"/>
      <c r="S223" s="78"/>
    </row>
    <row r="224" spans="2:19" x14ac:dyDescent="0.45">
      <c r="B224" s="78"/>
      <c r="C224" s="78"/>
      <c r="D224" s="78"/>
      <c r="E224" s="78"/>
      <c r="F224" s="78"/>
      <c r="G224" s="78"/>
      <c r="H224" s="78"/>
      <c r="I224" s="78"/>
      <c r="J224" s="78"/>
      <c r="K224" s="78"/>
      <c r="L224" s="78"/>
      <c r="M224" s="78"/>
      <c r="N224" s="78"/>
      <c r="O224" s="78"/>
      <c r="P224" s="78"/>
      <c r="Q224" s="78"/>
      <c r="R224" s="78"/>
      <c r="S224" s="78"/>
    </row>
    <row r="225" spans="2:19" x14ac:dyDescent="0.45">
      <c r="B225" s="78"/>
      <c r="C225" s="78"/>
      <c r="D225" s="78"/>
      <c r="E225" s="78"/>
      <c r="F225" s="78"/>
      <c r="G225" s="78"/>
      <c r="H225" s="78"/>
      <c r="I225" s="78"/>
      <c r="J225" s="78"/>
      <c r="K225" s="78"/>
      <c r="L225" s="78"/>
      <c r="M225" s="78"/>
      <c r="N225" s="78"/>
      <c r="O225" s="78"/>
      <c r="P225" s="78"/>
      <c r="Q225" s="78"/>
      <c r="R225" s="78"/>
      <c r="S225" s="78"/>
    </row>
    <row r="226" spans="2:19" x14ac:dyDescent="0.45">
      <c r="B226" s="78"/>
      <c r="C226" s="78"/>
      <c r="D226" s="78"/>
      <c r="E226" s="78"/>
      <c r="F226" s="78"/>
      <c r="G226" s="78"/>
      <c r="H226" s="78"/>
      <c r="I226" s="78"/>
      <c r="J226" s="78"/>
      <c r="K226" s="78"/>
      <c r="L226" s="78"/>
      <c r="M226" s="78"/>
      <c r="N226" s="78"/>
      <c r="O226" s="78"/>
      <c r="P226" s="78"/>
      <c r="Q226" s="78"/>
      <c r="R226" s="78"/>
      <c r="S226" s="78"/>
    </row>
    <row r="227" spans="2:19" x14ac:dyDescent="0.45">
      <c r="B227" s="78"/>
      <c r="C227" s="78"/>
      <c r="D227" s="78"/>
      <c r="E227" s="78"/>
      <c r="F227" s="78"/>
      <c r="G227" s="78"/>
      <c r="H227" s="78"/>
      <c r="I227" s="78"/>
      <c r="J227" s="78"/>
      <c r="K227" s="78"/>
      <c r="L227" s="78"/>
      <c r="M227" s="78"/>
      <c r="N227" s="78"/>
      <c r="O227" s="78"/>
      <c r="P227" s="78"/>
      <c r="Q227" s="78"/>
      <c r="R227" s="78"/>
      <c r="S227" s="78"/>
    </row>
    <row r="228" spans="2:19" x14ac:dyDescent="0.45">
      <c r="B228" s="78"/>
      <c r="C228" s="78"/>
      <c r="D228" s="78"/>
      <c r="E228" s="78"/>
      <c r="F228" s="78"/>
      <c r="G228" s="78"/>
      <c r="H228" s="78"/>
      <c r="I228" s="78"/>
      <c r="J228" s="78"/>
      <c r="K228" s="78"/>
      <c r="L228" s="78"/>
      <c r="M228" s="78"/>
      <c r="N228" s="78"/>
      <c r="O228" s="78"/>
      <c r="P228" s="78"/>
      <c r="Q228" s="78"/>
      <c r="R228" s="78"/>
      <c r="S228" s="78"/>
    </row>
    <row r="229" spans="2:19" x14ac:dyDescent="0.45">
      <c r="B229" s="78"/>
      <c r="C229" s="78"/>
      <c r="D229" s="78"/>
      <c r="E229" s="78"/>
      <c r="F229" s="78"/>
      <c r="G229" s="78"/>
      <c r="H229" s="78"/>
      <c r="I229" s="78"/>
      <c r="J229" s="78"/>
      <c r="K229" s="78"/>
      <c r="L229" s="78"/>
      <c r="M229" s="78"/>
      <c r="N229" s="78"/>
      <c r="O229" s="78"/>
      <c r="P229" s="78"/>
      <c r="Q229" s="78"/>
      <c r="R229" s="78"/>
      <c r="S229" s="78"/>
    </row>
    <row r="230" spans="2:19" x14ac:dyDescent="0.45">
      <c r="B230" s="78"/>
      <c r="C230" s="78"/>
      <c r="D230" s="78"/>
      <c r="E230" s="78"/>
      <c r="F230" s="78"/>
      <c r="G230" s="78"/>
      <c r="H230" s="78"/>
      <c r="I230" s="78"/>
      <c r="J230" s="78"/>
      <c r="K230" s="78"/>
      <c r="L230" s="78"/>
      <c r="M230" s="78"/>
      <c r="N230" s="78"/>
      <c r="O230" s="78"/>
      <c r="P230" s="78"/>
      <c r="Q230" s="78"/>
      <c r="R230" s="78"/>
      <c r="S230" s="78"/>
    </row>
    <row r="231" spans="2:19" x14ac:dyDescent="0.45">
      <c r="B231" s="78"/>
      <c r="C231" s="78"/>
      <c r="D231" s="78"/>
      <c r="E231" s="78"/>
      <c r="F231" s="78"/>
      <c r="G231" s="78"/>
      <c r="H231" s="78"/>
      <c r="I231" s="78"/>
      <c r="J231" s="78"/>
      <c r="K231" s="78"/>
      <c r="L231" s="78"/>
      <c r="M231" s="78"/>
      <c r="N231" s="78"/>
      <c r="O231" s="78"/>
      <c r="P231" s="78"/>
      <c r="Q231" s="78"/>
      <c r="R231" s="78"/>
      <c r="S231" s="78"/>
    </row>
    <row r="232" spans="2:19" x14ac:dyDescent="0.45">
      <c r="B232" s="78"/>
      <c r="C232" s="78"/>
      <c r="D232" s="78"/>
      <c r="E232" s="78"/>
      <c r="F232" s="78"/>
      <c r="G232" s="78"/>
      <c r="H232" s="78"/>
      <c r="I232" s="78"/>
      <c r="J232" s="78"/>
      <c r="K232" s="78"/>
      <c r="L232" s="78"/>
      <c r="M232" s="78"/>
      <c r="N232" s="78"/>
      <c r="O232" s="78"/>
      <c r="P232" s="78"/>
      <c r="Q232" s="78"/>
      <c r="R232" s="78"/>
      <c r="S232" s="78"/>
    </row>
    <row r="233" spans="2:19" x14ac:dyDescent="0.45">
      <c r="B233" s="78"/>
      <c r="C233" s="78"/>
      <c r="D233" s="78"/>
      <c r="E233" s="78"/>
      <c r="F233" s="78"/>
      <c r="G233" s="78"/>
      <c r="H233" s="78"/>
      <c r="I233" s="78"/>
      <c r="J233" s="78"/>
      <c r="K233" s="78"/>
      <c r="L233" s="78"/>
      <c r="M233" s="78"/>
      <c r="N233" s="78"/>
      <c r="O233" s="78"/>
      <c r="P233" s="78"/>
      <c r="Q233" s="78"/>
      <c r="R233" s="78"/>
      <c r="S233" s="78"/>
    </row>
    <row r="234" spans="2:19" x14ac:dyDescent="0.45">
      <c r="B234" s="78"/>
      <c r="C234" s="78"/>
      <c r="D234" s="78"/>
      <c r="E234" s="78"/>
      <c r="F234" s="78"/>
      <c r="G234" s="78"/>
      <c r="H234" s="78"/>
      <c r="I234" s="78"/>
      <c r="J234" s="78"/>
      <c r="K234" s="78"/>
      <c r="L234" s="78"/>
      <c r="M234" s="78"/>
      <c r="N234" s="78"/>
      <c r="O234" s="78"/>
      <c r="P234" s="78"/>
      <c r="Q234" s="78"/>
      <c r="R234" s="78"/>
      <c r="S234" s="78"/>
    </row>
    <row r="235" spans="2:19" x14ac:dyDescent="0.45">
      <c r="B235" s="78"/>
      <c r="C235" s="78"/>
      <c r="D235" s="78"/>
      <c r="E235" s="78"/>
      <c r="F235" s="78"/>
      <c r="G235" s="78"/>
      <c r="H235" s="78"/>
      <c r="I235" s="78"/>
      <c r="J235" s="78"/>
      <c r="K235" s="78"/>
      <c r="L235" s="78"/>
      <c r="M235" s="78"/>
      <c r="N235" s="78"/>
      <c r="O235" s="78"/>
      <c r="P235" s="78"/>
      <c r="Q235" s="78"/>
      <c r="R235" s="78"/>
      <c r="S235" s="78"/>
    </row>
    <row r="236" spans="2:19" x14ac:dyDescent="0.45">
      <c r="B236" s="78"/>
      <c r="C236" s="78"/>
      <c r="D236" s="78"/>
      <c r="E236" s="78"/>
      <c r="F236" s="78"/>
      <c r="G236" s="78"/>
      <c r="H236" s="78"/>
      <c r="I236" s="78"/>
      <c r="J236" s="78"/>
      <c r="K236" s="78"/>
      <c r="L236" s="78"/>
      <c r="M236" s="78"/>
      <c r="N236" s="78"/>
      <c r="O236" s="78"/>
      <c r="P236" s="78"/>
      <c r="Q236" s="78"/>
      <c r="R236" s="78"/>
      <c r="S236" s="78"/>
    </row>
    <row r="237" spans="2:19" x14ac:dyDescent="0.45">
      <c r="B237" s="78"/>
      <c r="C237" s="78"/>
      <c r="D237" s="78"/>
      <c r="E237" s="78"/>
      <c r="F237" s="78"/>
      <c r="G237" s="78"/>
      <c r="H237" s="78"/>
      <c r="I237" s="78"/>
      <c r="J237" s="78"/>
      <c r="K237" s="78"/>
      <c r="L237" s="78"/>
      <c r="M237" s="78"/>
      <c r="N237" s="78"/>
      <c r="O237" s="78"/>
      <c r="P237" s="78"/>
      <c r="Q237" s="78"/>
      <c r="R237" s="78"/>
      <c r="S237" s="78"/>
    </row>
    <row r="238" spans="2:19" x14ac:dyDescent="0.45">
      <c r="B238" s="78"/>
      <c r="C238" s="78"/>
      <c r="D238" s="78"/>
      <c r="E238" s="78"/>
      <c r="F238" s="78"/>
      <c r="G238" s="78"/>
      <c r="H238" s="78"/>
      <c r="I238" s="78"/>
      <c r="J238" s="78"/>
      <c r="K238" s="78"/>
      <c r="L238" s="78"/>
      <c r="M238" s="78"/>
      <c r="N238" s="78"/>
      <c r="O238" s="78"/>
      <c r="P238" s="78"/>
      <c r="Q238" s="78"/>
      <c r="R238" s="78"/>
      <c r="S238" s="78"/>
    </row>
    <row r="239" spans="2:19" x14ac:dyDescent="0.45">
      <c r="B239" s="78"/>
      <c r="C239" s="78"/>
      <c r="D239" s="78"/>
      <c r="E239" s="78"/>
      <c r="F239" s="78"/>
      <c r="G239" s="78"/>
      <c r="H239" s="78"/>
      <c r="I239" s="78"/>
      <c r="J239" s="78"/>
      <c r="K239" s="78"/>
      <c r="L239" s="78"/>
      <c r="M239" s="78"/>
      <c r="N239" s="78"/>
      <c r="O239" s="78"/>
      <c r="P239" s="78"/>
      <c r="Q239" s="78"/>
      <c r="R239" s="78"/>
      <c r="S239" s="78"/>
    </row>
    <row r="240" spans="2:19" x14ac:dyDescent="0.45">
      <c r="B240" s="78"/>
      <c r="C240" s="78"/>
      <c r="D240" s="78"/>
      <c r="E240" s="78"/>
      <c r="F240" s="78"/>
      <c r="G240" s="78"/>
      <c r="H240" s="78"/>
      <c r="I240" s="78"/>
      <c r="J240" s="78"/>
      <c r="K240" s="78"/>
      <c r="L240" s="78"/>
      <c r="M240" s="78"/>
      <c r="N240" s="78"/>
      <c r="O240" s="78"/>
      <c r="P240" s="78"/>
      <c r="Q240" s="78"/>
      <c r="R240" s="78"/>
      <c r="S240" s="78"/>
    </row>
    <row r="241" spans="2:19" x14ac:dyDescent="0.45">
      <c r="B241" s="78"/>
      <c r="C241" s="78"/>
      <c r="D241" s="78"/>
      <c r="E241" s="78"/>
      <c r="F241" s="78"/>
      <c r="G241" s="78"/>
      <c r="H241" s="78"/>
      <c r="I241" s="78"/>
      <c r="J241" s="78"/>
      <c r="K241" s="78"/>
      <c r="L241" s="78"/>
      <c r="M241" s="78"/>
      <c r="N241" s="78"/>
      <c r="O241" s="78"/>
      <c r="P241" s="78"/>
      <c r="Q241" s="78"/>
      <c r="R241" s="78"/>
      <c r="S241" s="78"/>
    </row>
    <row r="242" spans="2:19" x14ac:dyDescent="0.45">
      <c r="B242" s="78"/>
      <c r="C242" s="78"/>
      <c r="D242" s="78"/>
      <c r="E242" s="78"/>
      <c r="F242" s="78"/>
      <c r="G242" s="78"/>
      <c r="H242" s="78"/>
      <c r="I242" s="78"/>
      <c r="J242" s="78"/>
      <c r="K242" s="78"/>
      <c r="L242" s="78"/>
      <c r="M242" s="78"/>
      <c r="N242" s="78"/>
      <c r="O242" s="78"/>
      <c r="P242" s="78"/>
      <c r="Q242" s="78"/>
      <c r="R242" s="78"/>
      <c r="S242" s="78"/>
    </row>
    <row r="243" spans="2:19" x14ac:dyDescent="0.45">
      <c r="B243" s="78"/>
      <c r="C243" s="78"/>
      <c r="D243" s="78"/>
      <c r="E243" s="78"/>
      <c r="F243" s="78"/>
      <c r="G243" s="78"/>
      <c r="H243" s="78"/>
      <c r="I243" s="78"/>
      <c r="J243" s="78"/>
      <c r="K243" s="78"/>
      <c r="L243" s="78"/>
      <c r="M243" s="78"/>
      <c r="N243" s="78"/>
      <c r="O243" s="78"/>
      <c r="P243" s="78"/>
      <c r="Q243" s="78"/>
      <c r="R243" s="78"/>
      <c r="S243" s="78"/>
    </row>
    <row r="244" spans="2:19" x14ac:dyDescent="0.45">
      <c r="B244" s="78"/>
      <c r="C244" s="78"/>
      <c r="D244" s="78"/>
      <c r="E244" s="78"/>
      <c r="F244" s="78"/>
      <c r="G244" s="78"/>
      <c r="H244" s="78"/>
      <c r="I244" s="78"/>
      <c r="J244" s="78"/>
      <c r="K244" s="78"/>
      <c r="L244" s="78"/>
      <c r="M244" s="78"/>
      <c r="N244" s="78"/>
      <c r="O244" s="78"/>
      <c r="P244" s="78"/>
      <c r="Q244" s="78"/>
      <c r="R244" s="78"/>
      <c r="S244" s="78"/>
    </row>
    <row r="245" spans="2:19" x14ac:dyDescent="0.45">
      <c r="B245" s="78"/>
      <c r="C245" s="78"/>
      <c r="D245" s="78"/>
      <c r="E245" s="78"/>
      <c r="F245" s="78"/>
      <c r="G245" s="78"/>
      <c r="H245" s="78"/>
      <c r="I245" s="78"/>
      <c r="J245" s="78"/>
      <c r="K245" s="78"/>
      <c r="L245" s="78"/>
      <c r="M245" s="78"/>
      <c r="N245" s="78"/>
      <c r="O245" s="78"/>
      <c r="P245" s="78"/>
      <c r="Q245" s="78"/>
      <c r="R245" s="78"/>
      <c r="S245" s="78"/>
    </row>
    <row r="246" spans="2:19" x14ac:dyDescent="0.45">
      <c r="B246" s="78"/>
      <c r="C246" s="78"/>
      <c r="D246" s="78"/>
      <c r="E246" s="78"/>
      <c r="F246" s="78"/>
      <c r="G246" s="78"/>
      <c r="H246" s="78"/>
      <c r="I246" s="78"/>
      <c r="J246" s="78"/>
      <c r="K246" s="78"/>
      <c r="L246" s="78"/>
      <c r="M246" s="78"/>
      <c r="N246" s="78"/>
      <c r="O246" s="78"/>
      <c r="P246" s="78"/>
      <c r="Q246" s="78"/>
      <c r="R246" s="78"/>
      <c r="S246" s="78"/>
    </row>
    <row r="247" spans="2:19" x14ac:dyDescent="0.45">
      <c r="B247" s="78"/>
      <c r="C247" s="78"/>
      <c r="D247" s="78"/>
      <c r="E247" s="78"/>
      <c r="F247" s="78"/>
      <c r="G247" s="78"/>
      <c r="H247" s="78"/>
      <c r="I247" s="78"/>
      <c r="J247" s="78"/>
      <c r="K247" s="78"/>
      <c r="L247" s="78"/>
      <c r="M247" s="78"/>
      <c r="N247" s="78"/>
      <c r="O247" s="78"/>
      <c r="P247" s="78"/>
      <c r="Q247" s="78"/>
      <c r="R247" s="78"/>
      <c r="S247" s="78"/>
    </row>
    <row r="248" spans="2:19" x14ac:dyDescent="0.45">
      <c r="B248" s="78"/>
      <c r="C248" s="78"/>
      <c r="D248" s="78"/>
      <c r="E248" s="78"/>
      <c r="F248" s="78"/>
      <c r="G248" s="78"/>
      <c r="H248" s="78"/>
      <c r="I248" s="78"/>
      <c r="J248" s="78"/>
      <c r="K248" s="78"/>
      <c r="L248" s="78"/>
      <c r="M248" s="78"/>
      <c r="N248" s="78"/>
      <c r="O248" s="78"/>
      <c r="P248" s="78"/>
      <c r="Q248" s="78"/>
      <c r="R248" s="78"/>
      <c r="S248" s="78"/>
    </row>
    <row r="249" spans="2:19" x14ac:dyDescent="0.45">
      <c r="B249" s="78"/>
      <c r="C249" s="78"/>
      <c r="D249" s="78"/>
      <c r="E249" s="78"/>
      <c r="F249" s="78"/>
      <c r="G249" s="78"/>
      <c r="H249" s="78"/>
      <c r="I249" s="78"/>
      <c r="J249" s="78"/>
      <c r="K249" s="78"/>
      <c r="L249" s="78"/>
      <c r="M249" s="78"/>
      <c r="N249" s="78"/>
      <c r="O249" s="78"/>
      <c r="P249" s="78"/>
      <c r="Q249" s="78"/>
      <c r="R249" s="78"/>
      <c r="S249" s="78"/>
    </row>
    <row r="250" spans="2:19" x14ac:dyDescent="0.45">
      <c r="B250" s="78"/>
      <c r="C250" s="78"/>
      <c r="D250" s="78"/>
      <c r="E250" s="78"/>
      <c r="F250" s="78"/>
      <c r="G250" s="78"/>
      <c r="H250" s="78"/>
      <c r="I250" s="78"/>
      <c r="J250" s="78"/>
      <c r="K250" s="78"/>
      <c r="L250" s="78"/>
      <c r="M250" s="78"/>
      <c r="N250" s="78"/>
      <c r="O250" s="78"/>
      <c r="P250" s="78"/>
      <c r="Q250" s="78"/>
      <c r="R250" s="78"/>
      <c r="S250" s="78"/>
    </row>
    <row r="251" spans="2:19" x14ac:dyDescent="0.45">
      <c r="B251" s="78"/>
      <c r="C251" s="78"/>
      <c r="D251" s="78"/>
      <c r="E251" s="78"/>
      <c r="F251" s="78"/>
      <c r="G251" s="78"/>
      <c r="H251" s="78"/>
      <c r="I251" s="78"/>
      <c r="J251" s="78"/>
      <c r="K251" s="78"/>
      <c r="L251" s="78"/>
      <c r="M251" s="78"/>
      <c r="N251" s="78"/>
      <c r="O251" s="78"/>
      <c r="P251" s="78"/>
      <c r="Q251" s="78"/>
      <c r="R251" s="78"/>
      <c r="S251" s="78"/>
    </row>
    <row r="252" spans="2:19" x14ac:dyDescent="0.45">
      <c r="B252" s="78"/>
      <c r="C252" s="78"/>
      <c r="D252" s="78"/>
      <c r="E252" s="78"/>
      <c r="F252" s="78"/>
      <c r="G252" s="78"/>
      <c r="H252" s="78"/>
      <c r="I252" s="78"/>
      <c r="J252" s="78"/>
      <c r="K252" s="78"/>
      <c r="L252" s="78"/>
      <c r="M252" s="78"/>
      <c r="N252" s="78"/>
      <c r="O252" s="78"/>
      <c r="P252" s="78"/>
      <c r="Q252" s="78"/>
      <c r="R252" s="78"/>
      <c r="S252" s="78"/>
    </row>
    <row r="253" spans="2:19" x14ac:dyDescent="0.45">
      <c r="B253" s="78"/>
      <c r="C253" s="78"/>
      <c r="D253" s="78"/>
      <c r="E253" s="78"/>
      <c r="F253" s="78"/>
      <c r="G253" s="78"/>
      <c r="H253" s="78"/>
      <c r="I253" s="78"/>
      <c r="J253" s="78"/>
      <c r="K253" s="78"/>
      <c r="L253" s="78"/>
      <c r="M253" s="78"/>
      <c r="N253" s="78"/>
      <c r="O253" s="78"/>
      <c r="P253" s="78"/>
      <c r="Q253" s="78"/>
      <c r="R253" s="78"/>
      <c r="S253" s="78"/>
    </row>
    <row r="254" spans="2:19" x14ac:dyDescent="0.45">
      <c r="B254" s="78"/>
      <c r="C254" s="78"/>
      <c r="D254" s="78"/>
      <c r="E254" s="78"/>
      <c r="F254" s="78"/>
      <c r="G254" s="78"/>
      <c r="H254" s="78"/>
      <c r="I254" s="78"/>
      <c r="J254" s="78"/>
      <c r="K254" s="78"/>
      <c r="L254" s="78"/>
      <c r="M254" s="78"/>
      <c r="N254" s="78"/>
      <c r="O254" s="78"/>
      <c r="P254" s="78"/>
      <c r="Q254" s="78"/>
      <c r="R254" s="78"/>
      <c r="S254" s="78"/>
    </row>
    <row r="255" spans="2:19" x14ac:dyDescent="0.45">
      <c r="B255" s="78"/>
      <c r="C255" s="78"/>
      <c r="D255" s="78"/>
      <c r="E255" s="78"/>
      <c r="F255" s="78"/>
      <c r="G255" s="78"/>
      <c r="H255" s="78"/>
      <c r="I255" s="78"/>
      <c r="J255" s="78"/>
      <c r="K255" s="78"/>
      <c r="L255" s="78"/>
      <c r="M255" s="78"/>
      <c r="N255" s="78"/>
      <c r="O255" s="78"/>
      <c r="P255" s="78"/>
      <c r="Q255" s="78"/>
      <c r="R255" s="78"/>
      <c r="S255" s="78"/>
    </row>
    <row r="256" spans="2:19" x14ac:dyDescent="0.45">
      <c r="B256" s="78"/>
      <c r="C256" s="78"/>
      <c r="D256" s="78"/>
      <c r="E256" s="78"/>
      <c r="F256" s="78"/>
      <c r="G256" s="78"/>
      <c r="H256" s="78"/>
      <c r="I256" s="78"/>
      <c r="J256" s="78"/>
      <c r="K256" s="78"/>
      <c r="L256" s="78"/>
      <c r="M256" s="78"/>
      <c r="N256" s="78"/>
      <c r="O256" s="78"/>
      <c r="P256" s="78"/>
      <c r="Q256" s="78"/>
      <c r="R256" s="78"/>
      <c r="S256" s="78"/>
    </row>
    <row r="257" spans="2:19" x14ac:dyDescent="0.45">
      <c r="B257" s="78"/>
      <c r="C257" s="78"/>
      <c r="D257" s="78"/>
      <c r="E257" s="78"/>
      <c r="F257" s="78"/>
      <c r="G257" s="78"/>
      <c r="H257" s="78"/>
      <c r="I257" s="78"/>
      <c r="J257" s="78"/>
      <c r="K257" s="78"/>
      <c r="L257" s="78"/>
      <c r="M257" s="78"/>
      <c r="N257" s="78"/>
      <c r="O257" s="78"/>
      <c r="P257" s="78"/>
      <c r="Q257" s="78"/>
      <c r="R257" s="78"/>
      <c r="S257" s="78"/>
    </row>
    <row r="258" spans="2:19" x14ac:dyDescent="0.45">
      <c r="B258" s="78"/>
      <c r="C258" s="78"/>
      <c r="D258" s="78"/>
      <c r="E258" s="78"/>
      <c r="F258" s="78"/>
      <c r="G258" s="78"/>
      <c r="H258" s="78"/>
      <c r="I258" s="78"/>
      <c r="J258" s="78"/>
      <c r="K258" s="78"/>
      <c r="L258" s="78"/>
      <c r="M258" s="78"/>
      <c r="N258" s="78"/>
      <c r="O258" s="78"/>
      <c r="P258" s="78"/>
      <c r="Q258" s="78"/>
      <c r="R258" s="78"/>
      <c r="S258" s="78"/>
    </row>
    <row r="259" spans="2:19" x14ac:dyDescent="0.45">
      <c r="B259" s="78"/>
      <c r="C259" s="78"/>
      <c r="D259" s="78"/>
      <c r="E259" s="78"/>
      <c r="F259" s="78"/>
      <c r="G259" s="78"/>
      <c r="H259" s="78"/>
      <c r="I259" s="78"/>
      <c r="J259" s="78"/>
      <c r="K259" s="78"/>
      <c r="L259" s="78"/>
      <c r="M259" s="78"/>
      <c r="N259" s="78"/>
      <c r="O259" s="78"/>
      <c r="P259" s="78"/>
      <c r="Q259" s="78"/>
      <c r="R259" s="78"/>
      <c r="S259" s="78"/>
    </row>
    <row r="260" spans="2:19" x14ac:dyDescent="0.45">
      <c r="B260" s="78"/>
      <c r="C260" s="78"/>
      <c r="D260" s="78"/>
      <c r="E260" s="78"/>
      <c r="F260" s="78"/>
      <c r="G260" s="78"/>
      <c r="H260" s="78"/>
      <c r="I260" s="78"/>
      <c r="J260" s="78"/>
      <c r="K260" s="78"/>
      <c r="L260" s="78"/>
      <c r="M260" s="78"/>
      <c r="N260" s="78"/>
      <c r="O260" s="78"/>
      <c r="P260" s="78"/>
      <c r="Q260" s="78"/>
      <c r="R260" s="78"/>
      <c r="S260" s="78"/>
    </row>
    <row r="261" spans="2:19" x14ac:dyDescent="0.45">
      <c r="B261" s="78"/>
      <c r="C261" s="78"/>
      <c r="D261" s="78"/>
      <c r="E261" s="78"/>
      <c r="F261" s="78"/>
      <c r="G261" s="78"/>
      <c r="H261" s="78"/>
      <c r="I261" s="78"/>
      <c r="J261" s="78"/>
      <c r="K261" s="78"/>
      <c r="L261" s="78"/>
      <c r="M261" s="78"/>
      <c r="N261" s="78"/>
      <c r="O261" s="78"/>
      <c r="P261" s="78"/>
      <c r="Q261" s="78"/>
      <c r="R261" s="78"/>
      <c r="S261" s="78"/>
    </row>
    <row r="262" spans="2:19" x14ac:dyDescent="0.45">
      <c r="B262" s="78"/>
      <c r="C262" s="78"/>
      <c r="D262" s="78"/>
      <c r="E262" s="78"/>
      <c r="F262" s="78"/>
      <c r="G262" s="78"/>
      <c r="H262" s="78"/>
      <c r="I262" s="78"/>
      <c r="J262" s="78"/>
      <c r="K262" s="78"/>
      <c r="L262" s="78"/>
      <c r="M262" s="78"/>
      <c r="N262" s="78"/>
      <c r="O262" s="78"/>
      <c r="P262" s="78"/>
      <c r="Q262" s="78"/>
      <c r="R262" s="78"/>
      <c r="S262" s="78"/>
    </row>
    <row r="263" spans="2:19" x14ac:dyDescent="0.45">
      <c r="B263" s="78"/>
      <c r="C263" s="78"/>
      <c r="D263" s="78"/>
      <c r="E263" s="78"/>
      <c r="F263" s="78"/>
      <c r="G263" s="78"/>
      <c r="H263" s="78"/>
      <c r="I263" s="78"/>
      <c r="J263" s="78"/>
      <c r="K263" s="78"/>
      <c r="L263" s="78"/>
      <c r="M263" s="78"/>
      <c r="N263" s="78"/>
      <c r="O263" s="78"/>
      <c r="P263" s="78"/>
      <c r="Q263" s="78"/>
      <c r="R263" s="78"/>
      <c r="S263" s="78"/>
    </row>
    <row r="264" spans="2:19" x14ac:dyDescent="0.45">
      <c r="B264" s="78"/>
      <c r="C264" s="78"/>
      <c r="D264" s="78"/>
      <c r="E264" s="78"/>
      <c r="F264" s="78"/>
      <c r="G264" s="78"/>
      <c r="H264" s="78"/>
      <c r="I264" s="78"/>
      <c r="J264" s="78"/>
      <c r="K264" s="78"/>
      <c r="L264" s="78"/>
      <c r="M264" s="78"/>
      <c r="N264" s="78"/>
      <c r="O264" s="78"/>
      <c r="P264" s="78"/>
      <c r="Q264" s="78"/>
      <c r="R264" s="78"/>
      <c r="S264" s="78"/>
    </row>
    <row r="265" spans="2:19" x14ac:dyDescent="0.45">
      <c r="B265" s="78"/>
      <c r="C265" s="78"/>
      <c r="D265" s="78"/>
      <c r="E265" s="78"/>
      <c r="F265" s="78"/>
      <c r="G265" s="78"/>
      <c r="H265" s="78"/>
      <c r="I265" s="78"/>
      <c r="J265" s="78"/>
      <c r="K265" s="78"/>
      <c r="L265" s="78"/>
      <c r="M265" s="78"/>
      <c r="N265" s="78"/>
      <c r="O265" s="78"/>
      <c r="P265" s="78"/>
      <c r="Q265" s="78"/>
      <c r="R265" s="78"/>
      <c r="S265" s="78"/>
    </row>
    <row r="266" spans="2:19" x14ac:dyDescent="0.45">
      <c r="B266" s="78"/>
      <c r="C266" s="78"/>
      <c r="D266" s="78"/>
      <c r="E266" s="78"/>
      <c r="F266" s="78"/>
      <c r="G266" s="78"/>
      <c r="H266" s="78"/>
      <c r="I266" s="78"/>
      <c r="J266" s="78"/>
      <c r="K266" s="78"/>
      <c r="L266" s="78"/>
      <c r="M266" s="78"/>
      <c r="N266" s="78"/>
      <c r="O266" s="78"/>
      <c r="P266" s="78"/>
      <c r="Q266" s="78"/>
      <c r="R266" s="78"/>
      <c r="S266" s="78"/>
    </row>
    <row r="267" spans="2:19" x14ac:dyDescent="0.45">
      <c r="B267" s="78"/>
      <c r="C267" s="78"/>
      <c r="D267" s="78"/>
      <c r="E267" s="78"/>
      <c r="F267" s="78"/>
      <c r="G267" s="78"/>
      <c r="H267" s="78"/>
      <c r="I267" s="78"/>
      <c r="J267" s="78"/>
      <c r="K267" s="78"/>
      <c r="L267" s="78"/>
      <c r="M267" s="78"/>
      <c r="N267" s="78"/>
      <c r="O267" s="78"/>
      <c r="P267" s="78"/>
      <c r="Q267" s="78"/>
      <c r="R267" s="78"/>
      <c r="S267" s="78"/>
    </row>
    <row r="268" spans="2:19" x14ac:dyDescent="0.45">
      <c r="B268" s="78"/>
      <c r="C268" s="78"/>
      <c r="D268" s="78"/>
      <c r="E268" s="78"/>
      <c r="F268" s="78"/>
      <c r="G268" s="78"/>
      <c r="H268" s="78"/>
      <c r="I268" s="78"/>
      <c r="J268" s="78"/>
      <c r="K268" s="78"/>
      <c r="L268" s="78"/>
      <c r="M268" s="78"/>
      <c r="N268" s="78"/>
      <c r="O268" s="78"/>
      <c r="P268" s="78"/>
      <c r="Q268" s="78"/>
      <c r="R268" s="78"/>
      <c r="S268" s="78"/>
    </row>
    <row r="269" spans="2:19" x14ac:dyDescent="0.45">
      <c r="B269" s="78"/>
      <c r="C269" s="78"/>
      <c r="D269" s="78"/>
      <c r="E269" s="78"/>
      <c r="F269" s="78"/>
      <c r="G269" s="78"/>
      <c r="H269" s="78"/>
      <c r="I269" s="78"/>
      <c r="J269" s="78"/>
      <c r="K269" s="78"/>
      <c r="L269" s="78"/>
      <c r="M269" s="78"/>
      <c r="N269" s="78"/>
      <c r="O269" s="78"/>
      <c r="P269" s="78"/>
      <c r="Q269" s="78"/>
      <c r="R269" s="78"/>
      <c r="S269" s="78"/>
    </row>
    <row r="270" spans="2:19" x14ac:dyDescent="0.45">
      <c r="B270" s="78"/>
      <c r="C270" s="78"/>
      <c r="D270" s="78"/>
      <c r="E270" s="78"/>
      <c r="F270" s="78"/>
      <c r="G270" s="78"/>
      <c r="H270" s="78"/>
      <c r="I270" s="78"/>
      <c r="J270" s="78"/>
      <c r="K270" s="78"/>
      <c r="L270" s="78"/>
      <c r="M270" s="78"/>
      <c r="N270" s="78"/>
      <c r="O270" s="78"/>
      <c r="P270" s="78"/>
      <c r="Q270" s="78"/>
      <c r="R270" s="78"/>
      <c r="S270" s="78"/>
    </row>
    <row r="271" spans="2:19" x14ac:dyDescent="0.45">
      <c r="B271" s="78"/>
      <c r="C271" s="78"/>
      <c r="D271" s="78"/>
      <c r="E271" s="78"/>
      <c r="F271" s="78"/>
      <c r="G271" s="78"/>
      <c r="H271" s="78"/>
      <c r="I271" s="78"/>
      <c r="J271" s="78"/>
      <c r="K271" s="78"/>
      <c r="L271" s="78"/>
      <c r="M271" s="78"/>
      <c r="N271" s="78"/>
      <c r="O271" s="78"/>
      <c r="P271" s="78"/>
      <c r="Q271" s="78"/>
      <c r="R271" s="78"/>
      <c r="S271" s="78"/>
    </row>
    <row r="272" spans="2:19" x14ac:dyDescent="0.45">
      <c r="B272" s="78"/>
      <c r="C272" s="78"/>
      <c r="D272" s="78"/>
      <c r="E272" s="78"/>
      <c r="F272" s="78"/>
      <c r="G272" s="78"/>
      <c r="H272" s="78"/>
      <c r="I272" s="78"/>
      <c r="J272" s="78"/>
      <c r="K272" s="78"/>
      <c r="L272" s="78"/>
      <c r="M272" s="78"/>
      <c r="N272" s="78"/>
      <c r="O272" s="78"/>
      <c r="P272" s="78"/>
      <c r="Q272" s="78"/>
      <c r="R272" s="78"/>
      <c r="S272" s="78"/>
    </row>
    <row r="273" spans="2:19" x14ac:dyDescent="0.45">
      <c r="B273" s="78"/>
      <c r="C273" s="78"/>
      <c r="D273" s="78"/>
      <c r="E273" s="78"/>
      <c r="F273" s="78"/>
      <c r="G273" s="78"/>
      <c r="H273" s="78"/>
      <c r="I273" s="78"/>
      <c r="J273" s="78"/>
      <c r="K273" s="78"/>
      <c r="L273" s="78"/>
      <c r="M273" s="78"/>
      <c r="N273" s="78"/>
      <c r="O273" s="78"/>
      <c r="P273" s="78"/>
      <c r="Q273" s="78"/>
      <c r="R273" s="78"/>
      <c r="S273" s="78"/>
    </row>
    <row r="274" spans="2:19" x14ac:dyDescent="0.45">
      <c r="B274" s="78"/>
      <c r="C274" s="78"/>
      <c r="D274" s="78"/>
      <c r="E274" s="78"/>
      <c r="F274" s="78"/>
      <c r="G274" s="78"/>
      <c r="H274" s="78"/>
      <c r="I274" s="78"/>
      <c r="J274" s="78"/>
      <c r="K274" s="78"/>
      <c r="L274" s="78"/>
      <c r="M274" s="78"/>
      <c r="N274" s="78"/>
      <c r="O274" s="78"/>
      <c r="P274" s="78"/>
      <c r="Q274" s="78"/>
      <c r="R274" s="78"/>
      <c r="S274" s="78"/>
    </row>
    <row r="275" spans="2:19" x14ac:dyDescent="0.45">
      <c r="B275" s="78"/>
      <c r="C275" s="78"/>
      <c r="D275" s="78"/>
      <c r="E275" s="78"/>
      <c r="F275" s="78"/>
      <c r="G275" s="78"/>
      <c r="H275" s="78"/>
      <c r="I275" s="78"/>
      <c r="J275" s="78"/>
      <c r="K275" s="78"/>
      <c r="L275" s="78"/>
      <c r="M275" s="78"/>
      <c r="N275" s="78"/>
      <c r="O275" s="78"/>
      <c r="P275" s="78"/>
      <c r="Q275" s="78"/>
      <c r="R275" s="78"/>
      <c r="S275" s="78"/>
    </row>
    <row r="276" spans="2:19" x14ac:dyDescent="0.45">
      <c r="B276" s="78"/>
      <c r="C276" s="78"/>
      <c r="D276" s="78"/>
      <c r="E276" s="78"/>
      <c r="F276" s="78"/>
      <c r="G276" s="78"/>
      <c r="H276" s="78"/>
      <c r="I276" s="78"/>
      <c r="J276" s="78"/>
      <c r="K276" s="78"/>
      <c r="L276" s="78"/>
      <c r="M276" s="78"/>
      <c r="N276" s="78"/>
      <c r="O276" s="78"/>
      <c r="P276" s="78"/>
      <c r="Q276" s="78"/>
      <c r="R276" s="78"/>
      <c r="S276" s="78"/>
    </row>
    <row r="277" spans="2:19" x14ac:dyDescent="0.45">
      <c r="B277" s="78"/>
      <c r="C277" s="78"/>
      <c r="D277" s="78"/>
      <c r="E277" s="78"/>
      <c r="F277" s="78"/>
      <c r="G277" s="78"/>
      <c r="H277" s="78"/>
      <c r="I277" s="78"/>
      <c r="J277" s="78"/>
      <c r="K277" s="78"/>
      <c r="L277" s="78"/>
      <c r="M277" s="78"/>
      <c r="N277" s="78"/>
      <c r="O277" s="78"/>
      <c r="P277" s="78"/>
      <c r="Q277" s="78"/>
      <c r="R277" s="78"/>
      <c r="S277" s="78"/>
    </row>
    <row r="278" spans="2:19" x14ac:dyDescent="0.45">
      <c r="B278" s="78"/>
      <c r="C278" s="78"/>
      <c r="D278" s="78"/>
      <c r="E278" s="78"/>
      <c r="F278" s="78"/>
      <c r="G278" s="78"/>
      <c r="H278" s="78"/>
      <c r="I278" s="78"/>
      <c r="J278" s="78"/>
      <c r="K278" s="78"/>
      <c r="L278" s="78"/>
      <c r="M278" s="78"/>
      <c r="N278" s="78"/>
      <c r="O278" s="78"/>
      <c r="P278" s="78"/>
      <c r="Q278" s="78"/>
      <c r="R278" s="78"/>
      <c r="S278" s="78"/>
    </row>
    <row r="279" spans="2:19" x14ac:dyDescent="0.45">
      <c r="B279" s="78"/>
      <c r="C279" s="78"/>
      <c r="D279" s="78"/>
      <c r="E279" s="78"/>
      <c r="F279" s="78"/>
      <c r="G279" s="78"/>
      <c r="H279" s="78"/>
      <c r="I279" s="78"/>
      <c r="J279" s="78"/>
      <c r="K279" s="78"/>
      <c r="L279" s="78"/>
      <c r="M279" s="78"/>
      <c r="N279" s="78"/>
      <c r="O279" s="78"/>
      <c r="P279" s="78"/>
      <c r="Q279" s="78"/>
      <c r="R279" s="78"/>
      <c r="S279" s="78"/>
    </row>
    <row r="280" spans="2:19" x14ac:dyDescent="0.45">
      <c r="B280" s="78"/>
      <c r="C280" s="78"/>
      <c r="D280" s="78"/>
      <c r="E280" s="78"/>
      <c r="F280" s="78"/>
      <c r="G280" s="78"/>
      <c r="H280" s="78"/>
      <c r="I280" s="78"/>
      <c r="J280" s="78"/>
      <c r="K280" s="78"/>
      <c r="L280" s="78"/>
      <c r="M280" s="78"/>
      <c r="N280" s="78"/>
      <c r="O280" s="78"/>
      <c r="P280" s="78"/>
      <c r="Q280" s="78"/>
      <c r="R280" s="78"/>
      <c r="S280" s="78"/>
    </row>
    <row r="281" spans="2:19" x14ac:dyDescent="0.45">
      <c r="B281" s="78"/>
      <c r="C281" s="78"/>
      <c r="D281" s="78"/>
      <c r="E281" s="78"/>
      <c r="F281" s="78"/>
      <c r="G281" s="78"/>
      <c r="H281" s="78"/>
      <c r="I281" s="78"/>
      <c r="J281" s="78"/>
      <c r="K281" s="78"/>
      <c r="L281" s="78"/>
      <c r="M281" s="78"/>
      <c r="N281" s="78"/>
      <c r="O281" s="78"/>
      <c r="P281" s="78"/>
      <c r="Q281" s="78"/>
      <c r="R281" s="78"/>
      <c r="S281" s="78"/>
    </row>
    <row r="282" spans="2:19" x14ac:dyDescent="0.45">
      <c r="B282" s="78"/>
      <c r="C282" s="78"/>
      <c r="D282" s="78"/>
      <c r="E282" s="78"/>
      <c r="F282" s="78"/>
      <c r="G282" s="78"/>
      <c r="H282" s="78"/>
      <c r="I282" s="78"/>
      <c r="J282" s="78"/>
      <c r="K282" s="78"/>
      <c r="L282" s="78"/>
      <c r="M282" s="78"/>
      <c r="N282" s="78"/>
      <c r="O282" s="78"/>
      <c r="P282" s="78"/>
      <c r="Q282" s="78"/>
      <c r="R282" s="78"/>
      <c r="S282" s="78"/>
    </row>
    <row r="283" spans="2:19" x14ac:dyDescent="0.45">
      <c r="B283" s="78"/>
      <c r="C283" s="78"/>
      <c r="D283" s="78"/>
      <c r="E283" s="78"/>
      <c r="F283" s="78"/>
      <c r="G283" s="78"/>
      <c r="H283" s="78"/>
      <c r="I283" s="78"/>
      <c r="J283" s="78"/>
      <c r="K283" s="78"/>
      <c r="L283" s="78"/>
      <c r="M283" s="78"/>
      <c r="N283" s="78"/>
      <c r="O283" s="78"/>
      <c r="P283" s="78"/>
      <c r="Q283" s="78"/>
      <c r="R283" s="78"/>
      <c r="S283" s="78"/>
    </row>
    <row r="284" spans="2:19" x14ac:dyDescent="0.45">
      <c r="B284" s="78"/>
      <c r="C284" s="78"/>
      <c r="D284" s="78"/>
      <c r="E284" s="78"/>
      <c r="F284" s="78"/>
      <c r="G284" s="78"/>
      <c r="H284" s="78"/>
      <c r="I284" s="78"/>
      <c r="J284" s="78"/>
      <c r="K284" s="78"/>
      <c r="L284" s="78"/>
      <c r="M284" s="78"/>
      <c r="N284" s="78"/>
      <c r="O284" s="78"/>
      <c r="P284" s="78"/>
      <c r="Q284" s="78"/>
      <c r="R284" s="78"/>
      <c r="S284" s="78"/>
    </row>
    <row r="285" spans="2:19" x14ac:dyDescent="0.45">
      <c r="B285" s="78"/>
      <c r="C285" s="78"/>
      <c r="D285" s="78"/>
      <c r="E285" s="78"/>
      <c r="F285" s="78"/>
      <c r="G285" s="78"/>
      <c r="H285" s="78"/>
      <c r="I285" s="78"/>
      <c r="J285" s="78"/>
      <c r="K285" s="78"/>
      <c r="L285" s="78"/>
      <c r="M285" s="78"/>
      <c r="N285" s="78"/>
      <c r="O285" s="78"/>
      <c r="P285" s="78"/>
      <c r="Q285" s="78"/>
      <c r="R285" s="78"/>
      <c r="S285" s="78"/>
    </row>
    <row r="286" spans="2:19" x14ac:dyDescent="0.45">
      <c r="B286" s="78"/>
      <c r="C286" s="78"/>
      <c r="D286" s="78"/>
      <c r="E286" s="78"/>
      <c r="F286" s="78"/>
      <c r="G286" s="78"/>
      <c r="H286" s="78"/>
      <c r="I286" s="78"/>
      <c r="J286" s="78"/>
      <c r="K286" s="78"/>
      <c r="L286" s="78"/>
      <c r="M286" s="78"/>
      <c r="N286" s="78"/>
      <c r="O286" s="78"/>
      <c r="P286" s="78"/>
      <c r="Q286" s="78"/>
      <c r="R286" s="78"/>
      <c r="S286" s="78"/>
    </row>
    <row r="287" spans="2:19" x14ac:dyDescent="0.45">
      <c r="B287" s="78"/>
      <c r="C287" s="78"/>
      <c r="D287" s="78"/>
      <c r="E287" s="78"/>
      <c r="F287" s="78"/>
      <c r="G287" s="78"/>
      <c r="H287" s="78"/>
      <c r="I287" s="78"/>
      <c r="J287" s="78"/>
      <c r="K287" s="78"/>
      <c r="L287" s="78"/>
      <c r="M287" s="78"/>
      <c r="N287" s="78"/>
      <c r="O287" s="78"/>
      <c r="P287" s="78"/>
      <c r="Q287" s="78"/>
      <c r="R287" s="78"/>
      <c r="S287" s="78"/>
    </row>
    <row r="288" spans="2:19" x14ac:dyDescent="0.45">
      <c r="B288" s="78"/>
      <c r="C288" s="78"/>
      <c r="D288" s="78"/>
      <c r="E288" s="78"/>
      <c r="F288" s="78"/>
      <c r="G288" s="78"/>
      <c r="H288" s="78"/>
      <c r="I288" s="78"/>
      <c r="J288" s="78"/>
      <c r="K288" s="78"/>
      <c r="L288" s="78"/>
      <c r="M288" s="78"/>
      <c r="N288" s="78"/>
      <c r="O288" s="78"/>
      <c r="P288" s="78"/>
      <c r="Q288" s="78"/>
      <c r="R288" s="78"/>
      <c r="S288" s="78"/>
    </row>
    <row r="289" spans="2:19" x14ac:dyDescent="0.45">
      <c r="B289" s="78"/>
      <c r="C289" s="78"/>
      <c r="D289" s="78"/>
      <c r="E289" s="78"/>
      <c r="F289" s="78"/>
      <c r="G289" s="78"/>
      <c r="H289" s="78"/>
      <c r="I289" s="78"/>
      <c r="J289" s="78"/>
      <c r="K289" s="78"/>
      <c r="L289" s="78"/>
      <c r="M289" s="78"/>
      <c r="N289" s="78"/>
      <c r="O289" s="78"/>
      <c r="P289" s="78"/>
      <c r="Q289" s="78"/>
      <c r="R289" s="78"/>
      <c r="S289" s="78"/>
    </row>
    <row r="290" spans="2:19" x14ac:dyDescent="0.45">
      <c r="B290" s="78"/>
      <c r="C290" s="78"/>
      <c r="D290" s="78"/>
      <c r="E290" s="78"/>
      <c r="F290" s="78"/>
      <c r="G290" s="78"/>
      <c r="H290" s="78"/>
      <c r="I290" s="78"/>
      <c r="J290" s="78"/>
      <c r="K290" s="78"/>
      <c r="L290" s="78"/>
      <c r="M290" s="78"/>
      <c r="N290" s="78"/>
      <c r="O290" s="78"/>
      <c r="P290" s="78"/>
      <c r="Q290" s="78"/>
      <c r="R290" s="78"/>
      <c r="S290" s="78"/>
    </row>
    <row r="291" spans="2:19" x14ac:dyDescent="0.45">
      <c r="B291" s="78"/>
      <c r="C291" s="78"/>
      <c r="D291" s="78"/>
      <c r="E291" s="78"/>
      <c r="F291" s="78"/>
      <c r="G291" s="78"/>
      <c r="H291" s="78"/>
      <c r="I291" s="78"/>
      <c r="J291" s="78"/>
      <c r="K291" s="78"/>
      <c r="L291" s="78"/>
      <c r="M291" s="78"/>
      <c r="N291" s="78"/>
      <c r="O291" s="78"/>
      <c r="P291" s="78"/>
      <c r="Q291" s="78"/>
      <c r="R291" s="78"/>
      <c r="S291" s="78"/>
    </row>
    <row r="292" spans="2:19" x14ac:dyDescent="0.45">
      <c r="B292" s="78"/>
      <c r="C292" s="78"/>
      <c r="D292" s="78"/>
      <c r="E292" s="78"/>
      <c r="F292" s="78"/>
      <c r="G292" s="78"/>
      <c r="H292" s="78"/>
      <c r="I292" s="78"/>
      <c r="J292" s="78"/>
      <c r="K292" s="78"/>
      <c r="L292" s="78"/>
      <c r="M292" s="78"/>
      <c r="N292" s="78"/>
      <c r="O292" s="78"/>
      <c r="P292" s="78"/>
      <c r="Q292" s="78"/>
      <c r="R292" s="78"/>
      <c r="S292" s="78"/>
    </row>
    <row r="293" spans="2:19" x14ac:dyDescent="0.45">
      <c r="B293" s="78"/>
      <c r="C293" s="78"/>
      <c r="D293" s="78"/>
      <c r="E293" s="78"/>
      <c r="F293" s="78"/>
      <c r="G293" s="78"/>
      <c r="H293" s="78"/>
      <c r="I293" s="78"/>
      <c r="J293" s="78"/>
      <c r="K293" s="78"/>
      <c r="L293" s="78"/>
      <c r="M293" s="78"/>
      <c r="N293" s="78"/>
      <c r="O293" s="78"/>
      <c r="P293" s="78"/>
      <c r="Q293" s="78"/>
      <c r="R293" s="78"/>
      <c r="S293" s="78"/>
    </row>
    <row r="294" spans="2:19" x14ac:dyDescent="0.45">
      <c r="B294" s="78"/>
      <c r="C294" s="78"/>
      <c r="D294" s="78"/>
      <c r="E294" s="78"/>
      <c r="F294" s="78"/>
      <c r="G294" s="78"/>
      <c r="H294" s="78"/>
      <c r="I294" s="78"/>
      <c r="J294" s="78"/>
      <c r="K294" s="78"/>
      <c r="L294" s="78"/>
      <c r="M294" s="78"/>
      <c r="N294" s="78"/>
      <c r="O294" s="78"/>
      <c r="P294" s="78"/>
      <c r="Q294" s="78"/>
      <c r="R294" s="78"/>
      <c r="S294" s="78"/>
    </row>
    <row r="295" spans="2:19" x14ac:dyDescent="0.45">
      <c r="B295" s="78"/>
      <c r="C295" s="78"/>
      <c r="D295" s="78"/>
      <c r="E295" s="78"/>
      <c r="F295" s="78"/>
      <c r="G295" s="78"/>
      <c r="H295" s="78"/>
      <c r="I295" s="78"/>
      <c r="J295" s="78"/>
      <c r="K295" s="78"/>
      <c r="L295" s="78"/>
      <c r="M295" s="78"/>
      <c r="N295" s="78"/>
      <c r="O295" s="78"/>
      <c r="P295" s="78"/>
      <c r="Q295" s="78"/>
      <c r="R295" s="78"/>
      <c r="S295" s="78"/>
    </row>
    <row r="296" spans="2:19" x14ac:dyDescent="0.45">
      <c r="B296" s="78"/>
      <c r="C296" s="78"/>
      <c r="D296" s="78"/>
      <c r="E296" s="78"/>
      <c r="F296" s="78"/>
      <c r="G296" s="78"/>
      <c r="H296" s="78"/>
      <c r="I296" s="78"/>
      <c r="J296" s="78"/>
      <c r="K296" s="78"/>
      <c r="L296" s="78"/>
      <c r="M296" s="78"/>
      <c r="N296" s="78"/>
      <c r="O296" s="78"/>
      <c r="P296" s="78"/>
      <c r="Q296" s="78"/>
      <c r="R296" s="78"/>
      <c r="S296" s="78"/>
    </row>
    <row r="297" spans="2:19" x14ac:dyDescent="0.45">
      <c r="B297" s="78"/>
      <c r="C297" s="78"/>
      <c r="D297" s="78"/>
      <c r="E297" s="78"/>
      <c r="F297" s="78"/>
      <c r="G297" s="78"/>
      <c r="H297" s="78"/>
      <c r="I297" s="78"/>
      <c r="J297" s="78"/>
      <c r="K297" s="78"/>
      <c r="L297" s="78"/>
      <c r="M297" s="78"/>
      <c r="N297" s="78"/>
      <c r="O297" s="78"/>
      <c r="P297" s="78"/>
      <c r="Q297" s="78"/>
      <c r="R297" s="78"/>
      <c r="S297" s="78"/>
    </row>
    <row r="298" spans="2:19" x14ac:dyDescent="0.45">
      <c r="B298" s="78"/>
      <c r="C298" s="78"/>
      <c r="D298" s="78"/>
      <c r="E298" s="78"/>
      <c r="F298" s="78"/>
      <c r="G298" s="78"/>
      <c r="H298" s="78"/>
      <c r="I298" s="78"/>
      <c r="J298" s="78"/>
      <c r="K298" s="78"/>
      <c r="L298" s="78"/>
      <c r="M298" s="78"/>
      <c r="N298" s="78"/>
      <c r="O298" s="78"/>
      <c r="P298" s="78"/>
      <c r="Q298" s="78"/>
      <c r="R298" s="78"/>
      <c r="S298" s="78"/>
    </row>
    <row r="299" spans="2:19" x14ac:dyDescent="0.45">
      <c r="B299" s="78"/>
      <c r="C299" s="78"/>
      <c r="D299" s="78"/>
      <c r="E299" s="78"/>
      <c r="F299" s="78"/>
      <c r="G299" s="78"/>
      <c r="H299" s="78"/>
      <c r="I299" s="78"/>
      <c r="J299" s="78"/>
      <c r="K299" s="78"/>
      <c r="L299" s="78"/>
      <c r="M299" s="78"/>
      <c r="N299" s="78"/>
      <c r="O299" s="78"/>
      <c r="P299" s="78"/>
      <c r="Q299" s="78"/>
      <c r="R299" s="78"/>
      <c r="S299" s="78"/>
    </row>
    <row r="300" spans="2:19" x14ac:dyDescent="0.45">
      <c r="B300" s="78"/>
      <c r="C300" s="78"/>
      <c r="D300" s="78"/>
      <c r="E300" s="78"/>
      <c r="F300" s="78"/>
      <c r="G300" s="78"/>
      <c r="H300" s="78"/>
      <c r="I300" s="78"/>
      <c r="J300" s="78"/>
      <c r="K300" s="78"/>
      <c r="L300" s="78"/>
      <c r="M300" s="78"/>
      <c r="N300" s="78"/>
      <c r="O300" s="78"/>
      <c r="P300" s="78"/>
      <c r="Q300" s="78"/>
      <c r="R300" s="78"/>
      <c r="S300" s="78"/>
    </row>
    <row r="301" spans="2:19" x14ac:dyDescent="0.45">
      <c r="B301" s="78"/>
      <c r="C301" s="78"/>
      <c r="D301" s="78"/>
      <c r="E301" s="78"/>
      <c r="F301" s="78"/>
      <c r="G301" s="78"/>
      <c r="H301" s="78"/>
      <c r="I301" s="78"/>
      <c r="J301" s="78"/>
      <c r="K301" s="78"/>
      <c r="L301" s="78"/>
      <c r="M301" s="78"/>
      <c r="N301" s="78"/>
      <c r="O301" s="78"/>
      <c r="P301" s="78"/>
      <c r="Q301" s="78"/>
      <c r="R301" s="78"/>
      <c r="S301" s="78"/>
    </row>
  </sheetData>
  <sheetProtection insertRows="0"/>
  <customSheetViews>
    <customSheetView guid="{3A129B36-D5FE-449E-B27F-3E59102DEA52}" showPageBreaks="1" showGridLines="0" fitToPage="1" printArea="1" view="pageBreakPreview">
      <selection activeCell="AN2" sqref="AN2"/>
      <pageMargins left="0.70866141732283472" right="0.70866141732283472" top="0.59055118110236227" bottom="0.39370078740157483" header="0.31496062992125984" footer="0.15748031496062992"/>
      <pageSetup paperSize="9" scale="87" orientation="portrait" r:id="rId1"/>
      <headerFooter>
        <oddHeader>&amp;L&amp;"ＭＳ Ｐゴシック,標準"&amp;10（計画様式1）別紙</oddHeader>
      </headerFooter>
    </customSheetView>
    <customSheetView guid="{13797F37-AD04-4ECE-BAE1-037A255EC48B}" showPageBreaks="1" showGridLines="0" fitToPage="1" printArea="1" hiddenRows="1" view="pageBreakPreview">
      <selection activeCell="AM11" sqref="AM11"/>
      <pageMargins left="0.70866141732283472" right="0.70866141732283472" top="0.59055118110236227" bottom="0.39370078740157483" header="0.31496062992125984" footer="0.15748031496062992"/>
      <pageSetup paperSize="9" scale="96" orientation="portrait" r:id="rId2"/>
      <headerFooter>
        <oddHeader>&amp;L&amp;"ＭＳ Ｐゴシック,標準"&amp;10（計画様式1）別紙</oddHeader>
      </headerFooter>
    </customSheetView>
  </customSheetViews>
  <mergeCells count="397">
    <mergeCell ref="C101:N101"/>
    <mergeCell ref="O101:R101"/>
    <mergeCell ref="U101:X101"/>
    <mergeCell ref="AA101:AD101"/>
    <mergeCell ref="AG101:AJ101"/>
    <mergeCell ref="C100:N100"/>
    <mergeCell ref="O100:R100"/>
    <mergeCell ref="U100:X100"/>
    <mergeCell ref="AA100:AD100"/>
    <mergeCell ref="AG100:AJ100"/>
    <mergeCell ref="C103:N103"/>
    <mergeCell ref="O103:R103"/>
    <mergeCell ref="U103:X103"/>
    <mergeCell ref="AA103:AD103"/>
    <mergeCell ref="AG103:AJ103"/>
    <mergeCell ref="C102:N102"/>
    <mergeCell ref="O102:R102"/>
    <mergeCell ref="U102:X102"/>
    <mergeCell ref="AA102:AD102"/>
    <mergeCell ref="AG102:AJ102"/>
    <mergeCell ref="K9:L9"/>
    <mergeCell ref="M9:N9"/>
    <mergeCell ref="P9:Q9"/>
    <mergeCell ref="S9:T9"/>
    <mergeCell ref="A4:AM4"/>
    <mergeCell ref="O19:T19"/>
    <mergeCell ref="Z19:AD19"/>
    <mergeCell ref="AF19:AJ19"/>
    <mergeCell ref="B5:AK6"/>
    <mergeCell ref="AA18:AE18"/>
    <mergeCell ref="AF18:AH18"/>
    <mergeCell ref="O20:T20"/>
    <mergeCell ref="Z20:AD20"/>
    <mergeCell ref="AF20:AJ20"/>
    <mergeCell ref="K10:AM10"/>
    <mergeCell ref="K11:AM12"/>
    <mergeCell ref="K13:AM13"/>
    <mergeCell ref="K15:AM15"/>
    <mergeCell ref="O18:Q18"/>
    <mergeCell ref="R18:T18"/>
    <mergeCell ref="K14:AM14"/>
    <mergeCell ref="AH27:AJ27"/>
    <mergeCell ref="C28:N28"/>
    <mergeCell ref="O28:R28"/>
    <mergeCell ref="AA28:AD28"/>
    <mergeCell ref="AH28:AJ28"/>
    <mergeCell ref="C27:N27"/>
    <mergeCell ref="O27:R27"/>
    <mergeCell ref="AA27:AD27"/>
    <mergeCell ref="O21:T21"/>
    <mergeCell ref="O22:T22"/>
    <mergeCell ref="AF22:AJ22"/>
    <mergeCell ref="O23:T23"/>
    <mergeCell ref="AF23:AJ23"/>
    <mergeCell ref="O25:Z25"/>
    <mergeCell ref="AA25:AM25"/>
    <mergeCell ref="C26:N26"/>
    <mergeCell ref="O26:R26"/>
    <mergeCell ref="AA26:AD26"/>
    <mergeCell ref="AH26:AJ26"/>
    <mergeCell ref="Z22:AD22"/>
    <mergeCell ref="AM47:AM48"/>
    <mergeCell ref="AH29:AJ29"/>
    <mergeCell ref="C30:N30"/>
    <mergeCell ref="O30:R30"/>
    <mergeCell ref="AA30:AD30"/>
    <mergeCell ref="AH30:AJ30"/>
    <mergeCell ref="C29:N29"/>
    <mergeCell ref="O29:R29"/>
    <mergeCell ref="AA29:AD29"/>
    <mergeCell ref="C34:N34"/>
    <mergeCell ref="C35:N35"/>
    <mergeCell ref="O34:R34"/>
    <mergeCell ref="O35:R35"/>
    <mergeCell ref="O47:Z47"/>
    <mergeCell ref="O48:S48"/>
    <mergeCell ref="U48:Z48"/>
    <mergeCell ref="AA48:AE48"/>
    <mergeCell ref="O46:R46"/>
    <mergeCell ref="AA46:AD46"/>
    <mergeCell ref="AH46:AJ46"/>
    <mergeCell ref="AG48:AL48"/>
    <mergeCell ref="AA47:AL47"/>
    <mergeCell ref="C31:N31"/>
    <mergeCell ref="O31:R31"/>
    <mergeCell ref="C74:N74"/>
    <mergeCell ref="O74:R74"/>
    <mergeCell ref="U74:X74"/>
    <mergeCell ref="AA74:AD74"/>
    <mergeCell ref="AG74:AJ74"/>
    <mergeCell ref="C75:N75"/>
    <mergeCell ref="O75:R75"/>
    <mergeCell ref="U75:X75"/>
    <mergeCell ref="AA75:AD75"/>
    <mergeCell ref="AG75:AJ75"/>
    <mergeCell ref="C76:N76"/>
    <mergeCell ref="O76:R76"/>
    <mergeCell ref="U76:X76"/>
    <mergeCell ref="AA76:AD76"/>
    <mergeCell ref="AG76:AJ76"/>
    <mergeCell ref="C77:N77"/>
    <mergeCell ref="O77:R77"/>
    <mergeCell ref="U77:X77"/>
    <mergeCell ref="AA77:AD77"/>
    <mergeCell ref="AG77:AJ77"/>
    <mergeCell ref="O81:R81"/>
    <mergeCell ref="U81:X81"/>
    <mergeCell ref="AA81:AD81"/>
    <mergeCell ref="AG81:AJ81"/>
    <mergeCell ref="C78:N78"/>
    <mergeCell ref="O78:R78"/>
    <mergeCell ref="U78:X78"/>
    <mergeCell ref="AA78:AD78"/>
    <mergeCell ref="AG78:AJ78"/>
    <mergeCell ref="C79:N79"/>
    <mergeCell ref="O79:R79"/>
    <mergeCell ref="U79:X79"/>
    <mergeCell ref="AA79:AD79"/>
    <mergeCell ref="AG79:AJ79"/>
    <mergeCell ref="O105:R105"/>
    <mergeCell ref="U105:X105"/>
    <mergeCell ref="AA105:AD105"/>
    <mergeCell ref="AG105:AJ105"/>
    <mergeCell ref="C84:N84"/>
    <mergeCell ref="O84:R84"/>
    <mergeCell ref="U84:X84"/>
    <mergeCell ref="AA84:AD84"/>
    <mergeCell ref="AG84:AJ84"/>
    <mergeCell ref="C85:N85"/>
    <mergeCell ref="O85:R85"/>
    <mergeCell ref="U85:X85"/>
    <mergeCell ref="AA85:AD85"/>
    <mergeCell ref="AG85:AJ85"/>
    <mergeCell ref="C86:N86"/>
    <mergeCell ref="O86:R86"/>
    <mergeCell ref="U86:X86"/>
    <mergeCell ref="AA86:AD86"/>
    <mergeCell ref="AG86:AJ86"/>
    <mergeCell ref="C87:N87"/>
    <mergeCell ref="O87:R87"/>
    <mergeCell ref="U87:X87"/>
    <mergeCell ref="AA87:AD87"/>
    <mergeCell ref="AG87:AJ87"/>
    <mergeCell ref="C104:N104"/>
    <mergeCell ref="O104:R104"/>
    <mergeCell ref="U104:X104"/>
    <mergeCell ref="AA104:AD104"/>
    <mergeCell ref="AG104:AJ104"/>
    <mergeCell ref="AH32:AJ32"/>
    <mergeCell ref="AA32:AD32"/>
    <mergeCell ref="O32:R32"/>
    <mergeCell ref="C32:N32"/>
    <mergeCell ref="O99:R99"/>
    <mergeCell ref="U99:X99"/>
    <mergeCell ref="AA99:AD99"/>
    <mergeCell ref="AG99:AJ99"/>
    <mergeCell ref="C99:N99"/>
    <mergeCell ref="O91:R91"/>
    <mergeCell ref="U91:X91"/>
    <mergeCell ref="AA91:AD91"/>
    <mergeCell ref="AG91:AJ91"/>
    <mergeCell ref="O92:R92"/>
    <mergeCell ref="U92:X92"/>
    <mergeCell ref="AA92:AD92"/>
    <mergeCell ref="AG92:AJ92"/>
    <mergeCell ref="C88:N88"/>
    <mergeCell ref="O88:R88"/>
    <mergeCell ref="AA31:AD31"/>
    <mergeCell ref="AH31:AJ31"/>
    <mergeCell ref="U88:X88"/>
    <mergeCell ref="AA88:AD88"/>
    <mergeCell ref="AG88:AJ88"/>
    <mergeCell ref="C89:N89"/>
    <mergeCell ref="O89:R89"/>
    <mergeCell ref="U89:X89"/>
    <mergeCell ref="AA89:AD89"/>
    <mergeCell ref="AG89:AJ89"/>
    <mergeCell ref="C82:N82"/>
    <mergeCell ref="O82:R82"/>
    <mergeCell ref="U82:X82"/>
    <mergeCell ref="AA82:AD82"/>
    <mergeCell ref="AG82:AJ82"/>
    <mergeCell ref="C83:N83"/>
    <mergeCell ref="O83:R83"/>
    <mergeCell ref="U83:X83"/>
    <mergeCell ref="AA83:AD83"/>
    <mergeCell ref="AG83:AJ83"/>
    <mergeCell ref="C80:N80"/>
    <mergeCell ref="O80:R80"/>
    <mergeCell ref="U80:X80"/>
    <mergeCell ref="AA80:AD80"/>
    <mergeCell ref="C33:N33"/>
    <mergeCell ref="O33:R33"/>
    <mergeCell ref="C49:N49"/>
    <mergeCell ref="O49:R49"/>
    <mergeCell ref="U49:X49"/>
    <mergeCell ref="AA49:AD49"/>
    <mergeCell ref="AG49:AJ49"/>
    <mergeCell ref="C50:N50"/>
    <mergeCell ref="O50:R50"/>
    <mergeCell ref="U50:X50"/>
    <mergeCell ref="AA50:AD50"/>
    <mergeCell ref="AG50:AJ50"/>
    <mergeCell ref="AH33:AJ33"/>
    <mergeCell ref="AH34:AJ34"/>
    <mergeCell ref="AH35:AJ35"/>
    <mergeCell ref="C36:N36"/>
    <mergeCell ref="O36:R36"/>
    <mergeCell ref="AA36:AD36"/>
    <mergeCell ref="AH36:AJ36"/>
    <mergeCell ref="C37:N37"/>
    <mergeCell ref="O37:R37"/>
    <mergeCell ref="AA37:AD37"/>
    <mergeCell ref="AH37:AJ37"/>
    <mergeCell ref="C38:N38"/>
    <mergeCell ref="C51:N51"/>
    <mergeCell ref="O51:R51"/>
    <mergeCell ref="U51:X51"/>
    <mergeCell ref="AA51:AD51"/>
    <mergeCell ref="AG51:AJ51"/>
    <mergeCell ref="C52:N52"/>
    <mergeCell ref="O52:R52"/>
    <mergeCell ref="U52:X52"/>
    <mergeCell ref="AA52:AD52"/>
    <mergeCell ref="AG52:AJ52"/>
    <mergeCell ref="C53:N53"/>
    <mergeCell ref="O53:R53"/>
    <mergeCell ref="U53:X53"/>
    <mergeCell ref="AA53:AD53"/>
    <mergeCell ref="AG53:AJ53"/>
    <mergeCell ref="C54:N54"/>
    <mergeCell ref="O54:R54"/>
    <mergeCell ref="U54:X54"/>
    <mergeCell ref="AA54:AD54"/>
    <mergeCell ref="AG54:AJ54"/>
    <mergeCell ref="C55:N55"/>
    <mergeCell ref="O55:R55"/>
    <mergeCell ref="U55:X55"/>
    <mergeCell ref="AA55:AD55"/>
    <mergeCell ref="AG55:AJ55"/>
    <mergeCell ref="C56:N56"/>
    <mergeCell ref="O56:R56"/>
    <mergeCell ref="U56:X56"/>
    <mergeCell ref="AA56:AD56"/>
    <mergeCell ref="AG56:AJ56"/>
    <mergeCell ref="C57:N57"/>
    <mergeCell ref="O57:R57"/>
    <mergeCell ref="U57:X57"/>
    <mergeCell ref="AA57:AD57"/>
    <mergeCell ref="AG57:AJ57"/>
    <mergeCell ref="C58:N58"/>
    <mergeCell ref="O58:R58"/>
    <mergeCell ref="U58:X58"/>
    <mergeCell ref="AA58:AD58"/>
    <mergeCell ref="AG58:AJ58"/>
    <mergeCell ref="C59:N59"/>
    <mergeCell ref="O59:R59"/>
    <mergeCell ref="U59:X59"/>
    <mergeCell ref="AA59:AD59"/>
    <mergeCell ref="AG59:AJ59"/>
    <mergeCell ref="C60:N60"/>
    <mergeCell ref="O60:R60"/>
    <mergeCell ref="U60:X60"/>
    <mergeCell ref="AA60:AD60"/>
    <mergeCell ref="AG60:AJ60"/>
    <mergeCell ref="C61:N61"/>
    <mergeCell ref="O61:R61"/>
    <mergeCell ref="U61:X61"/>
    <mergeCell ref="AA61:AD61"/>
    <mergeCell ref="AG61:AJ61"/>
    <mergeCell ref="C62:N62"/>
    <mergeCell ref="O62:R62"/>
    <mergeCell ref="U62:X62"/>
    <mergeCell ref="AA62:AD62"/>
    <mergeCell ref="AG62:AJ62"/>
    <mergeCell ref="C63:N63"/>
    <mergeCell ref="O63:R63"/>
    <mergeCell ref="U63:X63"/>
    <mergeCell ref="AA63:AD63"/>
    <mergeCell ref="AG63:AJ63"/>
    <mergeCell ref="C64:N64"/>
    <mergeCell ref="O64:R64"/>
    <mergeCell ref="U64:X64"/>
    <mergeCell ref="AA64:AD64"/>
    <mergeCell ref="AG64:AJ64"/>
    <mergeCell ref="C65:N65"/>
    <mergeCell ref="O65:R65"/>
    <mergeCell ref="U65:X65"/>
    <mergeCell ref="AA65:AD65"/>
    <mergeCell ref="AG65:AJ65"/>
    <mergeCell ref="C66:N66"/>
    <mergeCell ref="O66:R66"/>
    <mergeCell ref="U66:X66"/>
    <mergeCell ref="AA66:AD66"/>
    <mergeCell ref="AG66:AJ66"/>
    <mergeCell ref="C67:N67"/>
    <mergeCell ref="O67:R67"/>
    <mergeCell ref="U67:X67"/>
    <mergeCell ref="AA67:AD67"/>
    <mergeCell ref="AG67:AJ67"/>
    <mergeCell ref="C68:N68"/>
    <mergeCell ref="O68:R68"/>
    <mergeCell ref="U68:X68"/>
    <mergeCell ref="AA68:AD68"/>
    <mergeCell ref="AG68:AJ68"/>
    <mergeCell ref="C69:N69"/>
    <mergeCell ref="O69:R69"/>
    <mergeCell ref="U69:X69"/>
    <mergeCell ref="AA69:AD69"/>
    <mergeCell ref="AG69:AJ69"/>
    <mergeCell ref="C70:N70"/>
    <mergeCell ref="O70:R70"/>
    <mergeCell ref="U70:X70"/>
    <mergeCell ref="AA70:AD70"/>
    <mergeCell ref="AG70:AJ70"/>
    <mergeCell ref="C71:N71"/>
    <mergeCell ref="O71:R71"/>
    <mergeCell ref="U71:X71"/>
    <mergeCell ref="AA71:AD71"/>
    <mergeCell ref="AG71:AJ71"/>
    <mergeCell ref="C72:N72"/>
    <mergeCell ref="O72:R72"/>
    <mergeCell ref="U72:X72"/>
    <mergeCell ref="AA72:AD72"/>
    <mergeCell ref="AG72:AJ72"/>
    <mergeCell ref="C73:N73"/>
    <mergeCell ref="O73:R73"/>
    <mergeCell ref="U73:X73"/>
    <mergeCell ref="AA73:AD73"/>
    <mergeCell ref="AG73:AJ73"/>
    <mergeCell ref="C94:N94"/>
    <mergeCell ref="O94:R94"/>
    <mergeCell ref="U94:X94"/>
    <mergeCell ref="AA94:AD94"/>
    <mergeCell ref="AG94:AJ94"/>
    <mergeCell ref="C90:N90"/>
    <mergeCell ref="O90:R90"/>
    <mergeCell ref="U90:X90"/>
    <mergeCell ref="AA90:AD90"/>
    <mergeCell ref="AG90:AJ90"/>
    <mergeCell ref="O93:R93"/>
    <mergeCell ref="U93:X93"/>
    <mergeCell ref="AA93:AD93"/>
    <mergeCell ref="AG93:AJ93"/>
    <mergeCell ref="C91:N91"/>
    <mergeCell ref="C92:N92"/>
    <mergeCell ref="C93:N93"/>
    <mergeCell ref="AG80:AJ80"/>
    <mergeCell ref="C81:N81"/>
    <mergeCell ref="C95:N95"/>
    <mergeCell ref="O95:R95"/>
    <mergeCell ref="U95:X95"/>
    <mergeCell ref="AA95:AD95"/>
    <mergeCell ref="AG95:AJ95"/>
    <mergeCell ref="C96:N96"/>
    <mergeCell ref="O96:R96"/>
    <mergeCell ref="U96:X96"/>
    <mergeCell ref="AA96:AD96"/>
    <mergeCell ref="AG96:AJ96"/>
    <mergeCell ref="C97:N97"/>
    <mergeCell ref="O97:R97"/>
    <mergeCell ref="U97:X97"/>
    <mergeCell ref="AA97:AD97"/>
    <mergeCell ref="AG97:AJ97"/>
    <mergeCell ref="C98:N98"/>
    <mergeCell ref="O98:R98"/>
    <mergeCell ref="U98:X98"/>
    <mergeCell ref="AA98:AD98"/>
    <mergeCell ref="AG98:AJ98"/>
    <mergeCell ref="O38:R38"/>
    <mergeCell ref="AA38:AD38"/>
    <mergeCell ref="AH38:AJ38"/>
    <mergeCell ref="C39:N39"/>
    <mergeCell ref="O39:R39"/>
    <mergeCell ref="AA39:AD39"/>
    <mergeCell ref="AH39:AJ39"/>
    <mergeCell ref="C40:N40"/>
    <mergeCell ref="O40:R40"/>
    <mergeCell ref="AA40:AD40"/>
    <mergeCell ref="AH40:AJ40"/>
    <mergeCell ref="C44:N44"/>
    <mergeCell ref="O44:R44"/>
    <mergeCell ref="AH44:AJ44"/>
    <mergeCell ref="C45:N45"/>
    <mergeCell ref="O45:R45"/>
    <mergeCell ref="AH45:AJ45"/>
    <mergeCell ref="C41:N41"/>
    <mergeCell ref="O41:R41"/>
    <mergeCell ref="AA41:AD41"/>
    <mergeCell ref="AH41:AJ41"/>
    <mergeCell ref="C42:N42"/>
    <mergeCell ref="O42:R42"/>
    <mergeCell ref="AA42:AD42"/>
    <mergeCell ref="AH42:AJ42"/>
    <mergeCell ref="C43:N43"/>
    <mergeCell ref="O43:R43"/>
    <mergeCell ref="AH43:AJ43"/>
  </mergeCells>
  <phoneticPr fontId="1"/>
  <pageMargins left="0.70866141732283472" right="0.70866141732283472" top="0.59055118110236227" bottom="0.39370078740157483" header="0.31496062992125984" footer="0.15748031496062992"/>
  <pageSetup paperSize="9" scale="58" orientation="portrait" r:id="rId3"/>
  <headerFooter>
    <oddHeader>&amp;L&amp;"ＭＳ Ｐゴシック,標準"&amp;10（計画様式1）別紙</oddHead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AM346"/>
  <sheetViews>
    <sheetView view="pageBreakPreview" zoomScale="110" zoomScaleNormal="85" zoomScaleSheetLayoutView="110" workbookViewId="0">
      <selection activeCell="R18" sqref="R18:T18"/>
    </sheetView>
  </sheetViews>
  <sheetFormatPr defaultColWidth="9" defaultRowHeight="12" x14ac:dyDescent="0.45"/>
  <cols>
    <col min="1" max="1" width="0.59765625" style="3" customWidth="1"/>
    <col min="2" max="2" width="1.59765625" style="3" customWidth="1"/>
    <col min="3" max="3" width="2" style="3" customWidth="1"/>
    <col min="4" max="4" width="3.5" style="3" customWidth="1"/>
    <col min="5" max="5" width="2.69921875" style="3" customWidth="1"/>
    <col min="6" max="7" width="2.19921875" style="3" customWidth="1"/>
    <col min="8" max="8" width="2.5" style="3" customWidth="1"/>
    <col min="9" max="19" width="2.19921875" style="3" customWidth="1"/>
    <col min="20" max="20" width="1.59765625" style="3" customWidth="1"/>
    <col min="21" max="25" width="2.19921875" style="3" customWidth="1"/>
    <col min="26" max="26" width="1.59765625" style="3" customWidth="1"/>
    <col min="27" max="31" width="2.19921875" style="3" customWidth="1"/>
    <col min="32" max="32" width="1.59765625" style="3" customWidth="1"/>
    <col min="33" max="37" width="2.19921875" style="3" customWidth="1"/>
    <col min="38" max="38" width="1.59765625" style="3" customWidth="1"/>
    <col min="39" max="39" width="3.5" style="3" customWidth="1"/>
    <col min="40" max="42" width="9" style="3"/>
    <col min="43" max="43" width="9.3984375" style="3" bestFit="1" customWidth="1"/>
    <col min="44" max="16384" width="9" style="3"/>
  </cols>
  <sheetData>
    <row r="1" spans="1:38" s="2" customFormat="1" ht="2.25" customHeigh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x14ac:dyDescent="0.4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6" customHeight="1"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28.5" customHeight="1" x14ac:dyDescent="0.45">
      <c r="A4" s="461" t="s">
        <v>84</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row>
    <row r="5" spans="1:38" s="133" customFormat="1" ht="7.5" customHeight="1" x14ac:dyDescent="0.45">
      <c r="A5" s="131"/>
      <c r="B5" s="465" t="s">
        <v>132</v>
      </c>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131"/>
    </row>
    <row r="6" spans="1:38" ht="7.5" customHeight="1" x14ac:dyDescent="0.45">
      <c r="A6" s="1"/>
      <c r="B6" s="465"/>
      <c r="C6" s="465"/>
      <c r="D6" s="465"/>
      <c r="E6" s="465"/>
      <c r="F6" s="465"/>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465"/>
      <c r="AJ6" s="465"/>
      <c r="AK6" s="465"/>
      <c r="AL6" s="1"/>
    </row>
    <row r="7" spans="1:38" ht="5.25" customHeight="1" x14ac:dyDescent="0.4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2.6" thickBot="1" x14ac:dyDescent="0.5">
      <c r="A8" s="1" t="s">
        <v>85</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3.2" thickTop="1" thickBot="1" x14ac:dyDescent="0.5">
      <c r="A9" s="4"/>
      <c r="B9" s="5" t="s">
        <v>17</v>
      </c>
      <c r="C9" s="5"/>
      <c r="D9" s="5"/>
      <c r="E9" s="5"/>
      <c r="F9" s="5"/>
      <c r="G9" s="5"/>
      <c r="H9" s="5"/>
      <c r="I9" s="5"/>
      <c r="J9" s="5"/>
      <c r="K9" s="543"/>
      <c r="L9" s="544"/>
      <c r="M9" s="545"/>
      <c r="N9" s="545"/>
      <c r="O9" s="329" t="s">
        <v>14</v>
      </c>
      <c r="P9" s="545"/>
      <c r="Q9" s="545"/>
      <c r="R9" s="329" t="s">
        <v>16</v>
      </c>
      <c r="S9" s="545"/>
      <c r="T9" s="545"/>
      <c r="U9" s="329" t="s">
        <v>15</v>
      </c>
      <c r="V9" s="329"/>
      <c r="W9" s="329"/>
      <c r="X9" s="329"/>
      <c r="Y9" s="329"/>
      <c r="Z9" s="329"/>
      <c r="AA9" s="329"/>
      <c r="AB9" s="329"/>
      <c r="AC9" s="329"/>
      <c r="AD9" s="329"/>
      <c r="AE9" s="329"/>
      <c r="AF9" s="329"/>
      <c r="AG9" s="329"/>
      <c r="AH9" s="329"/>
      <c r="AI9" s="329"/>
      <c r="AJ9" s="329"/>
      <c r="AK9" s="329"/>
      <c r="AL9" s="330"/>
    </row>
    <row r="10" spans="1:38" ht="12.6" thickTop="1" x14ac:dyDescent="0.45">
      <c r="A10" s="8"/>
      <c r="B10" s="9" t="s">
        <v>3</v>
      </c>
      <c r="C10" s="9"/>
      <c r="D10" s="9"/>
      <c r="E10" s="9"/>
      <c r="F10" s="9"/>
      <c r="G10" s="9"/>
      <c r="H10" s="9"/>
      <c r="I10" s="9"/>
      <c r="J10" s="10"/>
      <c r="K10" s="550">
        <f>MF申請書!K10</f>
        <v>0</v>
      </c>
      <c r="L10" s="551"/>
      <c r="M10" s="551"/>
      <c r="N10" s="551"/>
      <c r="O10" s="551"/>
      <c r="P10" s="551"/>
      <c r="Q10" s="551"/>
      <c r="R10" s="551"/>
      <c r="S10" s="551"/>
      <c r="T10" s="551"/>
      <c r="U10" s="551"/>
      <c r="V10" s="551"/>
      <c r="W10" s="551"/>
      <c r="X10" s="551"/>
      <c r="Y10" s="551"/>
      <c r="Z10" s="551"/>
      <c r="AA10" s="551"/>
      <c r="AB10" s="551"/>
      <c r="AC10" s="551"/>
      <c r="AD10" s="551"/>
      <c r="AE10" s="551"/>
      <c r="AF10" s="551"/>
      <c r="AG10" s="551"/>
      <c r="AH10" s="551"/>
      <c r="AI10" s="551"/>
      <c r="AJ10" s="551"/>
      <c r="AK10" s="551"/>
      <c r="AL10" s="552"/>
    </row>
    <row r="11" spans="1:38" x14ac:dyDescent="0.45">
      <c r="A11" s="11"/>
      <c r="B11" s="12" t="s">
        <v>4</v>
      </c>
      <c r="C11" s="12"/>
      <c r="D11" s="12"/>
      <c r="E11" s="12"/>
      <c r="F11" s="12"/>
      <c r="G11" s="12"/>
      <c r="H11" s="12"/>
      <c r="I11" s="12"/>
      <c r="J11" s="13"/>
      <c r="K11" s="553">
        <f>MF申請書!K11</f>
        <v>0</v>
      </c>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5"/>
    </row>
    <row r="12" spans="1:38" x14ac:dyDescent="0.45">
      <c r="A12" s="14"/>
      <c r="B12" s="15"/>
      <c r="C12" s="15"/>
      <c r="D12" s="15"/>
      <c r="E12" s="15"/>
      <c r="F12" s="15"/>
      <c r="G12" s="15"/>
      <c r="H12" s="15"/>
      <c r="I12" s="15"/>
      <c r="J12" s="16"/>
      <c r="K12" s="556"/>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7"/>
      <c r="AK12" s="557"/>
      <c r="AL12" s="558"/>
    </row>
    <row r="13" spans="1:38" x14ac:dyDescent="0.45">
      <c r="A13" s="8"/>
      <c r="B13" s="9" t="s">
        <v>5</v>
      </c>
      <c r="C13" s="9"/>
      <c r="D13" s="9"/>
      <c r="E13" s="9"/>
      <c r="F13" s="9"/>
      <c r="G13" s="9"/>
      <c r="H13" s="9"/>
      <c r="I13" s="9"/>
      <c r="J13" s="10"/>
      <c r="K13" s="559">
        <f>MF申請書!K13</f>
        <v>0</v>
      </c>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1:38" x14ac:dyDescent="0.45">
      <c r="A14" s="8"/>
      <c r="B14" s="9" t="s">
        <v>6</v>
      </c>
      <c r="C14" s="9"/>
      <c r="D14" s="9"/>
      <c r="E14" s="9"/>
      <c r="F14" s="9"/>
      <c r="G14" s="9"/>
      <c r="H14" s="9"/>
      <c r="I14" s="9"/>
      <c r="J14" s="10"/>
      <c r="K14" s="559">
        <f>MF申請書!K14</f>
        <v>0</v>
      </c>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560"/>
      <c r="AL14" s="561"/>
    </row>
    <row r="15" spans="1:38" x14ac:dyDescent="0.45">
      <c r="A15" s="8"/>
      <c r="B15" s="9"/>
      <c r="C15" s="9" t="s">
        <v>131</v>
      </c>
      <c r="D15" s="9"/>
      <c r="E15" s="9"/>
      <c r="F15" s="9"/>
      <c r="G15" s="9"/>
      <c r="H15" s="9"/>
      <c r="I15" s="9"/>
      <c r="J15" s="10"/>
      <c r="K15" s="559">
        <f>MF申請書!K15</f>
        <v>0</v>
      </c>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1"/>
    </row>
    <row r="16" spans="1:38" ht="6.75" customHeight="1" x14ac:dyDescent="0.45">
      <c r="A16" s="127"/>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28"/>
    </row>
    <row r="17" spans="1:39" ht="12.6" thickBot="1" x14ac:dyDescent="0.5">
      <c r="A17" s="127" t="s">
        <v>2</v>
      </c>
      <c r="B17" s="1"/>
      <c r="C17" s="1"/>
      <c r="D17" s="1"/>
      <c r="E17" s="1"/>
      <c r="F17" s="1"/>
      <c r="G17" s="1"/>
      <c r="H17" s="1"/>
      <c r="I17" s="1"/>
      <c r="J17" s="1"/>
      <c r="K17" s="1"/>
      <c r="L17" s="1"/>
      <c r="M17" s="20" t="s">
        <v>19</v>
      </c>
      <c r="N17" s="1"/>
      <c r="O17" s="1"/>
      <c r="P17" s="1"/>
      <c r="Q17" s="1"/>
      <c r="R17" s="52"/>
      <c r="S17" s="52"/>
      <c r="T17" s="52"/>
      <c r="U17" s="1"/>
      <c r="V17" s="1"/>
      <c r="W17" s="1"/>
      <c r="X17" s="1"/>
      <c r="Y17" s="1"/>
      <c r="Z17" s="1"/>
      <c r="AA17" s="1"/>
      <c r="AB17" s="1"/>
      <c r="AC17" s="1"/>
      <c r="AD17" s="1"/>
      <c r="AE17" s="1"/>
      <c r="AF17" s="1"/>
      <c r="AG17" s="1"/>
      <c r="AH17" s="1"/>
      <c r="AI17" s="1"/>
      <c r="AJ17" s="1"/>
      <c r="AK17" s="1"/>
      <c r="AL17" s="128"/>
    </row>
    <row r="18" spans="1:39" ht="19.5" customHeight="1" thickBot="1" x14ac:dyDescent="0.5">
      <c r="A18" s="21"/>
      <c r="B18" s="22" t="s">
        <v>7</v>
      </c>
      <c r="C18" s="22"/>
      <c r="D18" s="22"/>
      <c r="E18" s="22"/>
      <c r="F18" s="22"/>
      <c r="G18" s="22"/>
      <c r="H18" s="22"/>
      <c r="I18" s="22"/>
      <c r="J18" s="22"/>
      <c r="K18" s="22"/>
      <c r="L18" s="22"/>
      <c r="M18" s="22"/>
      <c r="N18" s="23"/>
      <c r="O18" s="453"/>
      <c r="P18" s="454"/>
      <c r="Q18" s="454"/>
      <c r="R18" s="540">
        <f>MF申請書!R18</f>
        <v>0</v>
      </c>
      <c r="S18" s="540"/>
      <c r="T18" s="540"/>
      <c r="U18" s="22" t="s">
        <v>11</v>
      </c>
      <c r="V18" s="22"/>
      <c r="W18" s="22"/>
      <c r="X18" s="22"/>
      <c r="Y18" s="22"/>
      <c r="Z18" s="22"/>
      <c r="AA18" s="454"/>
      <c r="AB18" s="454"/>
      <c r="AC18" s="454"/>
      <c r="AD18" s="454"/>
      <c r="AE18" s="22"/>
      <c r="AF18" s="22"/>
      <c r="AG18" s="22"/>
      <c r="AH18" s="22"/>
      <c r="AI18" s="22"/>
      <c r="AJ18" s="22"/>
      <c r="AK18" s="22"/>
      <c r="AL18" s="24"/>
      <c r="AM18" s="125"/>
    </row>
    <row r="19" spans="1:39" x14ac:dyDescent="0.45">
      <c r="A19" s="25"/>
      <c r="B19" s="26" t="s">
        <v>8</v>
      </c>
      <c r="C19" s="26"/>
      <c r="D19" s="26"/>
      <c r="E19" s="26"/>
      <c r="F19" s="26"/>
      <c r="G19" s="26"/>
      <c r="H19" s="27"/>
      <c r="I19" s="28" t="s">
        <v>9</v>
      </c>
      <c r="J19" s="15"/>
      <c r="K19" s="15"/>
      <c r="L19" s="15"/>
      <c r="M19" s="15"/>
      <c r="N19" s="29" t="s">
        <v>21</v>
      </c>
      <c r="O19" s="437">
        <f>O105</f>
        <v>101000000</v>
      </c>
      <c r="P19" s="437"/>
      <c r="Q19" s="437"/>
      <c r="R19" s="437"/>
      <c r="S19" s="437"/>
      <c r="T19" s="437"/>
      <c r="U19" s="15" t="s">
        <v>12</v>
      </c>
      <c r="V19" s="15"/>
      <c r="W19" s="15"/>
      <c r="X19" s="15"/>
      <c r="Y19" s="5"/>
      <c r="Z19" s="463"/>
      <c r="AA19" s="463"/>
      <c r="AB19" s="463"/>
      <c r="AC19" s="463"/>
      <c r="AD19" s="463"/>
      <c r="AE19" s="30"/>
      <c r="AF19" s="547"/>
      <c r="AG19" s="547"/>
      <c r="AH19" s="547"/>
      <c r="AI19" s="547"/>
      <c r="AJ19" s="547"/>
      <c r="AK19" s="15"/>
      <c r="AL19" s="31"/>
    </row>
    <row r="20" spans="1:39" ht="12.6" thickBot="1" x14ac:dyDescent="0.5">
      <c r="A20" s="17"/>
      <c r="B20" s="18"/>
      <c r="C20" s="18"/>
      <c r="D20" s="18"/>
      <c r="E20" s="18"/>
      <c r="F20" s="18"/>
      <c r="G20" s="18"/>
      <c r="H20" s="19"/>
      <c r="I20" s="18" t="s">
        <v>10</v>
      </c>
      <c r="J20" s="18"/>
      <c r="K20" s="18"/>
      <c r="L20" s="18"/>
      <c r="M20" s="18"/>
      <c r="N20" s="32" t="s">
        <v>22</v>
      </c>
      <c r="O20" s="548">
        <f>U105</f>
        <v>0</v>
      </c>
      <c r="P20" s="548"/>
      <c r="Q20" s="548"/>
      <c r="R20" s="548"/>
      <c r="S20" s="548"/>
      <c r="T20" s="548"/>
      <c r="U20" s="18" t="s">
        <v>12</v>
      </c>
      <c r="V20" s="18"/>
      <c r="W20" s="18"/>
      <c r="X20" s="18"/>
      <c r="Y20" s="156"/>
      <c r="Z20" s="436"/>
      <c r="AA20" s="436"/>
      <c r="AB20" s="436"/>
      <c r="AC20" s="436"/>
      <c r="AD20" s="436"/>
      <c r="AE20" s="34"/>
      <c r="AF20" s="549"/>
      <c r="AG20" s="549"/>
      <c r="AH20" s="549"/>
      <c r="AI20" s="549"/>
      <c r="AJ20" s="549"/>
      <c r="AK20" s="156"/>
      <c r="AL20" s="33"/>
    </row>
    <row r="21" spans="1:39" ht="12.6" thickBot="1" x14ac:dyDescent="0.5">
      <c r="A21" s="35"/>
      <c r="B21" s="36" t="s">
        <v>13</v>
      </c>
      <c r="C21" s="36"/>
      <c r="D21" s="36"/>
      <c r="E21" s="36"/>
      <c r="F21" s="36"/>
      <c r="G21" s="36"/>
      <c r="H21" s="36"/>
      <c r="I21" s="36"/>
      <c r="J21" s="36"/>
      <c r="K21" s="36"/>
      <c r="L21" s="36"/>
      <c r="M21" s="36"/>
      <c r="N21" s="37" t="s">
        <v>23</v>
      </c>
      <c r="O21" s="541">
        <f>MF申請書!O21</f>
        <v>0</v>
      </c>
      <c r="P21" s="541"/>
      <c r="Q21" s="541"/>
      <c r="R21" s="541"/>
      <c r="S21" s="541"/>
      <c r="T21" s="541"/>
      <c r="U21" s="22" t="s">
        <v>12</v>
      </c>
      <c r="V21" s="38" t="s">
        <v>27</v>
      </c>
      <c r="W21" s="39"/>
      <c r="X21" s="22"/>
      <c r="Y21" s="22"/>
      <c r="Z21" s="22"/>
      <c r="AA21" s="22"/>
      <c r="AB21" s="22"/>
      <c r="AC21" s="22"/>
      <c r="AD21" s="22"/>
      <c r="AE21" s="22"/>
      <c r="AF21" s="22"/>
      <c r="AG21" s="22"/>
      <c r="AH21" s="22"/>
      <c r="AI21" s="22"/>
      <c r="AJ21" s="22"/>
      <c r="AK21" s="22"/>
      <c r="AL21" s="24"/>
    </row>
    <row r="22" spans="1:39" ht="12.6" thickBot="1" x14ac:dyDescent="0.5">
      <c r="A22" s="17"/>
      <c r="B22" s="18" t="s">
        <v>25</v>
      </c>
      <c r="C22" s="18"/>
      <c r="D22" s="18"/>
      <c r="E22" s="18"/>
      <c r="F22" s="18"/>
      <c r="G22" s="18"/>
      <c r="H22" s="18"/>
      <c r="I22" s="18"/>
      <c r="J22" s="18"/>
      <c r="K22" s="18"/>
      <c r="L22" s="18"/>
      <c r="M22" s="18"/>
      <c r="N22" s="40" t="s">
        <v>36</v>
      </c>
      <c r="O22" s="542">
        <f>O19+O20-O21</f>
        <v>101000000</v>
      </c>
      <c r="P22" s="541"/>
      <c r="Q22" s="541"/>
      <c r="R22" s="541"/>
      <c r="S22" s="541"/>
      <c r="T22" s="541"/>
      <c r="U22" s="26" t="s">
        <v>12</v>
      </c>
      <c r="V22" s="22"/>
      <c r="W22" s="41"/>
      <c r="X22" s="18"/>
      <c r="Y22" s="18"/>
      <c r="Z22" s="159" t="s">
        <v>133</v>
      </c>
      <c r="AA22" s="156"/>
      <c r="AB22" s="156"/>
      <c r="AC22" s="165"/>
      <c r="AD22" s="158" t="s">
        <v>134</v>
      </c>
      <c r="AE22" s="546">
        <f>AG105</f>
        <v>101000000</v>
      </c>
      <c r="AF22" s="546"/>
      <c r="AG22" s="546"/>
      <c r="AH22" s="546"/>
      <c r="AI22" s="546"/>
      <c r="AJ22" s="157" t="s">
        <v>12</v>
      </c>
      <c r="AK22" s="156"/>
      <c r="AL22" s="24"/>
    </row>
    <row r="23" spans="1:39" ht="18.75" customHeight="1" thickTop="1" thickBot="1" x14ac:dyDescent="0.5">
      <c r="A23" s="17"/>
      <c r="B23" s="22" t="s">
        <v>179</v>
      </c>
      <c r="C23" s="22"/>
      <c r="D23" s="22"/>
      <c r="E23" s="22"/>
      <c r="F23" s="22"/>
      <c r="G23" s="22"/>
      <c r="H23" s="22"/>
      <c r="I23" s="22"/>
      <c r="J23" s="22"/>
      <c r="K23" s="22"/>
      <c r="L23" s="22"/>
      <c r="M23" s="22"/>
      <c r="N23" s="43" t="s">
        <v>24</v>
      </c>
      <c r="O23" s="425">
        <f>O46</f>
        <v>0</v>
      </c>
      <c r="P23" s="426"/>
      <c r="Q23" s="426"/>
      <c r="R23" s="426"/>
      <c r="S23" s="426"/>
      <c r="T23" s="426"/>
      <c r="U23" s="44" t="s">
        <v>12</v>
      </c>
      <c r="V23" s="34"/>
      <c r="W23" s="34"/>
      <c r="X23" s="18"/>
      <c r="Y23" s="24"/>
      <c r="Z23" s="166" t="s">
        <v>135</v>
      </c>
      <c r="AA23" s="156"/>
      <c r="AB23" s="156"/>
      <c r="AC23" s="165"/>
      <c r="AD23" s="158" t="s">
        <v>136</v>
      </c>
      <c r="AE23" s="425">
        <f>O23-AA105</f>
        <v>0</v>
      </c>
      <c r="AF23" s="426"/>
      <c r="AG23" s="426"/>
      <c r="AH23" s="426"/>
      <c r="AI23" s="426"/>
      <c r="AJ23" s="160" t="s">
        <v>12</v>
      </c>
      <c r="AK23" s="156"/>
      <c r="AL23" s="24"/>
    </row>
    <row r="24" spans="1:39" ht="17.25" customHeight="1" thickBot="1" x14ac:dyDescent="0.2">
      <c r="A24" s="47"/>
      <c r="B24" s="48"/>
      <c r="C24" s="49" t="s">
        <v>18</v>
      </c>
      <c r="D24" s="48"/>
      <c r="E24" s="48"/>
      <c r="F24" s="48"/>
      <c r="G24" s="48"/>
      <c r="H24" s="48"/>
      <c r="I24" s="48"/>
      <c r="J24" s="48"/>
      <c r="K24" s="48"/>
      <c r="L24" s="48"/>
      <c r="M24" s="48"/>
      <c r="N24" s="50"/>
      <c r="O24" s="51"/>
      <c r="P24" s="51"/>
      <c r="Q24" s="51"/>
      <c r="R24" s="51"/>
      <c r="S24" s="51"/>
      <c r="T24" s="51"/>
      <c r="U24" s="52"/>
      <c r="V24" s="52"/>
      <c r="W24" s="48"/>
      <c r="X24" s="48"/>
      <c r="Y24" s="48"/>
      <c r="Z24" s="48"/>
      <c r="AA24" s="48"/>
      <c r="AB24" s="48"/>
      <c r="AC24" s="48"/>
      <c r="AD24" s="48"/>
      <c r="AE24" s="48"/>
      <c r="AF24" s="48"/>
      <c r="AG24" s="48"/>
      <c r="AH24" s="48"/>
      <c r="AI24" s="48"/>
      <c r="AJ24" s="48"/>
      <c r="AK24" s="48"/>
      <c r="AL24" s="53"/>
    </row>
    <row r="25" spans="1:39" ht="12" customHeight="1" x14ac:dyDescent="0.45">
      <c r="A25" s="25"/>
      <c r="B25" s="54" t="s">
        <v>200</v>
      </c>
      <c r="C25" s="5"/>
      <c r="D25" s="5"/>
      <c r="E25" s="5"/>
      <c r="F25" s="5"/>
      <c r="G25" s="5"/>
      <c r="H25" s="5"/>
      <c r="I25" s="5"/>
      <c r="J25" s="5"/>
      <c r="K25" s="5"/>
      <c r="L25" s="5"/>
      <c r="M25" s="5"/>
      <c r="N25" s="6"/>
      <c r="O25" s="428" t="s">
        <v>38</v>
      </c>
      <c r="P25" s="429"/>
      <c r="Q25" s="429"/>
      <c r="R25" s="429"/>
      <c r="S25" s="429"/>
      <c r="T25" s="429"/>
      <c r="U25" s="429"/>
      <c r="V25" s="429"/>
      <c r="W25" s="429"/>
      <c r="X25" s="429"/>
      <c r="Y25" s="429"/>
      <c r="Z25" s="429"/>
      <c r="AA25" s="431"/>
      <c r="AB25" s="431"/>
      <c r="AC25" s="431"/>
      <c r="AD25" s="431"/>
      <c r="AE25" s="431"/>
      <c r="AF25" s="431"/>
      <c r="AG25" s="431"/>
      <c r="AH25" s="431"/>
      <c r="AI25" s="431"/>
      <c r="AJ25" s="431"/>
      <c r="AK25" s="431"/>
      <c r="AL25" s="432"/>
    </row>
    <row r="26" spans="1:39" x14ac:dyDescent="0.45">
      <c r="A26" s="55"/>
      <c r="B26" s="27"/>
      <c r="C26" s="341">
        <f>MF申請書!C26</f>
        <v>0</v>
      </c>
      <c r="D26" s="342"/>
      <c r="E26" s="342"/>
      <c r="F26" s="342"/>
      <c r="G26" s="342"/>
      <c r="H26" s="342"/>
      <c r="I26" s="342"/>
      <c r="J26" s="342"/>
      <c r="K26" s="342"/>
      <c r="L26" s="342"/>
      <c r="M26" s="342"/>
      <c r="N26" s="343"/>
      <c r="O26" s="344">
        <f>MF申請書!O26</f>
        <v>0</v>
      </c>
      <c r="P26" s="345"/>
      <c r="Q26" s="345"/>
      <c r="R26" s="345"/>
      <c r="S26" s="56" t="s">
        <v>12</v>
      </c>
      <c r="T26" s="57"/>
      <c r="U26" s="56"/>
      <c r="V26" s="56"/>
      <c r="W26" s="56"/>
      <c r="X26" s="56"/>
      <c r="Y26" s="56"/>
      <c r="Z26" s="56"/>
      <c r="AA26" s="350"/>
      <c r="AB26" s="350"/>
      <c r="AC26" s="350"/>
      <c r="AD26" s="350"/>
      <c r="AE26" s="56"/>
      <c r="AF26" s="56"/>
      <c r="AG26" s="144"/>
      <c r="AH26" s="470"/>
      <c r="AI26" s="470"/>
      <c r="AJ26" s="470"/>
      <c r="AK26" s="56"/>
      <c r="AL26" s="58"/>
      <c r="AM26" s="123"/>
    </row>
    <row r="27" spans="1:39" x14ac:dyDescent="0.45">
      <c r="A27" s="55"/>
      <c r="B27" s="27"/>
      <c r="C27" s="341">
        <f>MF申請書!C27</f>
        <v>0</v>
      </c>
      <c r="D27" s="342"/>
      <c r="E27" s="342"/>
      <c r="F27" s="342"/>
      <c r="G27" s="342"/>
      <c r="H27" s="342"/>
      <c r="I27" s="342"/>
      <c r="J27" s="342"/>
      <c r="K27" s="342"/>
      <c r="L27" s="342"/>
      <c r="M27" s="342"/>
      <c r="N27" s="343"/>
      <c r="O27" s="344">
        <f>MF申請書!O27</f>
        <v>0</v>
      </c>
      <c r="P27" s="345"/>
      <c r="Q27" s="345"/>
      <c r="R27" s="345"/>
      <c r="S27" s="56" t="s">
        <v>12</v>
      </c>
      <c r="T27" s="57"/>
      <c r="U27" s="56"/>
      <c r="V27" s="56"/>
      <c r="W27" s="56"/>
      <c r="X27" s="56"/>
      <c r="Y27" s="56"/>
      <c r="Z27" s="56"/>
      <c r="AA27" s="350"/>
      <c r="AB27" s="350"/>
      <c r="AC27" s="350"/>
      <c r="AD27" s="350"/>
      <c r="AE27" s="56"/>
      <c r="AF27" s="56"/>
      <c r="AG27" s="144"/>
      <c r="AH27" s="470"/>
      <c r="AI27" s="470"/>
      <c r="AJ27" s="470"/>
      <c r="AK27" s="56"/>
      <c r="AL27" s="58"/>
    </row>
    <row r="28" spans="1:39" x14ac:dyDescent="0.45">
      <c r="A28" s="55"/>
      <c r="B28" s="27"/>
      <c r="C28" s="341">
        <f>MF申請書!C28</f>
        <v>0</v>
      </c>
      <c r="D28" s="342"/>
      <c r="E28" s="342"/>
      <c r="F28" s="342"/>
      <c r="G28" s="342"/>
      <c r="H28" s="342"/>
      <c r="I28" s="342"/>
      <c r="J28" s="342"/>
      <c r="K28" s="342"/>
      <c r="L28" s="342"/>
      <c r="M28" s="342"/>
      <c r="N28" s="343"/>
      <c r="O28" s="344">
        <f>MF申請書!O28</f>
        <v>0</v>
      </c>
      <c r="P28" s="345"/>
      <c r="Q28" s="345"/>
      <c r="R28" s="345"/>
      <c r="S28" s="56" t="s">
        <v>12</v>
      </c>
      <c r="T28" s="57"/>
      <c r="U28" s="56"/>
      <c r="V28" s="56"/>
      <c r="W28" s="56"/>
      <c r="X28" s="56"/>
      <c r="Y28" s="56"/>
      <c r="Z28" s="56"/>
      <c r="AA28" s="350"/>
      <c r="AB28" s="350"/>
      <c r="AC28" s="350"/>
      <c r="AD28" s="350"/>
      <c r="AE28" s="56"/>
      <c r="AF28" s="56"/>
      <c r="AG28" s="144"/>
      <c r="AH28" s="470"/>
      <c r="AI28" s="470"/>
      <c r="AJ28" s="470"/>
      <c r="AK28" s="56"/>
      <c r="AL28" s="58"/>
    </row>
    <row r="29" spans="1:39" x14ac:dyDescent="0.45">
      <c r="A29" s="55"/>
      <c r="B29" s="27"/>
      <c r="C29" s="341">
        <f>MF申請書!C29</f>
        <v>0</v>
      </c>
      <c r="D29" s="342"/>
      <c r="E29" s="342"/>
      <c r="F29" s="342"/>
      <c r="G29" s="342"/>
      <c r="H29" s="342"/>
      <c r="I29" s="342"/>
      <c r="J29" s="342"/>
      <c r="K29" s="342"/>
      <c r="L29" s="342"/>
      <c r="M29" s="342"/>
      <c r="N29" s="343"/>
      <c r="O29" s="344">
        <f>MF申請書!O29</f>
        <v>0</v>
      </c>
      <c r="P29" s="345"/>
      <c r="Q29" s="345"/>
      <c r="R29" s="345"/>
      <c r="S29" s="56" t="s">
        <v>12</v>
      </c>
      <c r="T29" s="57"/>
      <c r="U29" s="56"/>
      <c r="V29" s="56"/>
      <c r="W29" s="56"/>
      <c r="X29" s="56"/>
      <c r="Y29" s="56"/>
      <c r="Z29" s="56"/>
      <c r="AA29" s="350"/>
      <c r="AB29" s="350"/>
      <c r="AC29" s="350"/>
      <c r="AD29" s="350"/>
      <c r="AE29" s="56"/>
      <c r="AF29" s="56"/>
      <c r="AG29" s="144"/>
      <c r="AH29" s="470"/>
      <c r="AI29" s="470"/>
      <c r="AJ29" s="470"/>
      <c r="AK29" s="56"/>
      <c r="AL29" s="58"/>
    </row>
    <row r="30" spans="1:39" x14ac:dyDescent="0.45">
      <c r="A30" s="55"/>
      <c r="B30" s="27"/>
      <c r="C30" s="341">
        <f>MF申請書!C30</f>
        <v>0</v>
      </c>
      <c r="D30" s="342"/>
      <c r="E30" s="342"/>
      <c r="F30" s="342"/>
      <c r="G30" s="342"/>
      <c r="H30" s="342"/>
      <c r="I30" s="342"/>
      <c r="J30" s="342"/>
      <c r="K30" s="342"/>
      <c r="L30" s="342"/>
      <c r="M30" s="342"/>
      <c r="N30" s="343"/>
      <c r="O30" s="344">
        <f>MF申請書!O30</f>
        <v>0</v>
      </c>
      <c r="P30" s="345"/>
      <c r="Q30" s="345"/>
      <c r="R30" s="345"/>
      <c r="S30" s="9" t="s">
        <v>12</v>
      </c>
      <c r="T30" s="120"/>
      <c r="U30" s="9"/>
      <c r="V30" s="9"/>
      <c r="W30" s="9"/>
      <c r="X30" s="9"/>
      <c r="Y30" s="9"/>
      <c r="Z30" s="9"/>
      <c r="AA30" s="350"/>
      <c r="AB30" s="350"/>
      <c r="AC30" s="350"/>
      <c r="AD30" s="350"/>
      <c r="AE30" s="56"/>
      <c r="AF30" s="56"/>
      <c r="AG30" s="144"/>
      <c r="AH30" s="470"/>
      <c r="AI30" s="470"/>
      <c r="AJ30" s="470"/>
      <c r="AK30" s="56"/>
      <c r="AL30" s="58"/>
    </row>
    <row r="31" spans="1:39" x14ac:dyDescent="0.45">
      <c r="A31" s="55"/>
      <c r="B31" s="27"/>
      <c r="C31" s="341">
        <f>MF申請書!C31</f>
        <v>0</v>
      </c>
      <c r="D31" s="342"/>
      <c r="E31" s="342"/>
      <c r="F31" s="342"/>
      <c r="G31" s="342"/>
      <c r="H31" s="342"/>
      <c r="I31" s="342"/>
      <c r="J31" s="342"/>
      <c r="K31" s="342"/>
      <c r="L31" s="342"/>
      <c r="M31" s="342"/>
      <c r="N31" s="343"/>
      <c r="O31" s="346">
        <f>MF申請書!O31</f>
        <v>0</v>
      </c>
      <c r="P31" s="347"/>
      <c r="Q31" s="347"/>
      <c r="R31" s="347"/>
      <c r="S31" s="56" t="s">
        <v>12</v>
      </c>
      <c r="T31" s="57"/>
      <c r="U31" s="56"/>
      <c r="V31" s="56"/>
      <c r="W31" s="56"/>
      <c r="X31" s="56"/>
      <c r="Y31" s="56"/>
      <c r="Z31" s="56"/>
      <c r="AA31" s="350"/>
      <c r="AB31" s="350"/>
      <c r="AC31" s="350"/>
      <c r="AD31" s="350"/>
      <c r="AE31" s="56"/>
      <c r="AF31" s="56"/>
      <c r="AG31" s="144"/>
      <c r="AH31" s="470"/>
      <c r="AI31" s="470"/>
      <c r="AJ31" s="470"/>
      <c r="AK31" s="56"/>
      <c r="AL31" s="58"/>
    </row>
    <row r="32" spans="1:39" x14ac:dyDescent="0.45">
      <c r="A32" s="55"/>
      <c r="B32" s="27"/>
      <c r="C32" s="341">
        <f>MF申請書!C32</f>
        <v>0</v>
      </c>
      <c r="D32" s="342"/>
      <c r="E32" s="342"/>
      <c r="F32" s="342"/>
      <c r="G32" s="342"/>
      <c r="H32" s="342"/>
      <c r="I32" s="342"/>
      <c r="J32" s="342"/>
      <c r="K32" s="342"/>
      <c r="L32" s="342"/>
      <c r="M32" s="342"/>
      <c r="N32" s="343"/>
      <c r="O32" s="346">
        <f>MF申請書!O32</f>
        <v>0</v>
      </c>
      <c r="P32" s="347"/>
      <c r="Q32" s="347"/>
      <c r="R32" s="347"/>
      <c r="S32" s="56" t="s">
        <v>12</v>
      </c>
      <c r="T32" s="57"/>
      <c r="U32" s="56"/>
      <c r="V32" s="56"/>
      <c r="W32" s="56"/>
      <c r="X32" s="56"/>
      <c r="Y32" s="56"/>
      <c r="Z32" s="56"/>
      <c r="AA32" s="350"/>
      <c r="AB32" s="350"/>
      <c r="AC32" s="350"/>
      <c r="AD32" s="350"/>
      <c r="AE32" s="56"/>
      <c r="AF32" s="56"/>
      <c r="AG32" s="144"/>
      <c r="AH32" s="469"/>
      <c r="AI32" s="469"/>
      <c r="AJ32" s="469"/>
      <c r="AK32" s="56"/>
      <c r="AL32" s="58"/>
    </row>
    <row r="33" spans="1:39" x14ac:dyDescent="0.45">
      <c r="A33" s="55"/>
      <c r="B33" s="27"/>
      <c r="C33" s="341">
        <f>MF申請書!C33</f>
        <v>0</v>
      </c>
      <c r="D33" s="342"/>
      <c r="E33" s="342"/>
      <c r="F33" s="342"/>
      <c r="G33" s="342"/>
      <c r="H33" s="342"/>
      <c r="I33" s="342"/>
      <c r="J33" s="342"/>
      <c r="K33" s="342"/>
      <c r="L33" s="342"/>
      <c r="M33" s="342"/>
      <c r="N33" s="343"/>
      <c r="O33" s="346">
        <f>MF申請書!O33</f>
        <v>0</v>
      </c>
      <c r="P33" s="347"/>
      <c r="Q33" s="347"/>
      <c r="R33" s="347"/>
      <c r="S33" s="9" t="s">
        <v>12</v>
      </c>
      <c r="T33" s="120"/>
      <c r="U33" s="9"/>
      <c r="V33" s="9"/>
      <c r="W33" s="9"/>
      <c r="X33" s="9"/>
      <c r="Y33" s="9"/>
      <c r="Z33" s="9"/>
      <c r="AA33" s="350"/>
      <c r="AB33" s="350"/>
      <c r="AC33" s="350"/>
      <c r="AD33" s="350"/>
      <c r="AE33" s="9"/>
      <c r="AF33" s="9"/>
      <c r="AG33" s="60"/>
      <c r="AH33" s="469"/>
      <c r="AI33" s="469"/>
      <c r="AJ33" s="469"/>
      <c r="AK33" s="56"/>
      <c r="AL33" s="58"/>
    </row>
    <row r="34" spans="1:39" x14ac:dyDescent="0.45">
      <c r="A34" s="55"/>
      <c r="B34" s="27"/>
      <c r="C34" s="341">
        <f>MF申請書!C34</f>
        <v>0</v>
      </c>
      <c r="D34" s="342"/>
      <c r="E34" s="342"/>
      <c r="F34" s="342"/>
      <c r="G34" s="342"/>
      <c r="H34" s="342"/>
      <c r="I34" s="342"/>
      <c r="J34" s="342"/>
      <c r="K34" s="342"/>
      <c r="L34" s="342"/>
      <c r="M34" s="342"/>
      <c r="N34" s="343"/>
      <c r="O34" s="346">
        <f>MF申請書!O34</f>
        <v>0</v>
      </c>
      <c r="P34" s="347"/>
      <c r="Q34" s="347"/>
      <c r="R34" s="347"/>
      <c r="S34" s="9" t="s">
        <v>12</v>
      </c>
      <c r="T34" s="120"/>
      <c r="U34" s="9"/>
      <c r="V34" s="9"/>
      <c r="W34" s="9"/>
      <c r="X34" s="9"/>
      <c r="Y34" s="9"/>
      <c r="Z34" s="9"/>
      <c r="AA34" s="350"/>
      <c r="AB34" s="350"/>
      <c r="AC34" s="350"/>
      <c r="AD34" s="350"/>
      <c r="AE34" s="9"/>
      <c r="AF34" s="9"/>
      <c r="AG34" s="60"/>
      <c r="AH34" s="469"/>
      <c r="AI34" s="469"/>
      <c r="AJ34" s="469"/>
      <c r="AK34" s="56"/>
      <c r="AL34" s="58"/>
    </row>
    <row r="35" spans="1:39" x14ac:dyDescent="0.45">
      <c r="A35" s="55"/>
      <c r="B35" s="27"/>
      <c r="C35" s="341">
        <f>MF申請書!C35</f>
        <v>0</v>
      </c>
      <c r="D35" s="342"/>
      <c r="E35" s="342"/>
      <c r="F35" s="342"/>
      <c r="G35" s="342"/>
      <c r="H35" s="342"/>
      <c r="I35" s="342"/>
      <c r="J35" s="342"/>
      <c r="K35" s="342"/>
      <c r="L35" s="342"/>
      <c r="M35" s="342"/>
      <c r="N35" s="343"/>
      <c r="O35" s="344">
        <f>MF申請書!O35</f>
        <v>0</v>
      </c>
      <c r="P35" s="345"/>
      <c r="Q35" s="345"/>
      <c r="R35" s="345"/>
      <c r="S35" s="9" t="s">
        <v>12</v>
      </c>
      <c r="T35" s="120"/>
      <c r="U35" s="9"/>
      <c r="V35" s="9"/>
      <c r="W35" s="9"/>
      <c r="X35" s="9"/>
      <c r="Y35" s="9"/>
      <c r="Z35" s="9"/>
      <c r="AA35" s="350"/>
      <c r="AB35" s="350"/>
      <c r="AC35" s="350"/>
      <c r="AD35" s="350"/>
      <c r="AE35" s="9"/>
      <c r="AF35" s="9"/>
      <c r="AG35" s="60"/>
      <c r="AH35" s="469"/>
      <c r="AI35" s="469"/>
      <c r="AJ35" s="469"/>
      <c r="AK35" s="56"/>
      <c r="AL35" s="58"/>
    </row>
    <row r="36" spans="1:39" x14ac:dyDescent="0.45">
      <c r="A36" s="55"/>
      <c r="B36" s="27"/>
      <c r="C36" s="341">
        <f>MF申請書!C36</f>
        <v>0</v>
      </c>
      <c r="D36" s="342"/>
      <c r="E36" s="342"/>
      <c r="F36" s="342"/>
      <c r="G36" s="342"/>
      <c r="H36" s="342"/>
      <c r="I36" s="342"/>
      <c r="J36" s="342"/>
      <c r="K36" s="342"/>
      <c r="L36" s="342"/>
      <c r="M36" s="342"/>
      <c r="N36" s="343"/>
      <c r="O36" s="344">
        <f>MF申請書!O36</f>
        <v>0</v>
      </c>
      <c r="P36" s="345"/>
      <c r="Q36" s="345"/>
      <c r="R36" s="345"/>
      <c r="S36" s="56" t="s">
        <v>12</v>
      </c>
      <c r="T36" s="57"/>
      <c r="U36" s="56"/>
      <c r="V36" s="56"/>
      <c r="W36" s="56"/>
      <c r="X36" s="56"/>
      <c r="Y36" s="56"/>
      <c r="Z36" s="56"/>
      <c r="AA36" s="350"/>
      <c r="AB36" s="350"/>
      <c r="AC36" s="350"/>
      <c r="AD36" s="350"/>
      <c r="AE36" s="56"/>
      <c r="AF36" s="56"/>
      <c r="AG36" s="144"/>
      <c r="AH36" s="470"/>
      <c r="AI36" s="470"/>
      <c r="AJ36" s="470"/>
      <c r="AK36" s="56"/>
      <c r="AL36" s="58"/>
      <c r="AM36" s="123"/>
    </row>
    <row r="37" spans="1:39" x14ac:dyDescent="0.45">
      <c r="A37" s="55"/>
      <c r="B37" s="27"/>
      <c r="C37" s="341">
        <f>MF申請書!C37</f>
        <v>0</v>
      </c>
      <c r="D37" s="342"/>
      <c r="E37" s="342"/>
      <c r="F37" s="342"/>
      <c r="G37" s="342"/>
      <c r="H37" s="342"/>
      <c r="I37" s="342"/>
      <c r="J37" s="342"/>
      <c r="K37" s="342"/>
      <c r="L37" s="342"/>
      <c r="M37" s="342"/>
      <c r="N37" s="343"/>
      <c r="O37" s="344">
        <f>MF申請書!O37</f>
        <v>0</v>
      </c>
      <c r="P37" s="345"/>
      <c r="Q37" s="345"/>
      <c r="R37" s="345"/>
      <c r="S37" s="56" t="s">
        <v>12</v>
      </c>
      <c r="T37" s="57"/>
      <c r="U37" s="56"/>
      <c r="V37" s="56"/>
      <c r="W37" s="56"/>
      <c r="X37" s="56"/>
      <c r="Y37" s="56"/>
      <c r="Z37" s="56"/>
      <c r="AA37" s="350"/>
      <c r="AB37" s="350"/>
      <c r="AC37" s="350"/>
      <c r="AD37" s="350"/>
      <c r="AE37" s="56"/>
      <c r="AF37" s="56"/>
      <c r="AG37" s="144"/>
      <c r="AH37" s="470"/>
      <c r="AI37" s="470"/>
      <c r="AJ37" s="470"/>
      <c r="AK37" s="56"/>
      <c r="AL37" s="58"/>
    </row>
    <row r="38" spans="1:39" x14ac:dyDescent="0.45">
      <c r="A38" s="55"/>
      <c r="B38" s="27"/>
      <c r="C38" s="341">
        <f>MF申請書!C38</f>
        <v>0</v>
      </c>
      <c r="D38" s="342"/>
      <c r="E38" s="342"/>
      <c r="F38" s="342"/>
      <c r="G38" s="342"/>
      <c r="H38" s="342"/>
      <c r="I38" s="342"/>
      <c r="J38" s="342"/>
      <c r="K38" s="342"/>
      <c r="L38" s="342"/>
      <c r="M38" s="342"/>
      <c r="N38" s="343"/>
      <c r="O38" s="344">
        <f>MF申請書!O38</f>
        <v>0</v>
      </c>
      <c r="P38" s="345"/>
      <c r="Q38" s="345"/>
      <c r="R38" s="345"/>
      <c r="S38" s="56" t="s">
        <v>12</v>
      </c>
      <c r="T38" s="57"/>
      <c r="U38" s="56"/>
      <c r="V38" s="56"/>
      <c r="W38" s="56"/>
      <c r="X38" s="56"/>
      <c r="Y38" s="56"/>
      <c r="Z38" s="56"/>
      <c r="AA38" s="350"/>
      <c r="AB38" s="350"/>
      <c r="AC38" s="350"/>
      <c r="AD38" s="350"/>
      <c r="AE38" s="56"/>
      <c r="AF38" s="56"/>
      <c r="AG38" s="144"/>
      <c r="AH38" s="470"/>
      <c r="AI38" s="470"/>
      <c r="AJ38" s="470"/>
      <c r="AK38" s="56"/>
      <c r="AL38" s="58"/>
    </row>
    <row r="39" spans="1:39" x14ac:dyDescent="0.45">
      <c r="A39" s="55"/>
      <c r="B39" s="27"/>
      <c r="C39" s="341">
        <f>MF申請書!C39</f>
        <v>0</v>
      </c>
      <c r="D39" s="342"/>
      <c r="E39" s="342"/>
      <c r="F39" s="342"/>
      <c r="G39" s="342"/>
      <c r="H39" s="342"/>
      <c r="I39" s="342"/>
      <c r="J39" s="342"/>
      <c r="K39" s="342"/>
      <c r="L39" s="342"/>
      <c r="M39" s="342"/>
      <c r="N39" s="343"/>
      <c r="O39" s="344">
        <f>MF申請書!O39</f>
        <v>0</v>
      </c>
      <c r="P39" s="345"/>
      <c r="Q39" s="345"/>
      <c r="R39" s="345"/>
      <c r="S39" s="56" t="s">
        <v>12</v>
      </c>
      <c r="T39" s="57"/>
      <c r="U39" s="56"/>
      <c r="V39" s="56"/>
      <c r="W39" s="56"/>
      <c r="X39" s="56"/>
      <c r="Y39" s="56"/>
      <c r="Z39" s="56"/>
      <c r="AA39" s="350"/>
      <c r="AB39" s="350"/>
      <c r="AC39" s="350"/>
      <c r="AD39" s="350"/>
      <c r="AE39" s="56"/>
      <c r="AF39" s="56"/>
      <c r="AG39" s="144"/>
      <c r="AH39" s="470"/>
      <c r="AI39" s="470"/>
      <c r="AJ39" s="470"/>
      <c r="AK39" s="56"/>
      <c r="AL39" s="58"/>
    </row>
    <row r="40" spans="1:39" x14ac:dyDescent="0.45">
      <c r="A40" s="55"/>
      <c r="B40" s="27"/>
      <c r="C40" s="341">
        <f>MF申請書!C40</f>
        <v>0</v>
      </c>
      <c r="D40" s="342"/>
      <c r="E40" s="342"/>
      <c r="F40" s="342"/>
      <c r="G40" s="342"/>
      <c r="H40" s="342"/>
      <c r="I40" s="342"/>
      <c r="J40" s="342"/>
      <c r="K40" s="342"/>
      <c r="L40" s="342"/>
      <c r="M40" s="342"/>
      <c r="N40" s="343"/>
      <c r="O40" s="344">
        <f>MF申請書!O40</f>
        <v>0</v>
      </c>
      <c r="P40" s="345"/>
      <c r="Q40" s="345"/>
      <c r="R40" s="345"/>
      <c r="S40" s="9" t="s">
        <v>12</v>
      </c>
      <c r="T40" s="120"/>
      <c r="U40" s="9"/>
      <c r="V40" s="9"/>
      <c r="W40" s="9"/>
      <c r="X40" s="9"/>
      <c r="Y40" s="9"/>
      <c r="Z40" s="9"/>
      <c r="AA40" s="350"/>
      <c r="AB40" s="350"/>
      <c r="AC40" s="350"/>
      <c r="AD40" s="350"/>
      <c r="AE40" s="56"/>
      <c r="AF40" s="56"/>
      <c r="AG40" s="144"/>
      <c r="AH40" s="470"/>
      <c r="AI40" s="470"/>
      <c r="AJ40" s="470"/>
      <c r="AK40" s="56"/>
      <c r="AL40" s="58"/>
    </row>
    <row r="41" spans="1:39" x14ac:dyDescent="0.45">
      <c r="A41" s="55"/>
      <c r="B41" s="27"/>
      <c r="C41" s="341">
        <f>MF申請書!C41</f>
        <v>0</v>
      </c>
      <c r="D41" s="342"/>
      <c r="E41" s="342"/>
      <c r="F41" s="342"/>
      <c r="G41" s="342"/>
      <c r="H41" s="342"/>
      <c r="I41" s="342"/>
      <c r="J41" s="342"/>
      <c r="K41" s="342"/>
      <c r="L41" s="342"/>
      <c r="M41" s="342"/>
      <c r="N41" s="343"/>
      <c r="O41" s="346">
        <f>MF申請書!O41</f>
        <v>0</v>
      </c>
      <c r="P41" s="347"/>
      <c r="Q41" s="347"/>
      <c r="R41" s="347"/>
      <c r="S41" s="56" t="s">
        <v>12</v>
      </c>
      <c r="T41" s="57"/>
      <c r="U41" s="56"/>
      <c r="V41" s="56"/>
      <c r="W41" s="56"/>
      <c r="X41" s="56"/>
      <c r="Y41" s="56"/>
      <c r="Z41" s="56"/>
      <c r="AA41" s="350"/>
      <c r="AB41" s="350"/>
      <c r="AC41" s="350"/>
      <c r="AD41" s="350"/>
      <c r="AE41" s="56"/>
      <c r="AF41" s="56"/>
      <c r="AG41" s="144"/>
      <c r="AH41" s="470"/>
      <c r="AI41" s="470"/>
      <c r="AJ41" s="470"/>
      <c r="AK41" s="56"/>
      <c r="AL41" s="58"/>
    </row>
    <row r="42" spans="1:39" x14ac:dyDescent="0.45">
      <c r="A42" s="55"/>
      <c r="B42" s="27"/>
      <c r="C42" s="341">
        <f>MF申請書!C42</f>
        <v>0</v>
      </c>
      <c r="D42" s="342"/>
      <c r="E42" s="342"/>
      <c r="F42" s="342"/>
      <c r="G42" s="342"/>
      <c r="H42" s="342"/>
      <c r="I42" s="342"/>
      <c r="J42" s="342"/>
      <c r="K42" s="342"/>
      <c r="L42" s="342"/>
      <c r="M42" s="342"/>
      <c r="N42" s="343"/>
      <c r="O42" s="346">
        <f>MF申請書!O42</f>
        <v>0</v>
      </c>
      <c r="P42" s="347"/>
      <c r="Q42" s="347"/>
      <c r="R42" s="347"/>
      <c r="S42" s="56" t="s">
        <v>12</v>
      </c>
      <c r="T42" s="57"/>
      <c r="U42" s="56"/>
      <c r="V42" s="56"/>
      <c r="W42" s="56"/>
      <c r="X42" s="56"/>
      <c r="Y42" s="56"/>
      <c r="Z42" s="56"/>
      <c r="AA42" s="350"/>
      <c r="AB42" s="350"/>
      <c r="AC42" s="350"/>
      <c r="AD42" s="350"/>
      <c r="AE42" s="56"/>
      <c r="AF42" s="56"/>
      <c r="AG42" s="144"/>
      <c r="AH42" s="469"/>
      <c r="AI42" s="469"/>
      <c r="AJ42" s="469"/>
      <c r="AK42" s="56"/>
      <c r="AL42" s="58"/>
    </row>
    <row r="43" spans="1:39" x14ac:dyDescent="0.45">
      <c r="A43" s="55"/>
      <c r="B43" s="27"/>
      <c r="C43" s="341">
        <f>MF申請書!C43</f>
        <v>0</v>
      </c>
      <c r="D43" s="342"/>
      <c r="E43" s="342"/>
      <c r="F43" s="342"/>
      <c r="G43" s="342"/>
      <c r="H43" s="342"/>
      <c r="I43" s="342"/>
      <c r="J43" s="342"/>
      <c r="K43" s="342"/>
      <c r="L43" s="342"/>
      <c r="M43" s="342"/>
      <c r="N43" s="343"/>
      <c r="O43" s="346">
        <f>MF申請書!O43</f>
        <v>0</v>
      </c>
      <c r="P43" s="347"/>
      <c r="Q43" s="347"/>
      <c r="R43" s="347"/>
      <c r="S43" s="9" t="s">
        <v>12</v>
      </c>
      <c r="T43" s="120"/>
      <c r="U43" s="9"/>
      <c r="V43" s="9"/>
      <c r="W43" s="9"/>
      <c r="X43" s="9"/>
      <c r="Y43" s="9"/>
      <c r="Z43" s="9"/>
      <c r="AA43" s="350"/>
      <c r="AB43" s="350"/>
      <c r="AC43" s="350"/>
      <c r="AD43" s="350"/>
      <c r="AE43" s="9"/>
      <c r="AF43" s="9"/>
      <c r="AG43" s="60"/>
      <c r="AH43" s="469"/>
      <c r="AI43" s="469"/>
      <c r="AJ43" s="469"/>
      <c r="AK43" s="56"/>
      <c r="AL43" s="58"/>
    </row>
    <row r="44" spans="1:39" x14ac:dyDescent="0.45">
      <c r="A44" s="55"/>
      <c r="B44" s="27"/>
      <c r="C44" s="341">
        <f>MF申請書!C44</f>
        <v>0</v>
      </c>
      <c r="D44" s="342"/>
      <c r="E44" s="342"/>
      <c r="F44" s="342"/>
      <c r="G44" s="342"/>
      <c r="H44" s="342"/>
      <c r="I44" s="342"/>
      <c r="J44" s="342"/>
      <c r="K44" s="342"/>
      <c r="L44" s="342"/>
      <c r="M44" s="342"/>
      <c r="N44" s="343"/>
      <c r="O44" s="346">
        <f>MF申請書!O44</f>
        <v>0</v>
      </c>
      <c r="P44" s="347"/>
      <c r="Q44" s="347"/>
      <c r="R44" s="347"/>
      <c r="S44" s="9" t="s">
        <v>12</v>
      </c>
      <c r="T44" s="120"/>
      <c r="U44" s="9"/>
      <c r="V44" s="9"/>
      <c r="W44" s="9"/>
      <c r="X44" s="9"/>
      <c r="Y44" s="9"/>
      <c r="Z44" s="9"/>
      <c r="AA44" s="350"/>
      <c r="AB44" s="350"/>
      <c r="AC44" s="350"/>
      <c r="AD44" s="350"/>
      <c r="AE44" s="9"/>
      <c r="AF44" s="9"/>
      <c r="AG44" s="60"/>
      <c r="AH44" s="469"/>
      <c r="AI44" s="469"/>
      <c r="AJ44" s="469"/>
      <c r="AK44" s="56"/>
      <c r="AL44" s="58"/>
    </row>
    <row r="45" spans="1:39" x14ac:dyDescent="0.45">
      <c r="A45" s="55"/>
      <c r="B45" s="27"/>
      <c r="C45" s="341">
        <f>MF申請書!C45</f>
        <v>0</v>
      </c>
      <c r="D45" s="342"/>
      <c r="E45" s="342"/>
      <c r="F45" s="342"/>
      <c r="G45" s="342"/>
      <c r="H45" s="342"/>
      <c r="I45" s="342"/>
      <c r="J45" s="342"/>
      <c r="K45" s="342"/>
      <c r="L45" s="342"/>
      <c r="M45" s="342"/>
      <c r="N45" s="343"/>
      <c r="O45" s="344">
        <f>MF申請書!O45</f>
        <v>0</v>
      </c>
      <c r="P45" s="345"/>
      <c r="Q45" s="345"/>
      <c r="R45" s="345"/>
      <c r="S45" s="9" t="s">
        <v>12</v>
      </c>
      <c r="T45" s="120"/>
      <c r="U45" s="9"/>
      <c r="V45" s="9"/>
      <c r="W45" s="9"/>
      <c r="X45" s="9"/>
      <c r="Y45" s="9"/>
      <c r="Z45" s="9"/>
      <c r="AA45" s="350"/>
      <c r="AB45" s="350"/>
      <c r="AC45" s="350"/>
      <c r="AD45" s="350"/>
      <c r="AE45" s="9"/>
      <c r="AF45" s="9"/>
      <c r="AG45" s="60"/>
      <c r="AH45" s="469"/>
      <c r="AI45" s="469"/>
      <c r="AJ45" s="469"/>
      <c r="AK45" s="56"/>
      <c r="AL45" s="58"/>
    </row>
    <row r="46" spans="1:39" ht="12.6" thickBot="1" x14ac:dyDescent="0.5">
      <c r="A46" s="61"/>
      <c r="B46" s="62"/>
      <c r="C46" s="63"/>
      <c r="D46" s="63"/>
      <c r="E46" s="63"/>
      <c r="F46" s="63"/>
      <c r="G46" s="63"/>
      <c r="H46" s="63"/>
      <c r="I46" s="63"/>
      <c r="J46" s="63" t="s">
        <v>20</v>
      </c>
      <c r="K46" s="63"/>
      <c r="L46" s="63"/>
      <c r="M46" s="63"/>
      <c r="N46" s="64" t="s">
        <v>83</v>
      </c>
      <c r="O46" s="413">
        <f>_xlfn.AGGREGATE(9,3,O26:R45)</f>
        <v>0</v>
      </c>
      <c r="P46" s="414"/>
      <c r="Q46" s="414"/>
      <c r="R46" s="414"/>
      <c r="S46" s="116" t="s">
        <v>12</v>
      </c>
      <c r="T46" s="117"/>
      <c r="U46" s="118"/>
      <c r="V46" s="118"/>
      <c r="W46" s="118"/>
      <c r="X46" s="118"/>
      <c r="Y46" s="119"/>
      <c r="Z46" s="119"/>
      <c r="AA46" s="572"/>
      <c r="AB46" s="572"/>
      <c r="AC46" s="572"/>
      <c r="AD46" s="572"/>
      <c r="AE46" s="119"/>
      <c r="AF46" s="66"/>
      <c r="AG46" s="65"/>
      <c r="AH46" s="572"/>
      <c r="AI46" s="572"/>
      <c r="AJ46" s="572"/>
      <c r="AK46" s="66"/>
      <c r="AL46" s="68"/>
    </row>
    <row r="47" spans="1:39" ht="12.6" thickTop="1" x14ac:dyDescent="0.45">
      <c r="A47" s="126"/>
      <c r="B47" s="157" t="s">
        <v>204</v>
      </c>
      <c r="C47" s="157"/>
      <c r="D47" s="157"/>
      <c r="E47" s="157"/>
      <c r="F47" s="157"/>
      <c r="G47" s="157"/>
      <c r="H47" s="157"/>
      <c r="I47" s="157"/>
      <c r="J47" s="157"/>
      <c r="K47" s="157"/>
      <c r="L47" s="157"/>
      <c r="M47" s="157"/>
      <c r="N47" s="27"/>
      <c r="O47" s="405" t="s">
        <v>86</v>
      </c>
      <c r="P47" s="406"/>
      <c r="Q47" s="406"/>
      <c r="R47" s="406"/>
      <c r="S47" s="406"/>
      <c r="T47" s="406"/>
      <c r="U47" s="406"/>
      <c r="V47" s="406"/>
      <c r="W47" s="406"/>
      <c r="X47" s="406"/>
      <c r="Y47" s="406"/>
      <c r="Z47" s="407"/>
      <c r="AA47" s="431" t="s">
        <v>87</v>
      </c>
      <c r="AB47" s="431"/>
      <c r="AC47" s="431"/>
      <c r="AD47" s="431"/>
      <c r="AE47" s="431"/>
      <c r="AF47" s="431"/>
      <c r="AG47" s="573"/>
      <c r="AH47" s="573"/>
      <c r="AI47" s="573"/>
      <c r="AJ47" s="573"/>
      <c r="AK47" s="573"/>
      <c r="AL47" s="574"/>
    </row>
    <row r="48" spans="1:39" ht="12" customHeight="1" x14ac:dyDescent="0.45">
      <c r="A48" s="55"/>
      <c r="B48" s="157"/>
      <c r="C48" s="157"/>
      <c r="D48" s="157"/>
      <c r="E48" s="157"/>
      <c r="F48" s="157"/>
      <c r="G48" s="157"/>
      <c r="H48" s="157"/>
      <c r="I48" s="157"/>
      <c r="J48" s="157"/>
      <c r="K48" s="157"/>
      <c r="L48" s="157"/>
      <c r="M48" s="157"/>
      <c r="N48" s="27"/>
      <c r="O48" s="408" t="s">
        <v>9</v>
      </c>
      <c r="P48" s="409"/>
      <c r="Q48" s="409"/>
      <c r="R48" s="409"/>
      <c r="S48" s="409"/>
      <c r="T48" s="185"/>
      <c r="U48" s="409" t="s">
        <v>10</v>
      </c>
      <c r="V48" s="409"/>
      <c r="W48" s="409"/>
      <c r="X48" s="409"/>
      <c r="Y48" s="409"/>
      <c r="Z48" s="575"/>
      <c r="AA48" s="576" t="s">
        <v>88</v>
      </c>
      <c r="AB48" s="577"/>
      <c r="AC48" s="577"/>
      <c r="AD48" s="577"/>
      <c r="AE48" s="577"/>
      <c r="AF48" s="137"/>
      <c r="AG48" s="578" t="s">
        <v>89</v>
      </c>
      <c r="AH48" s="578"/>
      <c r="AI48" s="578"/>
      <c r="AJ48" s="578"/>
      <c r="AK48" s="578"/>
      <c r="AL48" s="579"/>
    </row>
    <row r="49" spans="1:39" x14ac:dyDescent="0.45">
      <c r="A49" s="55"/>
      <c r="B49" s="157"/>
      <c r="C49" s="491" t="str">
        <f>MF申請書!C49</f>
        <v>●●株式会社</v>
      </c>
      <c r="D49" s="492"/>
      <c r="E49" s="492"/>
      <c r="F49" s="492"/>
      <c r="G49" s="492"/>
      <c r="H49" s="492"/>
      <c r="I49" s="492"/>
      <c r="J49" s="492"/>
      <c r="K49" s="492"/>
      <c r="L49" s="492"/>
      <c r="M49" s="492"/>
      <c r="N49" s="493"/>
      <c r="O49" s="380">
        <f>MF申請書!O49</f>
        <v>1000000</v>
      </c>
      <c r="P49" s="381"/>
      <c r="Q49" s="381"/>
      <c r="R49" s="381"/>
      <c r="S49" s="161" t="s">
        <v>12</v>
      </c>
      <c r="T49" s="162"/>
      <c r="U49" s="380">
        <f>MF申請書!U49</f>
        <v>0</v>
      </c>
      <c r="V49" s="381"/>
      <c r="W49" s="381"/>
      <c r="X49" s="381"/>
      <c r="Y49" s="161" t="s">
        <v>12</v>
      </c>
      <c r="Z49" s="161"/>
      <c r="AA49" s="494">
        <f>K112+O112+AA112+AE112</f>
        <v>0</v>
      </c>
      <c r="AB49" s="495"/>
      <c r="AC49" s="495"/>
      <c r="AD49" s="495"/>
      <c r="AE49" s="161" t="s">
        <v>12</v>
      </c>
      <c r="AF49" s="162"/>
      <c r="AG49" s="380">
        <f>S112+AI112</f>
        <v>1000000</v>
      </c>
      <c r="AH49" s="381"/>
      <c r="AI49" s="381"/>
      <c r="AJ49" s="381"/>
      <c r="AK49" s="161" t="s">
        <v>12</v>
      </c>
      <c r="AL49" s="114"/>
      <c r="AM49" s="123"/>
    </row>
    <row r="50" spans="1:39" x14ac:dyDescent="0.45">
      <c r="A50" s="55"/>
      <c r="B50" s="157"/>
      <c r="C50" s="351" t="str">
        <f>MF申請書!C50</f>
        <v>××株式会社（※2021年3月31日脱退）</v>
      </c>
      <c r="D50" s="352"/>
      <c r="E50" s="352"/>
      <c r="F50" s="352"/>
      <c r="G50" s="352"/>
      <c r="H50" s="352"/>
      <c r="I50" s="352"/>
      <c r="J50" s="352"/>
      <c r="K50" s="352"/>
      <c r="L50" s="352"/>
      <c r="M50" s="352"/>
      <c r="N50" s="353"/>
      <c r="O50" s="354">
        <f>MF申請書!O50</f>
        <v>100000000</v>
      </c>
      <c r="P50" s="355"/>
      <c r="Q50" s="355"/>
      <c r="R50" s="355"/>
      <c r="S50" s="163" t="s">
        <v>12</v>
      </c>
      <c r="T50" s="164"/>
      <c r="U50" s="354">
        <f>MF申請書!U50</f>
        <v>0</v>
      </c>
      <c r="V50" s="355"/>
      <c r="W50" s="355"/>
      <c r="X50" s="355"/>
      <c r="Y50" s="163" t="s">
        <v>12</v>
      </c>
      <c r="Z50" s="163"/>
      <c r="AA50" s="354">
        <f t="shared" ref="AA50:AA103" si="0">K113+O113+AA113+AE113</f>
        <v>0</v>
      </c>
      <c r="AB50" s="355"/>
      <c r="AC50" s="355"/>
      <c r="AD50" s="355"/>
      <c r="AE50" s="163" t="s">
        <v>12</v>
      </c>
      <c r="AF50" s="164"/>
      <c r="AG50" s="354">
        <f t="shared" ref="AG50:AG103" si="1">S113+AI113</f>
        <v>100000000</v>
      </c>
      <c r="AH50" s="355"/>
      <c r="AI50" s="355"/>
      <c r="AJ50" s="355"/>
      <c r="AK50" s="163" t="s">
        <v>12</v>
      </c>
      <c r="AL50" s="115"/>
    </row>
    <row r="51" spans="1:39" x14ac:dyDescent="0.45">
      <c r="A51" s="55"/>
      <c r="B51" s="157"/>
      <c r="C51" s="351" t="str">
        <f>MF申請書!C51</f>
        <v>▽▽株式会社</v>
      </c>
      <c r="D51" s="352"/>
      <c r="E51" s="352"/>
      <c r="F51" s="352"/>
      <c r="G51" s="352"/>
      <c r="H51" s="352"/>
      <c r="I51" s="352"/>
      <c r="J51" s="352"/>
      <c r="K51" s="352"/>
      <c r="L51" s="352"/>
      <c r="M51" s="352"/>
      <c r="N51" s="353"/>
      <c r="O51" s="354">
        <f>MF申請書!O51</f>
        <v>0</v>
      </c>
      <c r="P51" s="355"/>
      <c r="Q51" s="355"/>
      <c r="R51" s="355"/>
      <c r="S51" s="163" t="s">
        <v>12</v>
      </c>
      <c r="T51" s="164"/>
      <c r="U51" s="354">
        <f>MF申請書!U51</f>
        <v>0</v>
      </c>
      <c r="V51" s="355"/>
      <c r="W51" s="355"/>
      <c r="X51" s="355"/>
      <c r="Y51" s="163" t="s">
        <v>12</v>
      </c>
      <c r="Z51" s="163"/>
      <c r="AA51" s="354">
        <f t="shared" si="0"/>
        <v>0</v>
      </c>
      <c r="AB51" s="355"/>
      <c r="AC51" s="355"/>
      <c r="AD51" s="355"/>
      <c r="AE51" s="163" t="s">
        <v>12</v>
      </c>
      <c r="AF51" s="164"/>
      <c r="AG51" s="354">
        <f t="shared" si="1"/>
        <v>0</v>
      </c>
      <c r="AH51" s="355"/>
      <c r="AI51" s="355"/>
      <c r="AJ51" s="355"/>
      <c r="AK51" s="163" t="s">
        <v>12</v>
      </c>
      <c r="AL51" s="115"/>
    </row>
    <row r="52" spans="1:39" x14ac:dyDescent="0.45">
      <c r="A52" s="55"/>
      <c r="B52" s="157"/>
      <c r="C52" s="351" t="str">
        <f>MF申請書!C52</f>
        <v>　　</v>
      </c>
      <c r="D52" s="352"/>
      <c r="E52" s="352"/>
      <c r="F52" s="352"/>
      <c r="G52" s="352"/>
      <c r="H52" s="352"/>
      <c r="I52" s="352"/>
      <c r="J52" s="352"/>
      <c r="K52" s="352"/>
      <c r="L52" s="352"/>
      <c r="M52" s="352"/>
      <c r="N52" s="353"/>
      <c r="O52" s="354">
        <f>MF申請書!O52</f>
        <v>0</v>
      </c>
      <c r="P52" s="355"/>
      <c r="Q52" s="355"/>
      <c r="R52" s="355"/>
      <c r="S52" s="163" t="s">
        <v>12</v>
      </c>
      <c r="T52" s="164"/>
      <c r="U52" s="354">
        <f>MF申請書!U52</f>
        <v>0</v>
      </c>
      <c r="V52" s="355"/>
      <c r="W52" s="355"/>
      <c r="X52" s="355"/>
      <c r="Y52" s="163" t="s">
        <v>12</v>
      </c>
      <c r="Z52" s="163"/>
      <c r="AA52" s="354">
        <f t="shared" si="0"/>
        <v>0</v>
      </c>
      <c r="AB52" s="355"/>
      <c r="AC52" s="355"/>
      <c r="AD52" s="355"/>
      <c r="AE52" s="163" t="s">
        <v>12</v>
      </c>
      <c r="AF52" s="164"/>
      <c r="AG52" s="354">
        <f t="shared" si="1"/>
        <v>0</v>
      </c>
      <c r="AH52" s="355"/>
      <c r="AI52" s="355"/>
      <c r="AJ52" s="355"/>
      <c r="AK52" s="163" t="s">
        <v>12</v>
      </c>
      <c r="AL52" s="115"/>
    </row>
    <row r="53" spans="1:39" x14ac:dyDescent="0.45">
      <c r="A53" s="55"/>
      <c r="B53" s="157"/>
      <c r="C53" s="351" t="str">
        <f>MF申請書!C53</f>
        <v>　　</v>
      </c>
      <c r="D53" s="352"/>
      <c r="E53" s="352"/>
      <c r="F53" s="352"/>
      <c r="G53" s="352"/>
      <c r="H53" s="352"/>
      <c r="I53" s="352"/>
      <c r="J53" s="352"/>
      <c r="K53" s="352"/>
      <c r="L53" s="352"/>
      <c r="M53" s="352"/>
      <c r="N53" s="353"/>
      <c r="O53" s="354">
        <f>MF申請書!O53</f>
        <v>0</v>
      </c>
      <c r="P53" s="355"/>
      <c r="Q53" s="355"/>
      <c r="R53" s="355"/>
      <c r="S53" s="163" t="s">
        <v>12</v>
      </c>
      <c r="T53" s="164"/>
      <c r="U53" s="354">
        <f>MF申請書!U53</f>
        <v>0</v>
      </c>
      <c r="V53" s="355"/>
      <c r="W53" s="355"/>
      <c r="X53" s="355"/>
      <c r="Y53" s="163" t="s">
        <v>12</v>
      </c>
      <c r="Z53" s="163"/>
      <c r="AA53" s="354">
        <f t="shared" si="0"/>
        <v>0</v>
      </c>
      <c r="AB53" s="355"/>
      <c r="AC53" s="355"/>
      <c r="AD53" s="355"/>
      <c r="AE53" s="163" t="s">
        <v>12</v>
      </c>
      <c r="AF53" s="164"/>
      <c r="AG53" s="354">
        <f t="shared" si="1"/>
        <v>0</v>
      </c>
      <c r="AH53" s="355"/>
      <c r="AI53" s="355"/>
      <c r="AJ53" s="355"/>
      <c r="AK53" s="163" t="s">
        <v>12</v>
      </c>
      <c r="AL53" s="115"/>
    </row>
    <row r="54" spans="1:39" x14ac:dyDescent="0.45">
      <c r="A54" s="55"/>
      <c r="B54" s="157"/>
      <c r="C54" s="351" t="str">
        <f>MF申請書!C54</f>
        <v>　　</v>
      </c>
      <c r="D54" s="352"/>
      <c r="E54" s="352"/>
      <c r="F54" s="352"/>
      <c r="G54" s="352"/>
      <c r="H54" s="352"/>
      <c r="I54" s="352"/>
      <c r="J54" s="352"/>
      <c r="K54" s="352"/>
      <c r="L54" s="352"/>
      <c r="M54" s="352"/>
      <c r="N54" s="353"/>
      <c r="O54" s="354">
        <f>MF申請書!O54</f>
        <v>0</v>
      </c>
      <c r="P54" s="355"/>
      <c r="Q54" s="355"/>
      <c r="R54" s="355"/>
      <c r="S54" s="163" t="s">
        <v>12</v>
      </c>
      <c r="T54" s="164"/>
      <c r="U54" s="354">
        <f>MF申請書!U54</f>
        <v>0</v>
      </c>
      <c r="V54" s="355"/>
      <c r="W54" s="355"/>
      <c r="X54" s="355"/>
      <c r="Y54" s="163" t="s">
        <v>12</v>
      </c>
      <c r="Z54" s="163"/>
      <c r="AA54" s="354">
        <f t="shared" si="0"/>
        <v>0</v>
      </c>
      <c r="AB54" s="355"/>
      <c r="AC54" s="355"/>
      <c r="AD54" s="355"/>
      <c r="AE54" s="163" t="s">
        <v>12</v>
      </c>
      <c r="AF54" s="164"/>
      <c r="AG54" s="354">
        <f t="shared" si="1"/>
        <v>0</v>
      </c>
      <c r="AH54" s="355"/>
      <c r="AI54" s="355"/>
      <c r="AJ54" s="355"/>
      <c r="AK54" s="163" t="s">
        <v>12</v>
      </c>
      <c r="AL54" s="115"/>
    </row>
    <row r="55" spans="1:39" x14ac:dyDescent="0.45">
      <c r="A55" s="55"/>
      <c r="B55" s="157"/>
      <c r="C55" s="351" t="str">
        <f>MF申請書!C55</f>
        <v>　　</v>
      </c>
      <c r="D55" s="352"/>
      <c r="E55" s="352"/>
      <c r="F55" s="352"/>
      <c r="G55" s="352"/>
      <c r="H55" s="352"/>
      <c r="I55" s="352"/>
      <c r="J55" s="352"/>
      <c r="K55" s="352"/>
      <c r="L55" s="352"/>
      <c r="M55" s="352"/>
      <c r="N55" s="353"/>
      <c r="O55" s="354">
        <f>MF申請書!O55</f>
        <v>0</v>
      </c>
      <c r="P55" s="355"/>
      <c r="Q55" s="355"/>
      <c r="R55" s="355"/>
      <c r="S55" s="163" t="s">
        <v>12</v>
      </c>
      <c r="T55" s="164"/>
      <c r="U55" s="354">
        <f>MF申請書!U55</f>
        <v>0</v>
      </c>
      <c r="V55" s="355"/>
      <c r="W55" s="355"/>
      <c r="X55" s="355"/>
      <c r="Y55" s="163" t="s">
        <v>12</v>
      </c>
      <c r="Z55" s="163"/>
      <c r="AA55" s="354">
        <f t="shared" si="0"/>
        <v>0</v>
      </c>
      <c r="AB55" s="355"/>
      <c r="AC55" s="355"/>
      <c r="AD55" s="355"/>
      <c r="AE55" s="163" t="s">
        <v>12</v>
      </c>
      <c r="AF55" s="164"/>
      <c r="AG55" s="354">
        <f t="shared" si="1"/>
        <v>0</v>
      </c>
      <c r="AH55" s="355"/>
      <c r="AI55" s="355"/>
      <c r="AJ55" s="355"/>
      <c r="AK55" s="163" t="s">
        <v>12</v>
      </c>
      <c r="AL55" s="115"/>
    </row>
    <row r="56" spans="1:39" x14ac:dyDescent="0.45">
      <c r="A56" s="55"/>
      <c r="B56" s="157"/>
      <c r="C56" s="351" t="str">
        <f>MF申請書!C56</f>
        <v>　　</v>
      </c>
      <c r="D56" s="352"/>
      <c r="E56" s="352"/>
      <c r="F56" s="352"/>
      <c r="G56" s="352"/>
      <c r="H56" s="352"/>
      <c r="I56" s="352"/>
      <c r="J56" s="352"/>
      <c r="K56" s="352"/>
      <c r="L56" s="352"/>
      <c r="M56" s="352"/>
      <c r="N56" s="353"/>
      <c r="O56" s="354">
        <f>MF申請書!O56</f>
        <v>0</v>
      </c>
      <c r="P56" s="355"/>
      <c r="Q56" s="355"/>
      <c r="R56" s="355"/>
      <c r="S56" s="163" t="s">
        <v>12</v>
      </c>
      <c r="T56" s="164"/>
      <c r="U56" s="354">
        <f>MF申請書!U56</f>
        <v>0</v>
      </c>
      <c r="V56" s="355"/>
      <c r="W56" s="355"/>
      <c r="X56" s="355"/>
      <c r="Y56" s="163" t="s">
        <v>12</v>
      </c>
      <c r="Z56" s="163"/>
      <c r="AA56" s="354">
        <f t="shared" si="0"/>
        <v>0</v>
      </c>
      <c r="AB56" s="355"/>
      <c r="AC56" s="355"/>
      <c r="AD56" s="355"/>
      <c r="AE56" s="163" t="s">
        <v>12</v>
      </c>
      <c r="AF56" s="164"/>
      <c r="AG56" s="354">
        <f t="shared" si="1"/>
        <v>0</v>
      </c>
      <c r="AH56" s="355"/>
      <c r="AI56" s="355"/>
      <c r="AJ56" s="355"/>
      <c r="AK56" s="163" t="s">
        <v>12</v>
      </c>
      <c r="AL56" s="115"/>
    </row>
    <row r="57" spans="1:39" x14ac:dyDescent="0.45">
      <c r="A57" s="55"/>
      <c r="B57" s="157"/>
      <c r="C57" s="351" t="str">
        <f>MF申請書!C57</f>
        <v>　　</v>
      </c>
      <c r="D57" s="352"/>
      <c r="E57" s="352"/>
      <c r="F57" s="352"/>
      <c r="G57" s="352"/>
      <c r="H57" s="352"/>
      <c r="I57" s="352"/>
      <c r="J57" s="352"/>
      <c r="K57" s="352"/>
      <c r="L57" s="352"/>
      <c r="M57" s="352"/>
      <c r="N57" s="353"/>
      <c r="O57" s="354">
        <f>MF申請書!O57</f>
        <v>0</v>
      </c>
      <c r="P57" s="355"/>
      <c r="Q57" s="355"/>
      <c r="R57" s="355"/>
      <c r="S57" s="163" t="s">
        <v>12</v>
      </c>
      <c r="T57" s="164"/>
      <c r="U57" s="354">
        <f>MF申請書!U57</f>
        <v>0</v>
      </c>
      <c r="V57" s="355"/>
      <c r="W57" s="355"/>
      <c r="X57" s="355"/>
      <c r="Y57" s="163" t="s">
        <v>12</v>
      </c>
      <c r="Z57" s="163"/>
      <c r="AA57" s="354">
        <f t="shared" si="0"/>
        <v>0</v>
      </c>
      <c r="AB57" s="355"/>
      <c r="AC57" s="355"/>
      <c r="AD57" s="355"/>
      <c r="AE57" s="163" t="s">
        <v>12</v>
      </c>
      <c r="AF57" s="164"/>
      <c r="AG57" s="354">
        <f t="shared" si="1"/>
        <v>0</v>
      </c>
      <c r="AH57" s="355"/>
      <c r="AI57" s="355"/>
      <c r="AJ57" s="355"/>
      <c r="AK57" s="163" t="s">
        <v>12</v>
      </c>
      <c r="AL57" s="115"/>
    </row>
    <row r="58" spans="1:39" x14ac:dyDescent="0.45">
      <c r="A58" s="55"/>
      <c r="B58" s="157"/>
      <c r="C58" s="351" t="str">
        <f>MF申請書!C58</f>
        <v>　　</v>
      </c>
      <c r="D58" s="352"/>
      <c r="E58" s="352"/>
      <c r="F58" s="352"/>
      <c r="G58" s="352"/>
      <c r="H58" s="352"/>
      <c r="I58" s="352"/>
      <c r="J58" s="352"/>
      <c r="K58" s="352"/>
      <c r="L58" s="352"/>
      <c r="M58" s="352"/>
      <c r="N58" s="353"/>
      <c r="O58" s="354">
        <f>MF申請書!O58</f>
        <v>0</v>
      </c>
      <c r="P58" s="355"/>
      <c r="Q58" s="355"/>
      <c r="R58" s="355"/>
      <c r="S58" s="163" t="s">
        <v>12</v>
      </c>
      <c r="T58" s="164"/>
      <c r="U58" s="354">
        <f>MF申請書!U58</f>
        <v>0</v>
      </c>
      <c r="V58" s="355"/>
      <c r="W58" s="355"/>
      <c r="X58" s="355"/>
      <c r="Y58" s="163" t="s">
        <v>12</v>
      </c>
      <c r="Z58" s="163"/>
      <c r="AA58" s="354">
        <f t="shared" si="0"/>
        <v>0</v>
      </c>
      <c r="AB58" s="355"/>
      <c r="AC58" s="355"/>
      <c r="AD58" s="355"/>
      <c r="AE58" s="163" t="s">
        <v>12</v>
      </c>
      <c r="AF58" s="164"/>
      <c r="AG58" s="354">
        <f t="shared" si="1"/>
        <v>0</v>
      </c>
      <c r="AH58" s="355"/>
      <c r="AI58" s="355"/>
      <c r="AJ58" s="355"/>
      <c r="AK58" s="163" t="s">
        <v>12</v>
      </c>
      <c r="AL58" s="115"/>
    </row>
    <row r="59" spans="1:39" x14ac:dyDescent="0.45">
      <c r="A59" s="55"/>
      <c r="B59" s="157"/>
      <c r="C59" s="351" t="str">
        <f>MF申請書!C59</f>
        <v>　　</v>
      </c>
      <c r="D59" s="352"/>
      <c r="E59" s="352"/>
      <c r="F59" s="352"/>
      <c r="G59" s="352"/>
      <c r="H59" s="352"/>
      <c r="I59" s="352"/>
      <c r="J59" s="352"/>
      <c r="K59" s="352"/>
      <c r="L59" s="352"/>
      <c r="M59" s="352"/>
      <c r="N59" s="353"/>
      <c r="O59" s="354">
        <f>MF申請書!O59</f>
        <v>0</v>
      </c>
      <c r="P59" s="355"/>
      <c r="Q59" s="355"/>
      <c r="R59" s="355"/>
      <c r="S59" s="163" t="s">
        <v>12</v>
      </c>
      <c r="T59" s="164"/>
      <c r="U59" s="354">
        <f>MF申請書!U59</f>
        <v>0</v>
      </c>
      <c r="V59" s="355"/>
      <c r="W59" s="355"/>
      <c r="X59" s="355"/>
      <c r="Y59" s="163" t="s">
        <v>12</v>
      </c>
      <c r="Z59" s="163"/>
      <c r="AA59" s="354">
        <f t="shared" si="0"/>
        <v>0</v>
      </c>
      <c r="AB59" s="355"/>
      <c r="AC59" s="355"/>
      <c r="AD59" s="355"/>
      <c r="AE59" s="163" t="s">
        <v>12</v>
      </c>
      <c r="AF59" s="164"/>
      <c r="AG59" s="354">
        <f t="shared" si="1"/>
        <v>0</v>
      </c>
      <c r="AH59" s="355"/>
      <c r="AI59" s="355"/>
      <c r="AJ59" s="355"/>
      <c r="AK59" s="163" t="s">
        <v>12</v>
      </c>
      <c r="AL59" s="115"/>
    </row>
    <row r="60" spans="1:39" x14ac:dyDescent="0.45">
      <c r="A60" s="55"/>
      <c r="B60" s="157"/>
      <c r="C60" s="351" t="str">
        <f>MF申請書!C60</f>
        <v>　　</v>
      </c>
      <c r="D60" s="352"/>
      <c r="E60" s="352"/>
      <c r="F60" s="352"/>
      <c r="G60" s="352"/>
      <c r="H60" s="352"/>
      <c r="I60" s="352"/>
      <c r="J60" s="352"/>
      <c r="K60" s="352"/>
      <c r="L60" s="352"/>
      <c r="M60" s="352"/>
      <c r="N60" s="353"/>
      <c r="O60" s="354">
        <f>MF申請書!O60</f>
        <v>0</v>
      </c>
      <c r="P60" s="355"/>
      <c r="Q60" s="355"/>
      <c r="R60" s="355"/>
      <c r="S60" s="163" t="s">
        <v>12</v>
      </c>
      <c r="T60" s="164"/>
      <c r="U60" s="354">
        <f>MF申請書!U60</f>
        <v>0</v>
      </c>
      <c r="V60" s="355"/>
      <c r="W60" s="355"/>
      <c r="X60" s="355"/>
      <c r="Y60" s="163" t="s">
        <v>12</v>
      </c>
      <c r="Z60" s="163"/>
      <c r="AA60" s="354">
        <f t="shared" si="0"/>
        <v>0</v>
      </c>
      <c r="AB60" s="355"/>
      <c r="AC60" s="355"/>
      <c r="AD60" s="355"/>
      <c r="AE60" s="163" t="s">
        <v>12</v>
      </c>
      <c r="AF60" s="164"/>
      <c r="AG60" s="354">
        <f t="shared" si="1"/>
        <v>0</v>
      </c>
      <c r="AH60" s="355"/>
      <c r="AI60" s="355"/>
      <c r="AJ60" s="355"/>
      <c r="AK60" s="163" t="s">
        <v>12</v>
      </c>
      <c r="AL60" s="115"/>
    </row>
    <row r="61" spans="1:39" x14ac:dyDescent="0.45">
      <c r="A61" s="55"/>
      <c r="B61" s="157"/>
      <c r="C61" s="351" t="str">
        <f>MF申請書!C61</f>
        <v>　　</v>
      </c>
      <c r="D61" s="352"/>
      <c r="E61" s="352"/>
      <c r="F61" s="352"/>
      <c r="G61" s="352"/>
      <c r="H61" s="352"/>
      <c r="I61" s="352"/>
      <c r="J61" s="352"/>
      <c r="K61" s="352"/>
      <c r="L61" s="352"/>
      <c r="M61" s="352"/>
      <c r="N61" s="353"/>
      <c r="O61" s="354">
        <f>MF申請書!O61</f>
        <v>0</v>
      </c>
      <c r="P61" s="355"/>
      <c r="Q61" s="355"/>
      <c r="R61" s="355"/>
      <c r="S61" s="163" t="s">
        <v>12</v>
      </c>
      <c r="T61" s="164"/>
      <c r="U61" s="354">
        <f>MF申請書!U61</f>
        <v>0</v>
      </c>
      <c r="V61" s="355"/>
      <c r="W61" s="355"/>
      <c r="X61" s="355"/>
      <c r="Y61" s="163" t="s">
        <v>12</v>
      </c>
      <c r="Z61" s="163"/>
      <c r="AA61" s="354">
        <f t="shared" si="0"/>
        <v>0</v>
      </c>
      <c r="AB61" s="355"/>
      <c r="AC61" s="355"/>
      <c r="AD61" s="355"/>
      <c r="AE61" s="163" t="s">
        <v>12</v>
      </c>
      <c r="AF61" s="164"/>
      <c r="AG61" s="354">
        <f t="shared" si="1"/>
        <v>0</v>
      </c>
      <c r="AH61" s="355"/>
      <c r="AI61" s="355"/>
      <c r="AJ61" s="355"/>
      <c r="AK61" s="163" t="s">
        <v>12</v>
      </c>
      <c r="AL61" s="115"/>
    </row>
    <row r="62" spans="1:39" x14ac:dyDescent="0.45">
      <c r="A62" s="55"/>
      <c r="B62" s="157"/>
      <c r="C62" s="351" t="str">
        <f>MF申請書!C62</f>
        <v>　　</v>
      </c>
      <c r="D62" s="352"/>
      <c r="E62" s="352"/>
      <c r="F62" s="352"/>
      <c r="G62" s="352"/>
      <c r="H62" s="352"/>
      <c r="I62" s="352"/>
      <c r="J62" s="352"/>
      <c r="K62" s="352"/>
      <c r="L62" s="352"/>
      <c r="M62" s="352"/>
      <c r="N62" s="353"/>
      <c r="O62" s="354">
        <f>MF申請書!O62</f>
        <v>0</v>
      </c>
      <c r="P62" s="355"/>
      <c r="Q62" s="355"/>
      <c r="R62" s="355"/>
      <c r="S62" s="163" t="s">
        <v>12</v>
      </c>
      <c r="T62" s="164"/>
      <c r="U62" s="354">
        <f>MF申請書!U62</f>
        <v>0</v>
      </c>
      <c r="V62" s="355"/>
      <c r="W62" s="355"/>
      <c r="X62" s="355"/>
      <c r="Y62" s="163" t="s">
        <v>12</v>
      </c>
      <c r="Z62" s="163"/>
      <c r="AA62" s="354">
        <f t="shared" si="0"/>
        <v>0</v>
      </c>
      <c r="AB62" s="355"/>
      <c r="AC62" s="355"/>
      <c r="AD62" s="355"/>
      <c r="AE62" s="163" t="s">
        <v>12</v>
      </c>
      <c r="AF62" s="164"/>
      <c r="AG62" s="354">
        <f t="shared" si="1"/>
        <v>0</v>
      </c>
      <c r="AH62" s="355"/>
      <c r="AI62" s="355"/>
      <c r="AJ62" s="355"/>
      <c r="AK62" s="163" t="s">
        <v>12</v>
      </c>
      <c r="AL62" s="115"/>
    </row>
    <row r="63" spans="1:39" x14ac:dyDescent="0.45">
      <c r="A63" s="55"/>
      <c r="B63" s="157"/>
      <c r="C63" s="351" t="str">
        <f>MF申請書!C63</f>
        <v>　　</v>
      </c>
      <c r="D63" s="352"/>
      <c r="E63" s="352"/>
      <c r="F63" s="352"/>
      <c r="G63" s="352"/>
      <c r="H63" s="352"/>
      <c r="I63" s="352"/>
      <c r="J63" s="352"/>
      <c r="K63" s="352"/>
      <c r="L63" s="352"/>
      <c r="M63" s="352"/>
      <c r="N63" s="353"/>
      <c r="O63" s="354">
        <f>MF申請書!O63</f>
        <v>0</v>
      </c>
      <c r="P63" s="355"/>
      <c r="Q63" s="355"/>
      <c r="R63" s="355"/>
      <c r="S63" s="163" t="s">
        <v>12</v>
      </c>
      <c r="T63" s="164"/>
      <c r="U63" s="354">
        <f>MF申請書!U63</f>
        <v>0</v>
      </c>
      <c r="V63" s="355"/>
      <c r="W63" s="355"/>
      <c r="X63" s="355"/>
      <c r="Y63" s="163" t="s">
        <v>12</v>
      </c>
      <c r="Z63" s="163"/>
      <c r="AA63" s="354">
        <f t="shared" si="0"/>
        <v>0</v>
      </c>
      <c r="AB63" s="355"/>
      <c r="AC63" s="355"/>
      <c r="AD63" s="355"/>
      <c r="AE63" s="163" t="s">
        <v>12</v>
      </c>
      <c r="AF63" s="164"/>
      <c r="AG63" s="354">
        <f t="shared" si="1"/>
        <v>0</v>
      </c>
      <c r="AH63" s="355"/>
      <c r="AI63" s="355"/>
      <c r="AJ63" s="355"/>
      <c r="AK63" s="163" t="s">
        <v>12</v>
      </c>
      <c r="AL63" s="115"/>
    </row>
    <row r="64" spans="1:39" ht="12" customHeight="1" x14ac:dyDescent="0.45">
      <c r="A64" s="55"/>
      <c r="B64" s="157"/>
      <c r="C64" s="351" t="str">
        <f>MF申請書!C64</f>
        <v>　　</v>
      </c>
      <c r="D64" s="352"/>
      <c r="E64" s="352"/>
      <c r="F64" s="352"/>
      <c r="G64" s="352"/>
      <c r="H64" s="352"/>
      <c r="I64" s="352"/>
      <c r="J64" s="352"/>
      <c r="K64" s="352"/>
      <c r="L64" s="352"/>
      <c r="M64" s="352"/>
      <c r="N64" s="353"/>
      <c r="O64" s="354">
        <f>MF申請書!O64</f>
        <v>0</v>
      </c>
      <c r="P64" s="355"/>
      <c r="Q64" s="355"/>
      <c r="R64" s="355"/>
      <c r="S64" s="163" t="s">
        <v>12</v>
      </c>
      <c r="T64" s="164"/>
      <c r="U64" s="354">
        <f>MF申請書!U64</f>
        <v>0</v>
      </c>
      <c r="V64" s="355"/>
      <c r="W64" s="355"/>
      <c r="X64" s="355"/>
      <c r="Y64" s="163" t="s">
        <v>12</v>
      </c>
      <c r="Z64" s="163"/>
      <c r="AA64" s="354">
        <f t="shared" si="0"/>
        <v>0</v>
      </c>
      <c r="AB64" s="355"/>
      <c r="AC64" s="355"/>
      <c r="AD64" s="355"/>
      <c r="AE64" s="163" t="s">
        <v>12</v>
      </c>
      <c r="AF64" s="164"/>
      <c r="AG64" s="354">
        <f t="shared" si="1"/>
        <v>0</v>
      </c>
      <c r="AH64" s="355"/>
      <c r="AI64" s="355"/>
      <c r="AJ64" s="355"/>
      <c r="AK64" s="163" t="s">
        <v>12</v>
      </c>
      <c r="AL64" s="115"/>
    </row>
    <row r="65" spans="1:39" ht="12" customHeight="1" x14ac:dyDescent="0.45">
      <c r="A65" s="55"/>
      <c r="B65" s="157"/>
      <c r="C65" s="351" t="str">
        <f>MF申請書!C65</f>
        <v>　　</v>
      </c>
      <c r="D65" s="352"/>
      <c r="E65" s="352"/>
      <c r="F65" s="352"/>
      <c r="G65" s="352"/>
      <c r="H65" s="352"/>
      <c r="I65" s="352"/>
      <c r="J65" s="352"/>
      <c r="K65" s="352"/>
      <c r="L65" s="352"/>
      <c r="M65" s="352"/>
      <c r="N65" s="353"/>
      <c r="O65" s="354">
        <f>MF申請書!O65</f>
        <v>0</v>
      </c>
      <c r="P65" s="355"/>
      <c r="Q65" s="355"/>
      <c r="R65" s="355"/>
      <c r="S65" s="163" t="s">
        <v>12</v>
      </c>
      <c r="T65" s="164"/>
      <c r="U65" s="354">
        <f>MF申請書!U65</f>
        <v>0</v>
      </c>
      <c r="V65" s="355"/>
      <c r="W65" s="355"/>
      <c r="X65" s="355"/>
      <c r="Y65" s="163" t="s">
        <v>12</v>
      </c>
      <c r="Z65" s="163"/>
      <c r="AA65" s="354">
        <f t="shared" si="0"/>
        <v>0</v>
      </c>
      <c r="AB65" s="355"/>
      <c r="AC65" s="355"/>
      <c r="AD65" s="355"/>
      <c r="AE65" s="163" t="s">
        <v>12</v>
      </c>
      <c r="AF65" s="164"/>
      <c r="AG65" s="354">
        <f t="shared" si="1"/>
        <v>0</v>
      </c>
      <c r="AH65" s="355"/>
      <c r="AI65" s="355"/>
      <c r="AJ65" s="355"/>
      <c r="AK65" s="163" t="s">
        <v>12</v>
      </c>
      <c r="AL65" s="115"/>
    </row>
    <row r="66" spans="1:39" ht="12" customHeight="1" x14ac:dyDescent="0.45">
      <c r="A66" s="55"/>
      <c r="B66" s="157"/>
      <c r="C66" s="351" t="str">
        <f>MF申請書!C66</f>
        <v>　　</v>
      </c>
      <c r="D66" s="352"/>
      <c r="E66" s="352"/>
      <c r="F66" s="352"/>
      <c r="G66" s="352"/>
      <c r="H66" s="352"/>
      <c r="I66" s="352"/>
      <c r="J66" s="352"/>
      <c r="K66" s="352"/>
      <c r="L66" s="352"/>
      <c r="M66" s="352"/>
      <c r="N66" s="353"/>
      <c r="O66" s="357">
        <f>MF申請書!O66</f>
        <v>0</v>
      </c>
      <c r="P66" s="358"/>
      <c r="Q66" s="358"/>
      <c r="R66" s="487"/>
      <c r="S66" s="163" t="s">
        <v>12</v>
      </c>
      <c r="T66" s="164"/>
      <c r="U66" s="354">
        <f>MF申請書!U66</f>
        <v>0</v>
      </c>
      <c r="V66" s="355"/>
      <c r="W66" s="355"/>
      <c r="X66" s="355"/>
      <c r="Y66" s="163" t="s">
        <v>12</v>
      </c>
      <c r="Z66" s="163"/>
      <c r="AA66" s="354">
        <f t="shared" si="0"/>
        <v>0</v>
      </c>
      <c r="AB66" s="355"/>
      <c r="AC66" s="355"/>
      <c r="AD66" s="355"/>
      <c r="AE66" s="163" t="s">
        <v>12</v>
      </c>
      <c r="AF66" s="164"/>
      <c r="AG66" s="354">
        <f t="shared" si="1"/>
        <v>0</v>
      </c>
      <c r="AH66" s="355"/>
      <c r="AI66" s="355"/>
      <c r="AJ66" s="355"/>
      <c r="AK66" s="163" t="s">
        <v>12</v>
      </c>
      <c r="AL66" s="115"/>
    </row>
    <row r="67" spans="1:39" ht="12" customHeight="1" x14ac:dyDescent="0.45">
      <c r="A67" s="55"/>
      <c r="B67" s="157"/>
      <c r="C67" s="351" t="str">
        <f>MF申請書!C67</f>
        <v>　　</v>
      </c>
      <c r="D67" s="352"/>
      <c r="E67" s="352"/>
      <c r="F67" s="352"/>
      <c r="G67" s="352"/>
      <c r="H67" s="352"/>
      <c r="I67" s="352"/>
      <c r="J67" s="352"/>
      <c r="K67" s="352"/>
      <c r="L67" s="352"/>
      <c r="M67" s="352"/>
      <c r="N67" s="353"/>
      <c r="O67" s="357">
        <f>MF申請書!O67</f>
        <v>0</v>
      </c>
      <c r="P67" s="358"/>
      <c r="Q67" s="358"/>
      <c r="R67" s="487"/>
      <c r="S67" s="163" t="s">
        <v>12</v>
      </c>
      <c r="T67" s="164"/>
      <c r="U67" s="354">
        <f>MF申請書!U67</f>
        <v>0</v>
      </c>
      <c r="V67" s="355"/>
      <c r="W67" s="355"/>
      <c r="X67" s="355"/>
      <c r="Y67" s="163" t="s">
        <v>12</v>
      </c>
      <c r="Z67" s="163"/>
      <c r="AA67" s="354">
        <f t="shared" si="0"/>
        <v>0</v>
      </c>
      <c r="AB67" s="355"/>
      <c r="AC67" s="355"/>
      <c r="AD67" s="355"/>
      <c r="AE67" s="163" t="s">
        <v>12</v>
      </c>
      <c r="AF67" s="164"/>
      <c r="AG67" s="354">
        <f t="shared" si="1"/>
        <v>0</v>
      </c>
      <c r="AH67" s="355"/>
      <c r="AI67" s="355"/>
      <c r="AJ67" s="355"/>
      <c r="AK67" s="163" t="s">
        <v>12</v>
      </c>
      <c r="AL67" s="115"/>
    </row>
    <row r="68" spans="1:39" ht="12" customHeight="1" x14ac:dyDescent="0.45">
      <c r="A68" s="55"/>
      <c r="B68" s="157"/>
      <c r="C68" s="351" t="str">
        <f>MF申請書!C68</f>
        <v>　　</v>
      </c>
      <c r="D68" s="352"/>
      <c r="E68" s="352"/>
      <c r="F68" s="352"/>
      <c r="G68" s="352"/>
      <c r="H68" s="352"/>
      <c r="I68" s="352"/>
      <c r="J68" s="352"/>
      <c r="K68" s="352"/>
      <c r="L68" s="352"/>
      <c r="M68" s="352"/>
      <c r="N68" s="353"/>
      <c r="O68" s="357">
        <f>MF申請書!O68</f>
        <v>0</v>
      </c>
      <c r="P68" s="358"/>
      <c r="Q68" s="358"/>
      <c r="R68" s="487"/>
      <c r="S68" s="163" t="s">
        <v>12</v>
      </c>
      <c r="T68" s="164"/>
      <c r="U68" s="354">
        <f>MF申請書!U68</f>
        <v>0</v>
      </c>
      <c r="V68" s="355"/>
      <c r="W68" s="355"/>
      <c r="X68" s="355"/>
      <c r="Y68" s="163" t="s">
        <v>12</v>
      </c>
      <c r="Z68" s="163"/>
      <c r="AA68" s="354">
        <f t="shared" si="0"/>
        <v>0</v>
      </c>
      <c r="AB68" s="355"/>
      <c r="AC68" s="355"/>
      <c r="AD68" s="355"/>
      <c r="AE68" s="163" t="s">
        <v>12</v>
      </c>
      <c r="AF68" s="164"/>
      <c r="AG68" s="354">
        <f t="shared" si="1"/>
        <v>0</v>
      </c>
      <c r="AH68" s="355"/>
      <c r="AI68" s="355"/>
      <c r="AJ68" s="355"/>
      <c r="AK68" s="163" t="s">
        <v>12</v>
      </c>
      <c r="AL68" s="115"/>
    </row>
    <row r="69" spans="1:39" ht="12" customHeight="1" x14ac:dyDescent="0.45">
      <c r="A69" s="55"/>
      <c r="B69" s="157"/>
      <c r="C69" s="351" t="str">
        <f>MF申請書!C69</f>
        <v>　　</v>
      </c>
      <c r="D69" s="352"/>
      <c r="E69" s="352"/>
      <c r="F69" s="352"/>
      <c r="G69" s="352"/>
      <c r="H69" s="352"/>
      <c r="I69" s="352"/>
      <c r="J69" s="352"/>
      <c r="K69" s="352"/>
      <c r="L69" s="352"/>
      <c r="M69" s="352"/>
      <c r="N69" s="353"/>
      <c r="O69" s="370">
        <f>MF申請書!O69</f>
        <v>0</v>
      </c>
      <c r="P69" s="371"/>
      <c r="Q69" s="371"/>
      <c r="R69" s="490"/>
      <c r="S69" s="237" t="s">
        <v>12</v>
      </c>
      <c r="T69" s="238"/>
      <c r="U69" s="367">
        <f>MF申請書!U69</f>
        <v>0</v>
      </c>
      <c r="V69" s="368"/>
      <c r="W69" s="368"/>
      <c r="X69" s="368"/>
      <c r="Y69" s="237" t="s">
        <v>12</v>
      </c>
      <c r="Z69" s="237"/>
      <c r="AA69" s="367">
        <f t="shared" si="0"/>
        <v>0</v>
      </c>
      <c r="AB69" s="368"/>
      <c r="AC69" s="368"/>
      <c r="AD69" s="368"/>
      <c r="AE69" s="237" t="s">
        <v>12</v>
      </c>
      <c r="AF69" s="238"/>
      <c r="AG69" s="367">
        <f t="shared" si="1"/>
        <v>0</v>
      </c>
      <c r="AH69" s="368"/>
      <c r="AI69" s="368"/>
      <c r="AJ69" s="368"/>
      <c r="AK69" s="237" t="s">
        <v>12</v>
      </c>
      <c r="AL69" s="239"/>
    </row>
    <row r="70" spans="1:39" ht="12" customHeight="1" x14ac:dyDescent="0.45">
      <c r="A70" s="55"/>
      <c r="B70" s="157"/>
      <c r="C70" s="351" t="str">
        <f>MF申請書!C70</f>
        <v>　　</v>
      </c>
      <c r="D70" s="352"/>
      <c r="E70" s="352"/>
      <c r="F70" s="352"/>
      <c r="G70" s="352"/>
      <c r="H70" s="352"/>
      <c r="I70" s="352"/>
      <c r="J70" s="352"/>
      <c r="K70" s="352"/>
      <c r="L70" s="352"/>
      <c r="M70" s="352"/>
      <c r="N70" s="353"/>
      <c r="O70" s="357">
        <f>MF申請書!O70</f>
        <v>0</v>
      </c>
      <c r="P70" s="358"/>
      <c r="Q70" s="358"/>
      <c r="R70" s="487"/>
      <c r="S70" s="163" t="s">
        <v>12</v>
      </c>
      <c r="T70" s="164"/>
      <c r="U70" s="354">
        <f>MF申請書!U70</f>
        <v>0</v>
      </c>
      <c r="V70" s="355"/>
      <c r="W70" s="355"/>
      <c r="X70" s="355"/>
      <c r="Y70" s="163" t="s">
        <v>12</v>
      </c>
      <c r="Z70" s="163"/>
      <c r="AA70" s="354">
        <f t="shared" si="0"/>
        <v>0</v>
      </c>
      <c r="AB70" s="355"/>
      <c r="AC70" s="355"/>
      <c r="AD70" s="355"/>
      <c r="AE70" s="163" t="s">
        <v>12</v>
      </c>
      <c r="AF70" s="164"/>
      <c r="AG70" s="354">
        <f t="shared" si="1"/>
        <v>0</v>
      </c>
      <c r="AH70" s="355"/>
      <c r="AI70" s="355"/>
      <c r="AJ70" s="355"/>
      <c r="AK70" s="163" t="s">
        <v>12</v>
      </c>
      <c r="AL70" s="115"/>
    </row>
    <row r="71" spans="1:39" ht="12" customHeight="1" x14ac:dyDescent="0.45">
      <c r="A71" s="55"/>
      <c r="B71" s="157"/>
      <c r="C71" s="351" t="str">
        <f>MF申請書!C71</f>
        <v>　　</v>
      </c>
      <c r="D71" s="352"/>
      <c r="E71" s="352"/>
      <c r="F71" s="352"/>
      <c r="G71" s="352"/>
      <c r="H71" s="352"/>
      <c r="I71" s="352"/>
      <c r="J71" s="352"/>
      <c r="K71" s="352"/>
      <c r="L71" s="352"/>
      <c r="M71" s="352"/>
      <c r="N71" s="353"/>
      <c r="O71" s="357">
        <f>MF申請書!O71</f>
        <v>0</v>
      </c>
      <c r="P71" s="358"/>
      <c r="Q71" s="358"/>
      <c r="R71" s="487"/>
      <c r="S71" s="163" t="s">
        <v>12</v>
      </c>
      <c r="T71" s="164"/>
      <c r="U71" s="354">
        <f>MF申請書!U71</f>
        <v>0</v>
      </c>
      <c r="V71" s="355"/>
      <c r="W71" s="355"/>
      <c r="X71" s="355"/>
      <c r="Y71" s="163" t="s">
        <v>12</v>
      </c>
      <c r="Z71" s="163"/>
      <c r="AA71" s="354">
        <f t="shared" si="0"/>
        <v>0</v>
      </c>
      <c r="AB71" s="355"/>
      <c r="AC71" s="355"/>
      <c r="AD71" s="355"/>
      <c r="AE71" s="163" t="s">
        <v>12</v>
      </c>
      <c r="AF71" s="164"/>
      <c r="AG71" s="354">
        <f t="shared" si="1"/>
        <v>0</v>
      </c>
      <c r="AH71" s="355"/>
      <c r="AI71" s="355"/>
      <c r="AJ71" s="355"/>
      <c r="AK71" s="163" t="s">
        <v>12</v>
      </c>
      <c r="AL71" s="115"/>
    </row>
    <row r="72" spans="1:39" ht="12" customHeight="1" x14ac:dyDescent="0.45">
      <c r="A72" s="55"/>
      <c r="B72" s="157"/>
      <c r="C72" s="364" t="str">
        <f>MF申請書!C72</f>
        <v>　　</v>
      </c>
      <c r="D72" s="365"/>
      <c r="E72" s="365"/>
      <c r="F72" s="365"/>
      <c r="G72" s="365"/>
      <c r="H72" s="365"/>
      <c r="I72" s="365"/>
      <c r="J72" s="365"/>
      <c r="K72" s="365"/>
      <c r="L72" s="365"/>
      <c r="M72" s="365"/>
      <c r="N72" s="366"/>
      <c r="O72" s="370">
        <f>MF申請書!O72</f>
        <v>0</v>
      </c>
      <c r="P72" s="371"/>
      <c r="Q72" s="371"/>
      <c r="R72" s="490"/>
      <c r="S72" s="237" t="s">
        <v>12</v>
      </c>
      <c r="T72" s="238"/>
      <c r="U72" s="367">
        <f>MF申請書!U72</f>
        <v>0</v>
      </c>
      <c r="V72" s="368"/>
      <c r="W72" s="368"/>
      <c r="X72" s="368"/>
      <c r="Y72" s="237" t="s">
        <v>12</v>
      </c>
      <c r="Z72" s="237"/>
      <c r="AA72" s="367">
        <f t="shared" si="0"/>
        <v>0</v>
      </c>
      <c r="AB72" s="368"/>
      <c r="AC72" s="368"/>
      <c r="AD72" s="368"/>
      <c r="AE72" s="237" t="s">
        <v>12</v>
      </c>
      <c r="AF72" s="238"/>
      <c r="AG72" s="367">
        <f t="shared" si="1"/>
        <v>0</v>
      </c>
      <c r="AH72" s="368"/>
      <c r="AI72" s="368"/>
      <c r="AJ72" s="368"/>
      <c r="AK72" s="237" t="s">
        <v>12</v>
      </c>
      <c r="AL72" s="239"/>
    </row>
    <row r="73" spans="1:39" x14ac:dyDescent="0.45">
      <c r="A73" s="55"/>
      <c r="B73" s="157"/>
      <c r="C73" s="351" t="str">
        <f>MF申請書!C73</f>
        <v>　　</v>
      </c>
      <c r="D73" s="352"/>
      <c r="E73" s="352"/>
      <c r="F73" s="352"/>
      <c r="G73" s="352"/>
      <c r="H73" s="352"/>
      <c r="I73" s="352"/>
      <c r="J73" s="352"/>
      <c r="K73" s="352"/>
      <c r="L73" s="352"/>
      <c r="M73" s="352"/>
      <c r="N73" s="353"/>
      <c r="O73" s="354">
        <f>MF申請書!O73</f>
        <v>0</v>
      </c>
      <c r="P73" s="355"/>
      <c r="Q73" s="355"/>
      <c r="R73" s="355"/>
      <c r="S73" s="163" t="s">
        <v>12</v>
      </c>
      <c r="T73" s="164"/>
      <c r="U73" s="354">
        <f>MF申請書!U73</f>
        <v>0</v>
      </c>
      <c r="V73" s="355"/>
      <c r="W73" s="355"/>
      <c r="X73" s="355"/>
      <c r="Y73" s="163" t="s">
        <v>12</v>
      </c>
      <c r="Z73" s="163"/>
      <c r="AA73" s="357">
        <f t="shared" si="0"/>
        <v>0</v>
      </c>
      <c r="AB73" s="358"/>
      <c r="AC73" s="358"/>
      <c r="AD73" s="358"/>
      <c r="AE73" s="163" t="s">
        <v>12</v>
      </c>
      <c r="AF73" s="164"/>
      <c r="AG73" s="354">
        <f t="shared" si="1"/>
        <v>0</v>
      </c>
      <c r="AH73" s="355"/>
      <c r="AI73" s="355"/>
      <c r="AJ73" s="355"/>
      <c r="AK73" s="163" t="s">
        <v>12</v>
      </c>
      <c r="AL73" s="115"/>
      <c r="AM73" s="123"/>
    </row>
    <row r="74" spans="1:39" x14ac:dyDescent="0.45">
      <c r="A74" s="55"/>
      <c r="B74" s="157"/>
      <c r="C74" s="351" t="str">
        <f>MF申請書!C74</f>
        <v>　　</v>
      </c>
      <c r="D74" s="352"/>
      <c r="E74" s="352"/>
      <c r="F74" s="352"/>
      <c r="G74" s="352"/>
      <c r="H74" s="352"/>
      <c r="I74" s="352"/>
      <c r="J74" s="352"/>
      <c r="K74" s="352"/>
      <c r="L74" s="352"/>
      <c r="M74" s="352"/>
      <c r="N74" s="353"/>
      <c r="O74" s="354">
        <f>MF申請書!O74</f>
        <v>0</v>
      </c>
      <c r="P74" s="355"/>
      <c r="Q74" s="355"/>
      <c r="R74" s="355"/>
      <c r="S74" s="163" t="s">
        <v>12</v>
      </c>
      <c r="T74" s="164"/>
      <c r="U74" s="354">
        <f>MF申請書!U74</f>
        <v>0</v>
      </c>
      <c r="V74" s="355"/>
      <c r="W74" s="355"/>
      <c r="X74" s="355"/>
      <c r="Y74" s="163" t="s">
        <v>12</v>
      </c>
      <c r="Z74" s="163"/>
      <c r="AA74" s="354">
        <f t="shared" si="0"/>
        <v>0</v>
      </c>
      <c r="AB74" s="355"/>
      <c r="AC74" s="355"/>
      <c r="AD74" s="355"/>
      <c r="AE74" s="163" t="s">
        <v>12</v>
      </c>
      <c r="AF74" s="164"/>
      <c r="AG74" s="354">
        <f t="shared" si="1"/>
        <v>0</v>
      </c>
      <c r="AH74" s="355"/>
      <c r="AI74" s="355"/>
      <c r="AJ74" s="355"/>
      <c r="AK74" s="163" t="s">
        <v>12</v>
      </c>
      <c r="AL74" s="115"/>
    </row>
    <row r="75" spans="1:39" x14ac:dyDescent="0.45">
      <c r="A75" s="55"/>
      <c r="B75" s="157"/>
      <c r="C75" s="351" t="str">
        <f>MF申請書!C75</f>
        <v>　　</v>
      </c>
      <c r="D75" s="352"/>
      <c r="E75" s="352"/>
      <c r="F75" s="352"/>
      <c r="G75" s="352"/>
      <c r="H75" s="352"/>
      <c r="I75" s="352"/>
      <c r="J75" s="352"/>
      <c r="K75" s="352"/>
      <c r="L75" s="352"/>
      <c r="M75" s="352"/>
      <c r="N75" s="353"/>
      <c r="O75" s="354">
        <f>MF申請書!O75</f>
        <v>0</v>
      </c>
      <c r="P75" s="355"/>
      <c r="Q75" s="355"/>
      <c r="R75" s="355"/>
      <c r="S75" s="163" t="s">
        <v>12</v>
      </c>
      <c r="T75" s="164"/>
      <c r="U75" s="354">
        <f>MF申請書!U75</f>
        <v>0</v>
      </c>
      <c r="V75" s="355"/>
      <c r="W75" s="355"/>
      <c r="X75" s="355"/>
      <c r="Y75" s="163" t="s">
        <v>12</v>
      </c>
      <c r="Z75" s="163"/>
      <c r="AA75" s="354">
        <f t="shared" si="0"/>
        <v>0</v>
      </c>
      <c r="AB75" s="355"/>
      <c r="AC75" s="355"/>
      <c r="AD75" s="355"/>
      <c r="AE75" s="163" t="s">
        <v>12</v>
      </c>
      <c r="AF75" s="164"/>
      <c r="AG75" s="354">
        <f t="shared" si="1"/>
        <v>0</v>
      </c>
      <c r="AH75" s="355"/>
      <c r="AI75" s="355"/>
      <c r="AJ75" s="355"/>
      <c r="AK75" s="163" t="s">
        <v>12</v>
      </c>
      <c r="AL75" s="115"/>
    </row>
    <row r="76" spans="1:39" x14ac:dyDescent="0.45">
      <c r="A76" s="55"/>
      <c r="B76" s="157"/>
      <c r="C76" s="351" t="str">
        <f>MF申請書!C76</f>
        <v>　　</v>
      </c>
      <c r="D76" s="352"/>
      <c r="E76" s="352"/>
      <c r="F76" s="352"/>
      <c r="G76" s="352"/>
      <c r="H76" s="352"/>
      <c r="I76" s="352"/>
      <c r="J76" s="352"/>
      <c r="K76" s="352"/>
      <c r="L76" s="352"/>
      <c r="M76" s="352"/>
      <c r="N76" s="353"/>
      <c r="O76" s="354">
        <f>MF申請書!O76</f>
        <v>0</v>
      </c>
      <c r="P76" s="355"/>
      <c r="Q76" s="355"/>
      <c r="R76" s="355"/>
      <c r="S76" s="163" t="s">
        <v>12</v>
      </c>
      <c r="T76" s="164"/>
      <c r="U76" s="354">
        <f>MF申請書!U76</f>
        <v>0</v>
      </c>
      <c r="V76" s="355"/>
      <c r="W76" s="355"/>
      <c r="X76" s="355"/>
      <c r="Y76" s="163" t="s">
        <v>12</v>
      </c>
      <c r="Z76" s="163"/>
      <c r="AA76" s="354">
        <f t="shared" si="0"/>
        <v>0</v>
      </c>
      <c r="AB76" s="355"/>
      <c r="AC76" s="355"/>
      <c r="AD76" s="355"/>
      <c r="AE76" s="163" t="s">
        <v>12</v>
      </c>
      <c r="AF76" s="164"/>
      <c r="AG76" s="354">
        <f t="shared" si="1"/>
        <v>0</v>
      </c>
      <c r="AH76" s="355"/>
      <c r="AI76" s="355"/>
      <c r="AJ76" s="355"/>
      <c r="AK76" s="163" t="s">
        <v>12</v>
      </c>
      <c r="AL76" s="115"/>
    </row>
    <row r="77" spans="1:39" x14ac:dyDescent="0.45">
      <c r="A77" s="55"/>
      <c r="B77" s="157"/>
      <c r="C77" s="351" t="str">
        <f>MF申請書!C77</f>
        <v>　　</v>
      </c>
      <c r="D77" s="352"/>
      <c r="E77" s="352"/>
      <c r="F77" s="352"/>
      <c r="G77" s="352"/>
      <c r="H77" s="352"/>
      <c r="I77" s="352"/>
      <c r="J77" s="352"/>
      <c r="K77" s="352"/>
      <c r="L77" s="352"/>
      <c r="M77" s="352"/>
      <c r="N77" s="353"/>
      <c r="O77" s="354">
        <f>MF申請書!O77</f>
        <v>0</v>
      </c>
      <c r="P77" s="355"/>
      <c r="Q77" s="355"/>
      <c r="R77" s="355"/>
      <c r="S77" s="163" t="s">
        <v>12</v>
      </c>
      <c r="T77" s="164"/>
      <c r="U77" s="354">
        <f>MF申請書!U77</f>
        <v>0</v>
      </c>
      <c r="V77" s="355"/>
      <c r="W77" s="355"/>
      <c r="X77" s="355"/>
      <c r="Y77" s="163" t="s">
        <v>12</v>
      </c>
      <c r="Z77" s="163"/>
      <c r="AA77" s="354">
        <f t="shared" si="0"/>
        <v>0</v>
      </c>
      <c r="AB77" s="355"/>
      <c r="AC77" s="355"/>
      <c r="AD77" s="355"/>
      <c r="AE77" s="163" t="s">
        <v>12</v>
      </c>
      <c r="AF77" s="164"/>
      <c r="AG77" s="354">
        <f t="shared" si="1"/>
        <v>0</v>
      </c>
      <c r="AH77" s="355"/>
      <c r="AI77" s="355"/>
      <c r="AJ77" s="355"/>
      <c r="AK77" s="163" t="s">
        <v>12</v>
      </c>
      <c r="AL77" s="115"/>
    </row>
    <row r="78" spans="1:39" x14ac:dyDescent="0.45">
      <c r="A78" s="55"/>
      <c r="B78" s="157"/>
      <c r="C78" s="351" t="str">
        <f>MF申請書!C78</f>
        <v>　　</v>
      </c>
      <c r="D78" s="352"/>
      <c r="E78" s="352"/>
      <c r="F78" s="352"/>
      <c r="G78" s="352"/>
      <c r="H78" s="352"/>
      <c r="I78" s="352"/>
      <c r="J78" s="352"/>
      <c r="K78" s="352"/>
      <c r="L78" s="352"/>
      <c r="M78" s="352"/>
      <c r="N78" s="353"/>
      <c r="O78" s="354">
        <f>MF申請書!O78</f>
        <v>0</v>
      </c>
      <c r="P78" s="355"/>
      <c r="Q78" s="355"/>
      <c r="R78" s="355"/>
      <c r="S78" s="163" t="s">
        <v>12</v>
      </c>
      <c r="T78" s="164"/>
      <c r="U78" s="354">
        <f>MF申請書!U78</f>
        <v>0</v>
      </c>
      <c r="V78" s="355"/>
      <c r="W78" s="355"/>
      <c r="X78" s="355"/>
      <c r="Y78" s="163" t="s">
        <v>12</v>
      </c>
      <c r="Z78" s="163"/>
      <c r="AA78" s="354">
        <f t="shared" si="0"/>
        <v>0</v>
      </c>
      <c r="AB78" s="355"/>
      <c r="AC78" s="355"/>
      <c r="AD78" s="355"/>
      <c r="AE78" s="163" t="s">
        <v>12</v>
      </c>
      <c r="AF78" s="164"/>
      <c r="AG78" s="354">
        <f t="shared" si="1"/>
        <v>0</v>
      </c>
      <c r="AH78" s="355"/>
      <c r="AI78" s="355"/>
      <c r="AJ78" s="355"/>
      <c r="AK78" s="163" t="s">
        <v>12</v>
      </c>
      <c r="AL78" s="115"/>
    </row>
    <row r="79" spans="1:39" x14ac:dyDescent="0.45">
      <c r="A79" s="55"/>
      <c r="B79" s="157"/>
      <c r="C79" s="351" t="str">
        <f>MF申請書!C79</f>
        <v>　　</v>
      </c>
      <c r="D79" s="352"/>
      <c r="E79" s="352"/>
      <c r="F79" s="352"/>
      <c r="G79" s="352"/>
      <c r="H79" s="352"/>
      <c r="I79" s="352"/>
      <c r="J79" s="352"/>
      <c r="K79" s="352"/>
      <c r="L79" s="352"/>
      <c r="M79" s="352"/>
      <c r="N79" s="353"/>
      <c r="O79" s="354">
        <f>MF申請書!O79</f>
        <v>0</v>
      </c>
      <c r="P79" s="355"/>
      <c r="Q79" s="355"/>
      <c r="R79" s="355"/>
      <c r="S79" s="163" t="s">
        <v>12</v>
      </c>
      <c r="T79" s="164"/>
      <c r="U79" s="354">
        <f>MF申請書!U79</f>
        <v>0</v>
      </c>
      <c r="V79" s="355"/>
      <c r="W79" s="355"/>
      <c r="X79" s="355"/>
      <c r="Y79" s="163" t="s">
        <v>12</v>
      </c>
      <c r="Z79" s="163"/>
      <c r="AA79" s="354">
        <f t="shared" si="0"/>
        <v>0</v>
      </c>
      <c r="AB79" s="355"/>
      <c r="AC79" s="355"/>
      <c r="AD79" s="355"/>
      <c r="AE79" s="163" t="s">
        <v>12</v>
      </c>
      <c r="AF79" s="164"/>
      <c r="AG79" s="354">
        <f t="shared" si="1"/>
        <v>0</v>
      </c>
      <c r="AH79" s="355"/>
      <c r="AI79" s="355"/>
      <c r="AJ79" s="355"/>
      <c r="AK79" s="163" t="s">
        <v>12</v>
      </c>
      <c r="AL79" s="115"/>
    </row>
    <row r="80" spans="1:39" x14ac:dyDescent="0.45">
      <c r="A80" s="55"/>
      <c r="B80" s="157"/>
      <c r="C80" s="351" t="str">
        <f>MF申請書!C80</f>
        <v>　　</v>
      </c>
      <c r="D80" s="352"/>
      <c r="E80" s="352"/>
      <c r="F80" s="352"/>
      <c r="G80" s="352"/>
      <c r="H80" s="352"/>
      <c r="I80" s="352"/>
      <c r="J80" s="352"/>
      <c r="K80" s="352"/>
      <c r="L80" s="352"/>
      <c r="M80" s="352"/>
      <c r="N80" s="353"/>
      <c r="O80" s="354">
        <f>MF申請書!O80</f>
        <v>0</v>
      </c>
      <c r="P80" s="355"/>
      <c r="Q80" s="355"/>
      <c r="R80" s="355"/>
      <c r="S80" s="163" t="s">
        <v>12</v>
      </c>
      <c r="T80" s="164"/>
      <c r="U80" s="354">
        <f>MF申請書!U80</f>
        <v>0</v>
      </c>
      <c r="V80" s="355"/>
      <c r="W80" s="355"/>
      <c r="X80" s="355"/>
      <c r="Y80" s="163" t="s">
        <v>12</v>
      </c>
      <c r="Z80" s="163"/>
      <c r="AA80" s="354">
        <f t="shared" si="0"/>
        <v>0</v>
      </c>
      <c r="AB80" s="355"/>
      <c r="AC80" s="355"/>
      <c r="AD80" s="355"/>
      <c r="AE80" s="163" t="s">
        <v>12</v>
      </c>
      <c r="AF80" s="164"/>
      <c r="AG80" s="354">
        <f t="shared" si="1"/>
        <v>0</v>
      </c>
      <c r="AH80" s="355"/>
      <c r="AI80" s="355"/>
      <c r="AJ80" s="355"/>
      <c r="AK80" s="163" t="s">
        <v>12</v>
      </c>
      <c r="AL80" s="115"/>
    </row>
    <row r="81" spans="1:38" x14ac:dyDescent="0.45">
      <c r="A81" s="55"/>
      <c r="B81" s="157"/>
      <c r="C81" s="351" t="str">
        <f>MF申請書!C81</f>
        <v>　　</v>
      </c>
      <c r="D81" s="352"/>
      <c r="E81" s="352"/>
      <c r="F81" s="352"/>
      <c r="G81" s="352"/>
      <c r="H81" s="352"/>
      <c r="I81" s="352"/>
      <c r="J81" s="352"/>
      <c r="K81" s="352"/>
      <c r="L81" s="352"/>
      <c r="M81" s="352"/>
      <c r="N81" s="353"/>
      <c r="O81" s="354">
        <f>MF申請書!O81</f>
        <v>0</v>
      </c>
      <c r="P81" s="355"/>
      <c r="Q81" s="355"/>
      <c r="R81" s="355"/>
      <c r="S81" s="163" t="s">
        <v>12</v>
      </c>
      <c r="T81" s="164"/>
      <c r="U81" s="354">
        <f>MF申請書!U81</f>
        <v>0</v>
      </c>
      <c r="V81" s="355"/>
      <c r="W81" s="355"/>
      <c r="X81" s="355"/>
      <c r="Y81" s="163" t="s">
        <v>12</v>
      </c>
      <c r="Z81" s="163"/>
      <c r="AA81" s="354">
        <f t="shared" si="0"/>
        <v>0</v>
      </c>
      <c r="AB81" s="355"/>
      <c r="AC81" s="355"/>
      <c r="AD81" s="355"/>
      <c r="AE81" s="163" t="s">
        <v>12</v>
      </c>
      <c r="AF81" s="164"/>
      <c r="AG81" s="354">
        <f t="shared" si="1"/>
        <v>0</v>
      </c>
      <c r="AH81" s="355"/>
      <c r="AI81" s="355"/>
      <c r="AJ81" s="355"/>
      <c r="AK81" s="163" t="s">
        <v>12</v>
      </c>
      <c r="AL81" s="115"/>
    </row>
    <row r="82" spans="1:38" x14ac:dyDescent="0.45">
      <c r="A82" s="55"/>
      <c r="B82" s="157"/>
      <c r="C82" s="351" t="str">
        <f>MF申請書!C82</f>
        <v>　　</v>
      </c>
      <c r="D82" s="352"/>
      <c r="E82" s="352"/>
      <c r="F82" s="352"/>
      <c r="G82" s="352"/>
      <c r="H82" s="352"/>
      <c r="I82" s="352"/>
      <c r="J82" s="352"/>
      <c r="K82" s="352"/>
      <c r="L82" s="352"/>
      <c r="M82" s="352"/>
      <c r="N82" s="353"/>
      <c r="O82" s="354">
        <f>MF申請書!O82</f>
        <v>0</v>
      </c>
      <c r="P82" s="355"/>
      <c r="Q82" s="355"/>
      <c r="R82" s="355"/>
      <c r="S82" s="163" t="s">
        <v>12</v>
      </c>
      <c r="T82" s="164"/>
      <c r="U82" s="354">
        <f>MF申請書!U82</f>
        <v>0</v>
      </c>
      <c r="V82" s="355"/>
      <c r="W82" s="355"/>
      <c r="X82" s="355"/>
      <c r="Y82" s="163" t="s">
        <v>12</v>
      </c>
      <c r="Z82" s="163"/>
      <c r="AA82" s="354">
        <f t="shared" si="0"/>
        <v>0</v>
      </c>
      <c r="AB82" s="355"/>
      <c r="AC82" s="355"/>
      <c r="AD82" s="355"/>
      <c r="AE82" s="163" t="s">
        <v>12</v>
      </c>
      <c r="AF82" s="164"/>
      <c r="AG82" s="354">
        <f t="shared" si="1"/>
        <v>0</v>
      </c>
      <c r="AH82" s="355"/>
      <c r="AI82" s="355"/>
      <c r="AJ82" s="355"/>
      <c r="AK82" s="163" t="s">
        <v>12</v>
      </c>
      <c r="AL82" s="115"/>
    </row>
    <row r="83" spans="1:38" x14ac:dyDescent="0.45">
      <c r="A83" s="55"/>
      <c r="B83" s="157"/>
      <c r="C83" s="351" t="str">
        <f>MF申請書!C83</f>
        <v>　　</v>
      </c>
      <c r="D83" s="352"/>
      <c r="E83" s="352"/>
      <c r="F83" s="352"/>
      <c r="G83" s="352"/>
      <c r="H83" s="352"/>
      <c r="I83" s="352"/>
      <c r="J83" s="352"/>
      <c r="K83" s="352"/>
      <c r="L83" s="352"/>
      <c r="M83" s="352"/>
      <c r="N83" s="353"/>
      <c r="O83" s="354">
        <f>MF申請書!O83</f>
        <v>0</v>
      </c>
      <c r="P83" s="355"/>
      <c r="Q83" s="355"/>
      <c r="R83" s="355"/>
      <c r="S83" s="163" t="s">
        <v>12</v>
      </c>
      <c r="T83" s="164"/>
      <c r="U83" s="354">
        <f>MF申請書!U83</f>
        <v>0</v>
      </c>
      <c r="V83" s="355"/>
      <c r="W83" s="355"/>
      <c r="X83" s="355"/>
      <c r="Y83" s="163" t="s">
        <v>12</v>
      </c>
      <c r="Z83" s="163"/>
      <c r="AA83" s="354">
        <f t="shared" si="0"/>
        <v>0</v>
      </c>
      <c r="AB83" s="355"/>
      <c r="AC83" s="355"/>
      <c r="AD83" s="355"/>
      <c r="AE83" s="163" t="s">
        <v>12</v>
      </c>
      <c r="AF83" s="164"/>
      <c r="AG83" s="354">
        <f t="shared" si="1"/>
        <v>0</v>
      </c>
      <c r="AH83" s="355"/>
      <c r="AI83" s="355"/>
      <c r="AJ83" s="355"/>
      <c r="AK83" s="163" t="s">
        <v>12</v>
      </c>
      <c r="AL83" s="115"/>
    </row>
    <row r="84" spans="1:38" x14ac:dyDescent="0.45">
      <c r="A84" s="55"/>
      <c r="B84" s="157"/>
      <c r="C84" s="351" t="str">
        <f>MF申請書!C84</f>
        <v>　　</v>
      </c>
      <c r="D84" s="352"/>
      <c r="E84" s="352"/>
      <c r="F84" s="352"/>
      <c r="G84" s="352"/>
      <c r="H84" s="352"/>
      <c r="I84" s="352"/>
      <c r="J84" s="352"/>
      <c r="K84" s="352"/>
      <c r="L84" s="352"/>
      <c r="M84" s="352"/>
      <c r="N84" s="353"/>
      <c r="O84" s="354">
        <f>MF申請書!O84</f>
        <v>0</v>
      </c>
      <c r="P84" s="355"/>
      <c r="Q84" s="355"/>
      <c r="R84" s="355"/>
      <c r="S84" s="163" t="s">
        <v>12</v>
      </c>
      <c r="T84" s="164"/>
      <c r="U84" s="354">
        <f>MF申請書!U84</f>
        <v>0</v>
      </c>
      <c r="V84" s="355"/>
      <c r="W84" s="355"/>
      <c r="X84" s="355"/>
      <c r="Y84" s="163" t="s">
        <v>12</v>
      </c>
      <c r="Z84" s="163"/>
      <c r="AA84" s="354">
        <f t="shared" si="0"/>
        <v>0</v>
      </c>
      <c r="AB84" s="355"/>
      <c r="AC84" s="355"/>
      <c r="AD84" s="355"/>
      <c r="AE84" s="163" t="s">
        <v>12</v>
      </c>
      <c r="AF84" s="164"/>
      <c r="AG84" s="354">
        <f t="shared" si="1"/>
        <v>0</v>
      </c>
      <c r="AH84" s="355"/>
      <c r="AI84" s="355"/>
      <c r="AJ84" s="355"/>
      <c r="AK84" s="163" t="s">
        <v>12</v>
      </c>
      <c r="AL84" s="115"/>
    </row>
    <row r="85" spans="1:38" x14ac:dyDescent="0.45">
      <c r="A85" s="55"/>
      <c r="B85" s="157"/>
      <c r="C85" s="351" t="str">
        <f>MF申請書!C85</f>
        <v>　　</v>
      </c>
      <c r="D85" s="352"/>
      <c r="E85" s="352"/>
      <c r="F85" s="352"/>
      <c r="G85" s="352"/>
      <c r="H85" s="352"/>
      <c r="I85" s="352"/>
      <c r="J85" s="352"/>
      <c r="K85" s="352"/>
      <c r="L85" s="352"/>
      <c r="M85" s="352"/>
      <c r="N85" s="353"/>
      <c r="O85" s="354">
        <f>MF申請書!O85</f>
        <v>0</v>
      </c>
      <c r="P85" s="355"/>
      <c r="Q85" s="355"/>
      <c r="R85" s="355"/>
      <c r="S85" s="163" t="s">
        <v>12</v>
      </c>
      <c r="T85" s="164"/>
      <c r="U85" s="354">
        <f>MF申請書!U85</f>
        <v>0</v>
      </c>
      <c r="V85" s="355"/>
      <c r="W85" s="355"/>
      <c r="X85" s="355"/>
      <c r="Y85" s="163" t="s">
        <v>12</v>
      </c>
      <c r="Z85" s="163"/>
      <c r="AA85" s="354">
        <f t="shared" si="0"/>
        <v>0</v>
      </c>
      <c r="AB85" s="355"/>
      <c r="AC85" s="355"/>
      <c r="AD85" s="355"/>
      <c r="AE85" s="163" t="s">
        <v>12</v>
      </c>
      <c r="AF85" s="164"/>
      <c r="AG85" s="354">
        <f t="shared" si="1"/>
        <v>0</v>
      </c>
      <c r="AH85" s="355"/>
      <c r="AI85" s="355"/>
      <c r="AJ85" s="355"/>
      <c r="AK85" s="163" t="s">
        <v>12</v>
      </c>
      <c r="AL85" s="115"/>
    </row>
    <row r="86" spans="1:38" x14ac:dyDescent="0.45">
      <c r="A86" s="55"/>
      <c r="B86" s="157"/>
      <c r="C86" s="351" t="str">
        <f>MF申請書!C86</f>
        <v>　　</v>
      </c>
      <c r="D86" s="352"/>
      <c r="E86" s="352"/>
      <c r="F86" s="352"/>
      <c r="G86" s="352"/>
      <c r="H86" s="352"/>
      <c r="I86" s="352"/>
      <c r="J86" s="352"/>
      <c r="K86" s="352"/>
      <c r="L86" s="352"/>
      <c r="M86" s="352"/>
      <c r="N86" s="353"/>
      <c r="O86" s="354">
        <f>MF申請書!O86</f>
        <v>0</v>
      </c>
      <c r="P86" s="355"/>
      <c r="Q86" s="355"/>
      <c r="R86" s="355"/>
      <c r="S86" s="163" t="s">
        <v>12</v>
      </c>
      <c r="T86" s="164"/>
      <c r="U86" s="354">
        <f>MF申請書!U86</f>
        <v>0</v>
      </c>
      <c r="V86" s="355"/>
      <c r="W86" s="355"/>
      <c r="X86" s="355"/>
      <c r="Y86" s="163" t="s">
        <v>12</v>
      </c>
      <c r="Z86" s="163"/>
      <c r="AA86" s="354">
        <f t="shared" si="0"/>
        <v>0</v>
      </c>
      <c r="AB86" s="355"/>
      <c r="AC86" s="355"/>
      <c r="AD86" s="355"/>
      <c r="AE86" s="163" t="s">
        <v>12</v>
      </c>
      <c r="AF86" s="164"/>
      <c r="AG86" s="354">
        <f t="shared" si="1"/>
        <v>0</v>
      </c>
      <c r="AH86" s="355"/>
      <c r="AI86" s="355"/>
      <c r="AJ86" s="355"/>
      <c r="AK86" s="163" t="s">
        <v>12</v>
      </c>
      <c r="AL86" s="115"/>
    </row>
    <row r="87" spans="1:38" x14ac:dyDescent="0.45">
      <c r="A87" s="55"/>
      <c r="B87" s="157"/>
      <c r="C87" s="351" t="str">
        <f>MF申請書!C87</f>
        <v>　　</v>
      </c>
      <c r="D87" s="352"/>
      <c r="E87" s="352"/>
      <c r="F87" s="352"/>
      <c r="G87" s="352"/>
      <c r="H87" s="352"/>
      <c r="I87" s="352"/>
      <c r="J87" s="352"/>
      <c r="K87" s="352"/>
      <c r="L87" s="352"/>
      <c r="M87" s="352"/>
      <c r="N87" s="353"/>
      <c r="O87" s="354">
        <f>MF申請書!O87</f>
        <v>0</v>
      </c>
      <c r="P87" s="355"/>
      <c r="Q87" s="355"/>
      <c r="R87" s="355"/>
      <c r="S87" s="163" t="s">
        <v>12</v>
      </c>
      <c r="T87" s="164"/>
      <c r="U87" s="354">
        <f>MF申請書!U87</f>
        <v>0</v>
      </c>
      <c r="V87" s="355"/>
      <c r="W87" s="355"/>
      <c r="X87" s="355"/>
      <c r="Y87" s="163" t="s">
        <v>12</v>
      </c>
      <c r="Z87" s="163"/>
      <c r="AA87" s="354">
        <f t="shared" si="0"/>
        <v>0</v>
      </c>
      <c r="AB87" s="355"/>
      <c r="AC87" s="355"/>
      <c r="AD87" s="355"/>
      <c r="AE87" s="163" t="s">
        <v>12</v>
      </c>
      <c r="AF87" s="164"/>
      <c r="AG87" s="354">
        <f t="shared" si="1"/>
        <v>0</v>
      </c>
      <c r="AH87" s="355"/>
      <c r="AI87" s="355"/>
      <c r="AJ87" s="355"/>
      <c r="AK87" s="163" t="s">
        <v>12</v>
      </c>
      <c r="AL87" s="115"/>
    </row>
    <row r="88" spans="1:38" ht="12" customHeight="1" x14ac:dyDescent="0.45">
      <c r="A88" s="55"/>
      <c r="B88" s="157"/>
      <c r="C88" s="351" t="str">
        <f>MF申請書!C88</f>
        <v>　　</v>
      </c>
      <c r="D88" s="352"/>
      <c r="E88" s="352"/>
      <c r="F88" s="352"/>
      <c r="G88" s="352"/>
      <c r="H88" s="352"/>
      <c r="I88" s="352"/>
      <c r="J88" s="352"/>
      <c r="K88" s="352"/>
      <c r="L88" s="352"/>
      <c r="M88" s="352"/>
      <c r="N88" s="353"/>
      <c r="O88" s="354">
        <f>MF申請書!O88</f>
        <v>0</v>
      </c>
      <c r="P88" s="355"/>
      <c r="Q88" s="355"/>
      <c r="R88" s="355"/>
      <c r="S88" s="163" t="s">
        <v>12</v>
      </c>
      <c r="T88" s="164"/>
      <c r="U88" s="354">
        <f>MF申請書!U88</f>
        <v>0</v>
      </c>
      <c r="V88" s="355"/>
      <c r="W88" s="355"/>
      <c r="X88" s="355"/>
      <c r="Y88" s="163" t="s">
        <v>12</v>
      </c>
      <c r="Z88" s="163"/>
      <c r="AA88" s="354">
        <f t="shared" si="0"/>
        <v>0</v>
      </c>
      <c r="AB88" s="355"/>
      <c r="AC88" s="355"/>
      <c r="AD88" s="355"/>
      <c r="AE88" s="163" t="s">
        <v>12</v>
      </c>
      <c r="AF88" s="164"/>
      <c r="AG88" s="354">
        <f t="shared" si="1"/>
        <v>0</v>
      </c>
      <c r="AH88" s="355"/>
      <c r="AI88" s="355"/>
      <c r="AJ88" s="355"/>
      <c r="AK88" s="163" t="s">
        <v>12</v>
      </c>
      <c r="AL88" s="115"/>
    </row>
    <row r="89" spans="1:38" ht="12" customHeight="1" x14ac:dyDescent="0.45">
      <c r="A89" s="55"/>
      <c r="B89" s="157"/>
      <c r="C89" s="351" t="str">
        <f>MF申請書!C89</f>
        <v>　　</v>
      </c>
      <c r="D89" s="352"/>
      <c r="E89" s="352"/>
      <c r="F89" s="352"/>
      <c r="G89" s="352"/>
      <c r="H89" s="352"/>
      <c r="I89" s="352"/>
      <c r="J89" s="352"/>
      <c r="K89" s="352"/>
      <c r="L89" s="352"/>
      <c r="M89" s="352"/>
      <c r="N89" s="353"/>
      <c r="O89" s="354">
        <f>MF申請書!O89</f>
        <v>0</v>
      </c>
      <c r="P89" s="355"/>
      <c r="Q89" s="355"/>
      <c r="R89" s="355"/>
      <c r="S89" s="163" t="s">
        <v>12</v>
      </c>
      <c r="T89" s="164"/>
      <c r="U89" s="354">
        <f>MF申請書!U89</f>
        <v>0</v>
      </c>
      <c r="V89" s="355"/>
      <c r="W89" s="355"/>
      <c r="X89" s="355"/>
      <c r="Y89" s="163" t="s">
        <v>12</v>
      </c>
      <c r="Z89" s="163"/>
      <c r="AA89" s="354">
        <f t="shared" si="0"/>
        <v>0</v>
      </c>
      <c r="AB89" s="355"/>
      <c r="AC89" s="355"/>
      <c r="AD89" s="355"/>
      <c r="AE89" s="163" t="s">
        <v>12</v>
      </c>
      <c r="AF89" s="164"/>
      <c r="AG89" s="354">
        <f t="shared" si="1"/>
        <v>0</v>
      </c>
      <c r="AH89" s="355"/>
      <c r="AI89" s="355"/>
      <c r="AJ89" s="355"/>
      <c r="AK89" s="163" t="s">
        <v>12</v>
      </c>
      <c r="AL89" s="115"/>
    </row>
    <row r="90" spans="1:38" ht="12" customHeight="1" x14ac:dyDescent="0.45">
      <c r="A90" s="55"/>
      <c r="B90" s="157"/>
      <c r="C90" s="351" t="str">
        <f>MF申請書!C90</f>
        <v>　　</v>
      </c>
      <c r="D90" s="352"/>
      <c r="E90" s="352"/>
      <c r="F90" s="352"/>
      <c r="G90" s="352"/>
      <c r="H90" s="352"/>
      <c r="I90" s="352"/>
      <c r="J90" s="352"/>
      <c r="K90" s="352"/>
      <c r="L90" s="352"/>
      <c r="M90" s="352"/>
      <c r="N90" s="353"/>
      <c r="O90" s="357">
        <f>MF申請書!O90</f>
        <v>0</v>
      </c>
      <c r="P90" s="358"/>
      <c r="Q90" s="358"/>
      <c r="R90" s="487"/>
      <c r="S90" s="163" t="s">
        <v>12</v>
      </c>
      <c r="T90" s="164"/>
      <c r="U90" s="354">
        <f>MF申請書!U90</f>
        <v>0</v>
      </c>
      <c r="V90" s="355"/>
      <c r="W90" s="355"/>
      <c r="X90" s="355"/>
      <c r="Y90" s="163" t="s">
        <v>12</v>
      </c>
      <c r="Z90" s="163"/>
      <c r="AA90" s="354">
        <f t="shared" si="0"/>
        <v>0</v>
      </c>
      <c r="AB90" s="355"/>
      <c r="AC90" s="355"/>
      <c r="AD90" s="355"/>
      <c r="AE90" s="163" t="s">
        <v>12</v>
      </c>
      <c r="AF90" s="164"/>
      <c r="AG90" s="354">
        <f t="shared" si="1"/>
        <v>0</v>
      </c>
      <c r="AH90" s="355"/>
      <c r="AI90" s="355"/>
      <c r="AJ90" s="355"/>
      <c r="AK90" s="163" t="s">
        <v>12</v>
      </c>
      <c r="AL90" s="115"/>
    </row>
    <row r="91" spans="1:38" ht="12" customHeight="1" x14ac:dyDescent="0.45">
      <c r="A91" s="55"/>
      <c r="B91" s="157"/>
      <c r="C91" s="351" t="str">
        <f>MF申請書!C91</f>
        <v>　　</v>
      </c>
      <c r="D91" s="352"/>
      <c r="E91" s="352"/>
      <c r="F91" s="352"/>
      <c r="G91" s="352"/>
      <c r="H91" s="352"/>
      <c r="I91" s="352"/>
      <c r="J91" s="352"/>
      <c r="K91" s="352"/>
      <c r="L91" s="352"/>
      <c r="M91" s="352"/>
      <c r="N91" s="353"/>
      <c r="O91" s="357">
        <f>MF申請書!O91</f>
        <v>0</v>
      </c>
      <c r="P91" s="358"/>
      <c r="Q91" s="358"/>
      <c r="R91" s="487"/>
      <c r="S91" s="163" t="s">
        <v>12</v>
      </c>
      <c r="T91" s="164"/>
      <c r="U91" s="354">
        <f>MF申請書!U91</f>
        <v>0</v>
      </c>
      <c r="V91" s="355"/>
      <c r="W91" s="355"/>
      <c r="X91" s="355"/>
      <c r="Y91" s="163" t="s">
        <v>12</v>
      </c>
      <c r="Z91" s="163"/>
      <c r="AA91" s="354">
        <f t="shared" si="0"/>
        <v>0</v>
      </c>
      <c r="AB91" s="355"/>
      <c r="AC91" s="355"/>
      <c r="AD91" s="355"/>
      <c r="AE91" s="163" t="s">
        <v>12</v>
      </c>
      <c r="AF91" s="164"/>
      <c r="AG91" s="354">
        <f t="shared" si="1"/>
        <v>0</v>
      </c>
      <c r="AH91" s="355"/>
      <c r="AI91" s="355"/>
      <c r="AJ91" s="355"/>
      <c r="AK91" s="163" t="s">
        <v>12</v>
      </c>
      <c r="AL91" s="115"/>
    </row>
    <row r="92" spans="1:38" ht="12" customHeight="1" x14ac:dyDescent="0.45">
      <c r="A92" s="55"/>
      <c r="B92" s="157"/>
      <c r="C92" s="351" t="str">
        <f>MF申請書!C92</f>
        <v>　　</v>
      </c>
      <c r="D92" s="352"/>
      <c r="E92" s="352"/>
      <c r="F92" s="352"/>
      <c r="G92" s="352"/>
      <c r="H92" s="352"/>
      <c r="I92" s="352"/>
      <c r="J92" s="352"/>
      <c r="K92" s="352"/>
      <c r="L92" s="352"/>
      <c r="M92" s="352"/>
      <c r="N92" s="353"/>
      <c r="O92" s="357">
        <f>MF申請書!O92</f>
        <v>0</v>
      </c>
      <c r="P92" s="358"/>
      <c r="Q92" s="358"/>
      <c r="R92" s="487"/>
      <c r="S92" s="163" t="s">
        <v>12</v>
      </c>
      <c r="T92" s="164"/>
      <c r="U92" s="354">
        <f>MF申請書!U92</f>
        <v>0</v>
      </c>
      <c r="V92" s="355"/>
      <c r="W92" s="355"/>
      <c r="X92" s="355"/>
      <c r="Y92" s="163" t="s">
        <v>12</v>
      </c>
      <c r="Z92" s="163"/>
      <c r="AA92" s="354">
        <f t="shared" si="0"/>
        <v>0</v>
      </c>
      <c r="AB92" s="355"/>
      <c r="AC92" s="355"/>
      <c r="AD92" s="355"/>
      <c r="AE92" s="163" t="s">
        <v>12</v>
      </c>
      <c r="AF92" s="164"/>
      <c r="AG92" s="354">
        <f t="shared" si="1"/>
        <v>0</v>
      </c>
      <c r="AH92" s="355"/>
      <c r="AI92" s="355"/>
      <c r="AJ92" s="355"/>
      <c r="AK92" s="163" t="s">
        <v>12</v>
      </c>
      <c r="AL92" s="115"/>
    </row>
    <row r="93" spans="1:38" ht="12" customHeight="1" x14ac:dyDescent="0.45">
      <c r="A93" s="55"/>
      <c r="B93" s="157"/>
      <c r="C93" s="351" t="str">
        <f>MF申請書!C93</f>
        <v>　　</v>
      </c>
      <c r="D93" s="352"/>
      <c r="E93" s="352"/>
      <c r="F93" s="352"/>
      <c r="G93" s="352"/>
      <c r="H93" s="352"/>
      <c r="I93" s="352"/>
      <c r="J93" s="352"/>
      <c r="K93" s="352"/>
      <c r="L93" s="352"/>
      <c r="M93" s="352"/>
      <c r="N93" s="353"/>
      <c r="O93" s="370">
        <f>MF申請書!O93</f>
        <v>0</v>
      </c>
      <c r="P93" s="371"/>
      <c r="Q93" s="371"/>
      <c r="R93" s="490"/>
      <c r="S93" s="237" t="s">
        <v>12</v>
      </c>
      <c r="T93" s="238"/>
      <c r="U93" s="367">
        <f>MF申請書!U93</f>
        <v>0</v>
      </c>
      <c r="V93" s="368"/>
      <c r="W93" s="368"/>
      <c r="X93" s="368"/>
      <c r="Y93" s="237" t="s">
        <v>12</v>
      </c>
      <c r="Z93" s="237"/>
      <c r="AA93" s="367">
        <f t="shared" si="0"/>
        <v>0</v>
      </c>
      <c r="AB93" s="368"/>
      <c r="AC93" s="368"/>
      <c r="AD93" s="368"/>
      <c r="AE93" s="237" t="s">
        <v>12</v>
      </c>
      <c r="AF93" s="238"/>
      <c r="AG93" s="367">
        <f t="shared" si="1"/>
        <v>0</v>
      </c>
      <c r="AH93" s="368"/>
      <c r="AI93" s="368"/>
      <c r="AJ93" s="368"/>
      <c r="AK93" s="237" t="s">
        <v>12</v>
      </c>
      <c r="AL93" s="239"/>
    </row>
    <row r="94" spans="1:38" ht="12" customHeight="1" x14ac:dyDescent="0.45">
      <c r="A94" s="55"/>
      <c r="B94" s="157"/>
      <c r="C94" s="351" t="str">
        <f>MF申請書!C94</f>
        <v>　　</v>
      </c>
      <c r="D94" s="352"/>
      <c r="E94" s="352"/>
      <c r="F94" s="352"/>
      <c r="G94" s="352"/>
      <c r="H94" s="352"/>
      <c r="I94" s="352"/>
      <c r="J94" s="352"/>
      <c r="K94" s="352"/>
      <c r="L94" s="352"/>
      <c r="M94" s="352"/>
      <c r="N94" s="353"/>
      <c r="O94" s="357">
        <f>MF申請書!O94</f>
        <v>0</v>
      </c>
      <c r="P94" s="358"/>
      <c r="Q94" s="358"/>
      <c r="R94" s="487"/>
      <c r="S94" s="163" t="s">
        <v>12</v>
      </c>
      <c r="T94" s="164"/>
      <c r="U94" s="354">
        <f>MF申請書!U94</f>
        <v>0</v>
      </c>
      <c r="V94" s="355"/>
      <c r="W94" s="355"/>
      <c r="X94" s="355"/>
      <c r="Y94" s="163" t="s">
        <v>12</v>
      </c>
      <c r="Z94" s="163"/>
      <c r="AA94" s="354">
        <f t="shared" si="0"/>
        <v>0</v>
      </c>
      <c r="AB94" s="355"/>
      <c r="AC94" s="355"/>
      <c r="AD94" s="355"/>
      <c r="AE94" s="163" t="s">
        <v>12</v>
      </c>
      <c r="AF94" s="164"/>
      <c r="AG94" s="354">
        <f t="shared" si="1"/>
        <v>0</v>
      </c>
      <c r="AH94" s="355"/>
      <c r="AI94" s="355"/>
      <c r="AJ94" s="355"/>
      <c r="AK94" s="163" t="s">
        <v>12</v>
      </c>
      <c r="AL94" s="115"/>
    </row>
    <row r="95" spans="1:38" ht="12" customHeight="1" x14ac:dyDescent="0.45">
      <c r="A95" s="55"/>
      <c r="B95" s="157"/>
      <c r="C95" s="351" t="str">
        <f>MF申請書!C95</f>
        <v>　　</v>
      </c>
      <c r="D95" s="352"/>
      <c r="E95" s="352"/>
      <c r="F95" s="352"/>
      <c r="G95" s="352"/>
      <c r="H95" s="352"/>
      <c r="I95" s="352"/>
      <c r="J95" s="352"/>
      <c r="K95" s="352"/>
      <c r="L95" s="352"/>
      <c r="M95" s="352"/>
      <c r="N95" s="353"/>
      <c r="O95" s="357">
        <f>MF申請書!O95</f>
        <v>0</v>
      </c>
      <c r="P95" s="358"/>
      <c r="Q95" s="358"/>
      <c r="R95" s="487"/>
      <c r="S95" s="163" t="s">
        <v>12</v>
      </c>
      <c r="T95" s="164"/>
      <c r="U95" s="354">
        <f>MF申請書!U95</f>
        <v>0</v>
      </c>
      <c r="V95" s="355"/>
      <c r="W95" s="355"/>
      <c r="X95" s="355"/>
      <c r="Y95" s="163" t="s">
        <v>12</v>
      </c>
      <c r="Z95" s="163"/>
      <c r="AA95" s="354">
        <f t="shared" si="0"/>
        <v>0</v>
      </c>
      <c r="AB95" s="355"/>
      <c r="AC95" s="355"/>
      <c r="AD95" s="355"/>
      <c r="AE95" s="163" t="s">
        <v>12</v>
      </c>
      <c r="AF95" s="164"/>
      <c r="AG95" s="354">
        <f t="shared" si="1"/>
        <v>0</v>
      </c>
      <c r="AH95" s="355"/>
      <c r="AI95" s="355"/>
      <c r="AJ95" s="355"/>
      <c r="AK95" s="163" t="s">
        <v>12</v>
      </c>
      <c r="AL95" s="115"/>
    </row>
    <row r="96" spans="1:38" ht="12" customHeight="1" x14ac:dyDescent="0.45">
      <c r="A96" s="55"/>
      <c r="B96" s="157"/>
      <c r="C96" s="351" t="str">
        <f>MF申請書!C96</f>
        <v>　　</v>
      </c>
      <c r="D96" s="352"/>
      <c r="E96" s="352"/>
      <c r="F96" s="352"/>
      <c r="G96" s="352"/>
      <c r="H96" s="352"/>
      <c r="I96" s="352"/>
      <c r="J96" s="352"/>
      <c r="K96" s="352"/>
      <c r="L96" s="352"/>
      <c r="M96" s="352"/>
      <c r="N96" s="353"/>
      <c r="O96" s="357">
        <f>MF申請書!O96</f>
        <v>0</v>
      </c>
      <c r="P96" s="358"/>
      <c r="Q96" s="358"/>
      <c r="R96" s="487"/>
      <c r="S96" s="163" t="s">
        <v>12</v>
      </c>
      <c r="T96" s="164"/>
      <c r="U96" s="354">
        <f>MF申請書!U96</f>
        <v>0</v>
      </c>
      <c r="V96" s="355"/>
      <c r="W96" s="355"/>
      <c r="X96" s="355"/>
      <c r="Y96" s="163" t="s">
        <v>12</v>
      </c>
      <c r="Z96" s="163"/>
      <c r="AA96" s="354">
        <f t="shared" si="0"/>
        <v>0</v>
      </c>
      <c r="AB96" s="355"/>
      <c r="AC96" s="355"/>
      <c r="AD96" s="355"/>
      <c r="AE96" s="163" t="s">
        <v>12</v>
      </c>
      <c r="AF96" s="164"/>
      <c r="AG96" s="354">
        <f t="shared" si="1"/>
        <v>0</v>
      </c>
      <c r="AH96" s="355"/>
      <c r="AI96" s="355"/>
      <c r="AJ96" s="355"/>
      <c r="AK96" s="163" t="s">
        <v>12</v>
      </c>
      <c r="AL96" s="115"/>
    </row>
    <row r="97" spans="1:39" ht="12" customHeight="1" x14ac:dyDescent="0.45">
      <c r="A97" s="55"/>
      <c r="B97" s="157"/>
      <c r="C97" s="351" t="str">
        <f>MF申請書!C97</f>
        <v>　　</v>
      </c>
      <c r="D97" s="352"/>
      <c r="E97" s="352"/>
      <c r="F97" s="352"/>
      <c r="G97" s="352"/>
      <c r="H97" s="352"/>
      <c r="I97" s="352"/>
      <c r="J97" s="352"/>
      <c r="K97" s="352"/>
      <c r="L97" s="352"/>
      <c r="M97" s="352"/>
      <c r="N97" s="353"/>
      <c r="O97" s="357">
        <f>MF申請書!O97</f>
        <v>0</v>
      </c>
      <c r="P97" s="358"/>
      <c r="Q97" s="358"/>
      <c r="R97" s="487"/>
      <c r="S97" s="163" t="s">
        <v>12</v>
      </c>
      <c r="T97" s="164"/>
      <c r="U97" s="354">
        <f>MF申請書!U97</f>
        <v>0</v>
      </c>
      <c r="V97" s="355"/>
      <c r="W97" s="355"/>
      <c r="X97" s="355"/>
      <c r="Y97" s="163" t="s">
        <v>12</v>
      </c>
      <c r="Z97" s="163"/>
      <c r="AA97" s="354">
        <f t="shared" si="0"/>
        <v>0</v>
      </c>
      <c r="AB97" s="355"/>
      <c r="AC97" s="355"/>
      <c r="AD97" s="355"/>
      <c r="AE97" s="163" t="s">
        <v>12</v>
      </c>
      <c r="AF97" s="164"/>
      <c r="AG97" s="354">
        <f t="shared" si="1"/>
        <v>0</v>
      </c>
      <c r="AH97" s="355"/>
      <c r="AI97" s="355"/>
      <c r="AJ97" s="355"/>
      <c r="AK97" s="163" t="s">
        <v>12</v>
      </c>
      <c r="AL97" s="115"/>
    </row>
    <row r="98" spans="1:39" ht="12" customHeight="1" x14ac:dyDescent="0.45">
      <c r="A98" s="55"/>
      <c r="B98" s="157"/>
      <c r="C98" s="351" t="str">
        <f>MF申請書!C98</f>
        <v>　　</v>
      </c>
      <c r="D98" s="352"/>
      <c r="E98" s="352"/>
      <c r="F98" s="352"/>
      <c r="G98" s="352"/>
      <c r="H98" s="352"/>
      <c r="I98" s="352"/>
      <c r="J98" s="352"/>
      <c r="K98" s="352"/>
      <c r="L98" s="352"/>
      <c r="M98" s="352"/>
      <c r="N98" s="353"/>
      <c r="O98" s="357">
        <f>MF申請書!O98</f>
        <v>0</v>
      </c>
      <c r="P98" s="358"/>
      <c r="Q98" s="358"/>
      <c r="R98" s="487"/>
      <c r="S98" s="163" t="s">
        <v>12</v>
      </c>
      <c r="T98" s="164"/>
      <c r="U98" s="354">
        <f>MF申請書!U98</f>
        <v>0</v>
      </c>
      <c r="V98" s="355"/>
      <c r="W98" s="355"/>
      <c r="X98" s="355"/>
      <c r="Y98" s="163" t="s">
        <v>12</v>
      </c>
      <c r="Z98" s="163"/>
      <c r="AA98" s="354">
        <f t="shared" si="0"/>
        <v>0</v>
      </c>
      <c r="AB98" s="355"/>
      <c r="AC98" s="355"/>
      <c r="AD98" s="355"/>
      <c r="AE98" s="163" t="s">
        <v>12</v>
      </c>
      <c r="AF98" s="164"/>
      <c r="AG98" s="354">
        <f t="shared" si="1"/>
        <v>0</v>
      </c>
      <c r="AH98" s="355"/>
      <c r="AI98" s="355"/>
      <c r="AJ98" s="355"/>
      <c r="AK98" s="163" t="s">
        <v>12</v>
      </c>
      <c r="AL98" s="115"/>
    </row>
    <row r="99" spans="1:39" ht="12" customHeight="1" x14ac:dyDescent="0.45">
      <c r="A99" s="55"/>
      <c r="B99" s="157"/>
      <c r="C99" s="351" t="str">
        <f>MF申請書!C99</f>
        <v>　　</v>
      </c>
      <c r="D99" s="352"/>
      <c r="E99" s="352"/>
      <c r="F99" s="352"/>
      <c r="G99" s="352"/>
      <c r="H99" s="352"/>
      <c r="I99" s="352"/>
      <c r="J99" s="352"/>
      <c r="K99" s="352"/>
      <c r="L99" s="352"/>
      <c r="M99" s="352"/>
      <c r="N99" s="353"/>
      <c r="O99" s="357">
        <f>MF申請書!O99</f>
        <v>0</v>
      </c>
      <c r="P99" s="358"/>
      <c r="Q99" s="358"/>
      <c r="R99" s="487"/>
      <c r="S99" s="163" t="s">
        <v>12</v>
      </c>
      <c r="T99" s="164"/>
      <c r="U99" s="354">
        <f>MF申請書!U99</f>
        <v>0</v>
      </c>
      <c r="V99" s="355"/>
      <c r="W99" s="355"/>
      <c r="X99" s="355"/>
      <c r="Y99" s="163" t="s">
        <v>12</v>
      </c>
      <c r="Z99" s="163"/>
      <c r="AA99" s="354">
        <f t="shared" si="0"/>
        <v>0</v>
      </c>
      <c r="AB99" s="355"/>
      <c r="AC99" s="355"/>
      <c r="AD99" s="355"/>
      <c r="AE99" s="163" t="s">
        <v>12</v>
      </c>
      <c r="AF99" s="164"/>
      <c r="AG99" s="354">
        <f t="shared" si="1"/>
        <v>0</v>
      </c>
      <c r="AH99" s="355"/>
      <c r="AI99" s="355"/>
      <c r="AJ99" s="355"/>
      <c r="AK99" s="163" t="s">
        <v>12</v>
      </c>
      <c r="AL99" s="115"/>
    </row>
    <row r="100" spans="1:39" ht="12" customHeight="1" x14ac:dyDescent="0.45">
      <c r="A100" s="55"/>
      <c r="B100" s="157"/>
      <c r="C100" s="351" t="str">
        <f>MF申請書!C100</f>
        <v>　　</v>
      </c>
      <c r="D100" s="352"/>
      <c r="E100" s="352"/>
      <c r="F100" s="352"/>
      <c r="G100" s="352"/>
      <c r="H100" s="352"/>
      <c r="I100" s="352"/>
      <c r="J100" s="352"/>
      <c r="K100" s="352"/>
      <c r="L100" s="352"/>
      <c r="M100" s="352"/>
      <c r="N100" s="353"/>
      <c r="O100" s="370">
        <f>MF申請書!O100</f>
        <v>0</v>
      </c>
      <c r="P100" s="371"/>
      <c r="Q100" s="371"/>
      <c r="R100" s="490"/>
      <c r="S100" s="237" t="s">
        <v>12</v>
      </c>
      <c r="T100" s="238"/>
      <c r="U100" s="367">
        <f>MF申請書!U100</f>
        <v>0</v>
      </c>
      <c r="V100" s="368"/>
      <c r="W100" s="368"/>
      <c r="X100" s="368"/>
      <c r="Y100" s="237" t="s">
        <v>12</v>
      </c>
      <c r="Z100" s="237"/>
      <c r="AA100" s="367">
        <f t="shared" si="0"/>
        <v>0</v>
      </c>
      <c r="AB100" s="368"/>
      <c r="AC100" s="368"/>
      <c r="AD100" s="368"/>
      <c r="AE100" s="237" t="s">
        <v>12</v>
      </c>
      <c r="AF100" s="238"/>
      <c r="AG100" s="367">
        <f t="shared" si="1"/>
        <v>0</v>
      </c>
      <c r="AH100" s="368"/>
      <c r="AI100" s="368"/>
      <c r="AJ100" s="368"/>
      <c r="AK100" s="237" t="s">
        <v>12</v>
      </c>
      <c r="AL100" s="239"/>
    </row>
    <row r="101" spans="1:39" ht="12" customHeight="1" x14ac:dyDescent="0.45">
      <c r="A101" s="55"/>
      <c r="B101" s="157"/>
      <c r="C101" s="351" t="str">
        <f>MF申請書!C101</f>
        <v>　　</v>
      </c>
      <c r="D101" s="352"/>
      <c r="E101" s="352"/>
      <c r="F101" s="352"/>
      <c r="G101" s="352"/>
      <c r="H101" s="352"/>
      <c r="I101" s="352"/>
      <c r="J101" s="352"/>
      <c r="K101" s="352"/>
      <c r="L101" s="352"/>
      <c r="M101" s="352"/>
      <c r="N101" s="353"/>
      <c r="O101" s="357">
        <f>MF申請書!O101</f>
        <v>0</v>
      </c>
      <c r="P101" s="358"/>
      <c r="Q101" s="358"/>
      <c r="R101" s="487"/>
      <c r="S101" s="163" t="s">
        <v>12</v>
      </c>
      <c r="T101" s="164"/>
      <c r="U101" s="354">
        <f>MF申請書!U101</f>
        <v>0</v>
      </c>
      <c r="V101" s="355"/>
      <c r="W101" s="355"/>
      <c r="X101" s="355"/>
      <c r="Y101" s="163" t="s">
        <v>12</v>
      </c>
      <c r="Z101" s="163"/>
      <c r="AA101" s="354">
        <f t="shared" si="0"/>
        <v>0</v>
      </c>
      <c r="AB101" s="355"/>
      <c r="AC101" s="355"/>
      <c r="AD101" s="355"/>
      <c r="AE101" s="163" t="s">
        <v>12</v>
      </c>
      <c r="AF101" s="164"/>
      <c r="AG101" s="354">
        <f t="shared" si="1"/>
        <v>0</v>
      </c>
      <c r="AH101" s="355"/>
      <c r="AI101" s="355"/>
      <c r="AJ101" s="355"/>
      <c r="AK101" s="163" t="s">
        <v>12</v>
      </c>
      <c r="AL101" s="115"/>
    </row>
    <row r="102" spans="1:39" ht="12" customHeight="1" x14ac:dyDescent="0.45">
      <c r="A102" s="55"/>
      <c r="B102" s="157"/>
      <c r="C102" s="351" t="str">
        <f>MF申請書!C102</f>
        <v>　　</v>
      </c>
      <c r="D102" s="352"/>
      <c r="E102" s="352"/>
      <c r="F102" s="352"/>
      <c r="G102" s="352"/>
      <c r="H102" s="352"/>
      <c r="I102" s="352"/>
      <c r="J102" s="352"/>
      <c r="K102" s="352"/>
      <c r="L102" s="352"/>
      <c r="M102" s="352"/>
      <c r="N102" s="353"/>
      <c r="O102" s="357">
        <f>MF申請書!O102</f>
        <v>0</v>
      </c>
      <c r="P102" s="358"/>
      <c r="Q102" s="358"/>
      <c r="R102" s="487"/>
      <c r="S102" s="163" t="s">
        <v>12</v>
      </c>
      <c r="T102" s="164"/>
      <c r="U102" s="354">
        <f>MF申請書!U102</f>
        <v>0</v>
      </c>
      <c r="V102" s="355"/>
      <c r="W102" s="355"/>
      <c r="X102" s="355"/>
      <c r="Y102" s="163" t="s">
        <v>12</v>
      </c>
      <c r="Z102" s="163"/>
      <c r="AA102" s="354">
        <f t="shared" si="0"/>
        <v>0</v>
      </c>
      <c r="AB102" s="355"/>
      <c r="AC102" s="355"/>
      <c r="AD102" s="355"/>
      <c r="AE102" s="163" t="s">
        <v>12</v>
      </c>
      <c r="AF102" s="164"/>
      <c r="AG102" s="354">
        <f t="shared" si="1"/>
        <v>0</v>
      </c>
      <c r="AH102" s="355"/>
      <c r="AI102" s="355"/>
      <c r="AJ102" s="355"/>
      <c r="AK102" s="163" t="s">
        <v>12</v>
      </c>
      <c r="AL102" s="115"/>
    </row>
    <row r="103" spans="1:39" ht="12" customHeight="1" x14ac:dyDescent="0.45">
      <c r="A103" s="55"/>
      <c r="B103" s="157"/>
      <c r="C103" s="351" t="str">
        <f>MF申請書!C103</f>
        <v>　　</v>
      </c>
      <c r="D103" s="352"/>
      <c r="E103" s="352"/>
      <c r="F103" s="352"/>
      <c r="G103" s="352"/>
      <c r="H103" s="352"/>
      <c r="I103" s="352"/>
      <c r="J103" s="352"/>
      <c r="K103" s="352"/>
      <c r="L103" s="352"/>
      <c r="M103" s="352"/>
      <c r="N103" s="353"/>
      <c r="O103" s="357">
        <f>MF申請書!O103</f>
        <v>0</v>
      </c>
      <c r="P103" s="358"/>
      <c r="Q103" s="358"/>
      <c r="R103" s="487"/>
      <c r="S103" s="163" t="s">
        <v>12</v>
      </c>
      <c r="T103" s="164"/>
      <c r="U103" s="354">
        <f>MF申請書!U103</f>
        <v>0</v>
      </c>
      <c r="V103" s="355"/>
      <c r="W103" s="355"/>
      <c r="X103" s="355"/>
      <c r="Y103" s="163" t="s">
        <v>12</v>
      </c>
      <c r="Z103" s="163"/>
      <c r="AA103" s="354">
        <f t="shared" si="0"/>
        <v>0</v>
      </c>
      <c r="AB103" s="355"/>
      <c r="AC103" s="355"/>
      <c r="AD103" s="355"/>
      <c r="AE103" s="163" t="s">
        <v>12</v>
      </c>
      <c r="AF103" s="164"/>
      <c r="AG103" s="354">
        <f t="shared" si="1"/>
        <v>0</v>
      </c>
      <c r="AH103" s="355"/>
      <c r="AI103" s="355"/>
      <c r="AJ103" s="355"/>
      <c r="AK103" s="163" t="s">
        <v>12</v>
      </c>
      <c r="AL103" s="115"/>
    </row>
    <row r="104" spans="1:39" ht="12" customHeight="1" x14ac:dyDescent="0.45">
      <c r="A104" s="55"/>
      <c r="B104" s="157"/>
      <c r="C104" s="535" t="s">
        <v>184</v>
      </c>
      <c r="D104" s="536"/>
      <c r="E104" s="536"/>
      <c r="F104" s="536"/>
      <c r="G104" s="536"/>
      <c r="H104" s="536"/>
      <c r="I104" s="536"/>
      <c r="J104" s="536"/>
      <c r="K104" s="536"/>
      <c r="L104" s="536"/>
      <c r="M104" s="536"/>
      <c r="N104" s="537"/>
      <c r="O104" s="538">
        <f>MF申請書!O104</f>
        <v>0</v>
      </c>
      <c r="P104" s="539"/>
      <c r="Q104" s="539"/>
      <c r="R104" s="539"/>
      <c r="S104" s="240" t="s">
        <v>12</v>
      </c>
      <c r="T104" s="241"/>
      <c r="U104" s="538">
        <f>MF申請書!U104</f>
        <v>0</v>
      </c>
      <c r="V104" s="539"/>
      <c r="W104" s="539"/>
      <c r="X104" s="539"/>
      <c r="Y104" s="240" t="s">
        <v>12</v>
      </c>
      <c r="Z104" s="240"/>
      <c r="AA104" s="533">
        <f t="shared" ref="AA104" si="2">K167+O167+AA167+AE167</f>
        <v>0</v>
      </c>
      <c r="AB104" s="534"/>
      <c r="AC104" s="534"/>
      <c r="AD104" s="534"/>
      <c r="AE104" s="240" t="s">
        <v>12</v>
      </c>
      <c r="AF104" s="241"/>
      <c r="AG104" s="533">
        <f t="shared" ref="AG104" si="3">S167+AI167</f>
        <v>0</v>
      </c>
      <c r="AH104" s="534"/>
      <c r="AI104" s="534"/>
      <c r="AJ104" s="534"/>
      <c r="AK104" s="240" t="s">
        <v>12</v>
      </c>
      <c r="AL104" s="242"/>
    </row>
    <row r="105" spans="1:39" ht="12.6" thickBot="1" x14ac:dyDescent="0.5">
      <c r="A105" s="17"/>
      <c r="B105" s="156"/>
      <c r="C105" s="121"/>
      <c r="D105" s="156"/>
      <c r="E105" s="156"/>
      <c r="F105" s="156"/>
      <c r="G105" s="156"/>
      <c r="H105" s="156"/>
      <c r="I105" s="156"/>
      <c r="J105" s="156" t="s">
        <v>20</v>
      </c>
      <c r="K105" s="156"/>
      <c r="L105" s="156"/>
      <c r="M105" s="156"/>
      <c r="N105" s="32" t="s">
        <v>30</v>
      </c>
      <c r="O105" s="398">
        <f>_xlfn.AGGREGATE(9,3,O49:R104)</f>
        <v>101000000</v>
      </c>
      <c r="P105" s="399"/>
      <c r="Q105" s="399"/>
      <c r="R105" s="399"/>
      <c r="S105" s="167" t="s">
        <v>12</v>
      </c>
      <c r="T105" s="168" t="s">
        <v>21</v>
      </c>
      <c r="U105" s="399">
        <f>_xlfn.AGGREGATE(9,3,U49:X104)</f>
        <v>0</v>
      </c>
      <c r="V105" s="399"/>
      <c r="W105" s="399"/>
      <c r="X105" s="399"/>
      <c r="Y105" s="167" t="s">
        <v>12</v>
      </c>
      <c r="Z105" s="168" t="s">
        <v>22</v>
      </c>
      <c r="AA105" s="398">
        <f>_xlfn.AGGREGATE(9,3,AA49:AD104)</f>
        <v>0</v>
      </c>
      <c r="AB105" s="399"/>
      <c r="AC105" s="399"/>
      <c r="AD105" s="399"/>
      <c r="AE105" s="73" t="s">
        <v>12</v>
      </c>
      <c r="AF105" s="74" t="s">
        <v>137</v>
      </c>
      <c r="AG105" s="399">
        <f>_xlfn.AGGREGATE(9,3,AG49:AJ104)</f>
        <v>101000000</v>
      </c>
      <c r="AH105" s="399"/>
      <c r="AI105" s="399"/>
      <c r="AJ105" s="399"/>
      <c r="AK105" s="167" t="s">
        <v>12</v>
      </c>
      <c r="AL105" s="169" t="s">
        <v>138</v>
      </c>
    </row>
    <row r="107" spans="1:39" s="133" customFormat="1" ht="12.6" thickBot="1" x14ac:dyDescent="0.2">
      <c r="A107" s="131"/>
      <c r="B107" s="136"/>
      <c r="C107" s="138" t="s">
        <v>18</v>
      </c>
      <c r="D107" s="136"/>
      <c r="E107" s="136"/>
      <c r="F107" s="136"/>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row>
    <row r="108" spans="1:39" s="132" customFormat="1" ht="15" customHeight="1" thickBot="1" x14ac:dyDescent="0.5">
      <c r="A108" s="134"/>
      <c r="B108" s="135" t="s">
        <v>90</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9" t="s">
        <v>91</v>
      </c>
    </row>
    <row r="109" spans="1:39" s="132" customFormat="1" ht="13.5" customHeight="1" x14ac:dyDescent="0.45">
      <c r="A109" s="517" t="s">
        <v>92</v>
      </c>
      <c r="B109" s="518"/>
      <c r="C109" s="518"/>
      <c r="D109" s="518"/>
      <c r="E109" s="518"/>
      <c r="F109" s="519"/>
      <c r="G109" s="530" t="s">
        <v>9</v>
      </c>
      <c r="H109" s="531"/>
      <c r="I109" s="531"/>
      <c r="J109" s="531"/>
      <c r="K109" s="531"/>
      <c r="L109" s="531"/>
      <c r="M109" s="531"/>
      <c r="N109" s="531"/>
      <c r="O109" s="531"/>
      <c r="P109" s="531"/>
      <c r="Q109" s="531"/>
      <c r="R109" s="531"/>
      <c r="S109" s="531"/>
      <c r="T109" s="531"/>
      <c r="U109" s="531"/>
      <c r="V109" s="532"/>
      <c r="W109" s="530" t="s">
        <v>10</v>
      </c>
      <c r="X109" s="531"/>
      <c r="Y109" s="531"/>
      <c r="Z109" s="531"/>
      <c r="AA109" s="531"/>
      <c r="AB109" s="531"/>
      <c r="AC109" s="531"/>
      <c r="AD109" s="531"/>
      <c r="AE109" s="531"/>
      <c r="AF109" s="531"/>
      <c r="AG109" s="531"/>
      <c r="AH109" s="531"/>
      <c r="AI109" s="531"/>
      <c r="AJ109" s="531"/>
      <c r="AK109" s="531"/>
      <c r="AL109" s="532"/>
    </row>
    <row r="110" spans="1:39" s="132" customFormat="1" x14ac:dyDescent="0.45">
      <c r="A110" s="520"/>
      <c r="B110" s="521"/>
      <c r="C110" s="521"/>
      <c r="D110" s="521"/>
      <c r="E110" s="521"/>
      <c r="F110" s="522"/>
      <c r="G110" s="527" t="s">
        <v>86</v>
      </c>
      <c r="H110" s="527"/>
      <c r="I110" s="527"/>
      <c r="J110" s="528"/>
      <c r="K110" s="526" t="s">
        <v>93</v>
      </c>
      <c r="L110" s="527"/>
      <c r="M110" s="527"/>
      <c r="N110" s="528"/>
      <c r="O110" s="526" t="s">
        <v>94</v>
      </c>
      <c r="P110" s="527"/>
      <c r="Q110" s="527"/>
      <c r="R110" s="528"/>
      <c r="S110" s="526" t="s">
        <v>95</v>
      </c>
      <c r="T110" s="527"/>
      <c r="U110" s="527"/>
      <c r="V110" s="529"/>
      <c r="W110" s="527" t="s">
        <v>86</v>
      </c>
      <c r="X110" s="527"/>
      <c r="Y110" s="527"/>
      <c r="Z110" s="528"/>
      <c r="AA110" s="526" t="s">
        <v>96</v>
      </c>
      <c r="AB110" s="527"/>
      <c r="AC110" s="527"/>
      <c r="AD110" s="528"/>
      <c r="AE110" s="526" t="s">
        <v>97</v>
      </c>
      <c r="AF110" s="527"/>
      <c r="AG110" s="527"/>
      <c r="AH110" s="528"/>
      <c r="AI110" s="526" t="s">
        <v>95</v>
      </c>
      <c r="AJ110" s="527"/>
      <c r="AK110" s="527"/>
      <c r="AL110" s="529"/>
    </row>
    <row r="111" spans="1:39" s="132" customFormat="1" ht="25.2" customHeight="1" thickBot="1" x14ac:dyDescent="0.5">
      <c r="A111" s="523"/>
      <c r="B111" s="524"/>
      <c r="C111" s="524"/>
      <c r="D111" s="524"/>
      <c r="E111" s="524"/>
      <c r="F111" s="525"/>
      <c r="G111" s="513" t="s">
        <v>98</v>
      </c>
      <c r="H111" s="513"/>
      <c r="I111" s="513"/>
      <c r="J111" s="514"/>
      <c r="K111" s="512" t="s">
        <v>99</v>
      </c>
      <c r="L111" s="513"/>
      <c r="M111" s="513"/>
      <c r="N111" s="514"/>
      <c r="O111" s="512" t="s">
        <v>100</v>
      </c>
      <c r="P111" s="513"/>
      <c r="Q111" s="513"/>
      <c r="R111" s="514"/>
      <c r="S111" s="515" t="s">
        <v>101</v>
      </c>
      <c r="T111" s="513"/>
      <c r="U111" s="513"/>
      <c r="V111" s="516"/>
      <c r="W111" s="513" t="s">
        <v>102</v>
      </c>
      <c r="X111" s="513"/>
      <c r="Y111" s="513"/>
      <c r="Z111" s="514"/>
      <c r="AA111" s="512" t="s">
        <v>103</v>
      </c>
      <c r="AB111" s="513"/>
      <c r="AC111" s="513"/>
      <c r="AD111" s="514"/>
      <c r="AE111" s="512" t="s">
        <v>104</v>
      </c>
      <c r="AF111" s="513"/>
      <c r="AG111" s="513"/>
      <c r="AH111" s="514"/>
      <c r="AI111" s="515" t="s">
        <v>105</v>
      </c>
      <c r="AJ111" s="513"/>
      <c r="AK111" s="513"/>
      <c r="AL111" s="516"/>
    </row>
    <row r="112" spans="1:39" s="149" customFormat="1" ht="12.6" thickTop="1" x14ac:dyDescent="0.45">
      <c r="A112" s="145"/>
      <c r="B112" s="488" t="str">
        <f>C49</f>
        <v>●●株式会社</v>
      </c>
      <c r="C112" s="488"/>
      <c r="D112" s="488"/>
      <c r="E112" s="488"/>
      <c r="F112" s="489"/>
      <c r="G112" s="473">
        <f>O49</f>
        <v>1000000</v>
      </c>
      <c r="H112" s="474"/>
      <c r="I112" s="474"/>
      <c r="J112" s="475"/>
      <c r="K112" s="476"/>
      <c r="L112" s="477"/>
      <c r="M112" s="477"/>
      <c r="N112" s="478"/>
      <c r="O112" s="476"/>
      <c r="P112" s="477"/>
      <c r="Q112" s="477"/>
      <c r="R112" s="478"/>
      <c r="S112" s="479">
        <f>G112-K112-O112</f>
        <v>1000000</v>
      </c>
      <c r="T112" s="474"/>
      <c r="U112" s="474"/>
      <c r="V112" s="480"/>
      <c r="W112" s="473">
        <f>U49</f>
        <v>0</v>
      </c>
      <c r="X112" s="474"/>
      <c r="Y112" s="474"/>
      <c r="Z112" s="475"/>
      <c r="AA112" s="476"/>
      <c r="AB112" s="477"/>
      <c r="AC112" s="477"/>
      <c r="AD112" s="478"/>
      <c r="AE112" s="476"/>
      <c r="AF112" s="477"/>
      <c r="AG112" s="477"/>
      <c r="AH112" s="478"/>
      <c r="AI112" s="479">
        <f>W112-AA112-AE112</f>
        <v>0</v>
      </c>
      <c r="AJ112" s="474"/>
      <c r="AK112" s="474"/>
      <c r="AL112" s="480"/>
      <c r="AM112" s="123"/>
    </row>
    <row r="113" spans="1:39" s="149" customFormat="1" x14ac:dyDescent="0.45">
      <c r="A113" s="146"/>
      <c r="B113" s="471" t="str">
        <f t="shared" ref="B113:B166" si="4">C50</f>
        <v>××株式会社（※2021年3月31日脱退）</v>
      </c>
      <c r="C113" s="471"/>
      <c r="D113" s="471"/>
      <c r="E113" s="471"/>
      <c r="F113" s="472"/>
      <c r="G113" s="473">
        <f t="shared" ref="G113:G166" si="5">O50</f>
        <v>100000000</v>
      </c>
      <c r="H113" s="474"/>
      <c r="I113" s="474"/>
      <c r="J113" s="475"/>
      <c r="K113" s="476"/>
      <c r="L113" s="477"/>
      <c r="M113" s="477"/>
      <c r="N113" s="478"/>
      <c r="O113" s="476"/>
      <c r="P113" s="477"/>
      <c r="Q113" s="477"/>
      <c r="R113" s="478"/>
      <c r="S113" s="479">
        <f t="shared" ref="S113:S126" si="6">G113-K113-O113</f>
        <v>100000000</v>
      </c>
      <c r="T113" s="474"/>
      <c r="U113" s="474"/>
      <c r="V113" s="480"/>
      <c r="W113" s="473">
        <f t="shared" ref="W113:W166" si="7">U50</f>
        <v>0</v>
      </c>
      <c r="X113" s="474"/>
      <c r="Y113" s="474"/>
      <c r="Z113" s="475"/>
      <c r="AA113" s="476"/>
      <c r="AB113" s="477"/>
      <c r="AC113" s="477"/>
      <c r="AD113" s="478"/>
      <c r="AE113" s="476"/>
      <c r="AF113" s="477"/>
      <c r="AG113" s="477"/>
      <c r="AH113" s="478"/>
      <c r="AI113" s="479">
        <f t="shared" ref="AI113:AI126" si="8">W113-AA113-AE113</f>
        <v>0</v>
      </c>
      <c r="AJ113" s="474"/>
      <c r="AK113" s="474"/>
      <c r="AL113" s="480"/>
    </row>
    <row r="114" spans="1:39" s="149" customFormat="1" x14ac:dyDescent="0.45">
      <c r="A114" s="146"/>
      <c r="B114" s="471" t="str">
        <f t="shared" si="4"/>
        <v>▽▽株式会社</v>
      </c>
      <c r="C114" s="471"/>
      <c r="D114" s="471"/>
      <c r="E114" s="471"/>
      <c r="F114" s="472"/>
      <c r="G114" s="473">
        <f t="shared" si="5"/>
        <v>0</v>
      </c>
      <c r="H114" s="474"/>
      <c r="I114" s="474"/>
      <c r="J114" s="475"/>
      <c r="K114" s="476"/>
      <c r="L114" s="477"/>
      <c r="M114" s="477"/>
      <c r="N114" s="478"/>
      <c r="O114" s="476"/>
      <c r="P114" s="477"/>
      <c r="Q114" s="477"/>
      <c r="R114" s="478"/>
      <c r="S114" s="479">
        <f t="shared" si="6"/>
        <v>0</v>
      </c>
      <c r="T114" s="474"/>
      <c r="U114" s="474"/>
      <c r="V114" s="480"/>
      <c r="W114" s="473">
        <f t="shared" si="7"/>
        <v>0</v>
      </c>
      <c r="X114" s="474"/>
      <c r="Y114" s="474"/>
      <c r="Z114" s="475"/>
      <c r="AA114" s="476"/>
      <c r="AB114" s="477"/>
      <c r="AC114" s="477"/>
      <c r="AD114" s="478"/>
      <c r="AE114" s="476"/>
      <c r="AF114" s="477"/>
      <c r="AG114" s="477"/>
      <c r="AH114" s="478"/>
      <c r="AI114" s="479">
        <f t="shared" si="8"/>
        <v>0</v>
      </c>
      <c r="AJ114" s="474"/>
      <c r="AK114" s="474"/>
      <c r="AL114" s="480"/>
    </row>
    <row r="115" spans="1:39" s="149" customFormat="1" x14ac:dyDescent="0.45">
      <c r="A115" s="146"/>
      <c r="B115" s="471" t="str">
        <f t="shared" si="4"/>
        <v>　　</v>
      </c>
      <c r="C115" s="471"/>
      <c r="D115" s="471"/>
      <c r="E115" s="471"/>
      <c r="F115" s="472"/>
      <c r="G115" s="473">
        <f t="shared" si="5"/>
        <v>0</v>
      </c>
      <c r="H115" s="474"/>
      <c r="I115" s="474"/>
      <c r="J115" s="475"/>
      <c r="K115" s="476"/>
      <c r="L115" s="477"/>
      <c r="M115" s="477"/>
      <c r="N115" s="478"/>
      <c r="O115" s="476"/>
      <c r="P115" s="477"/>
      <c r="Q115" s="477"/>
      <c r="R115" s="478"/>
      <c r="S115" s="479">
        <f t="shared" si="6"/>
        <v>0</v>
      </c>
      <c r="T115" s="474"/>
      <c r="U115" s="474"/>
      <c r="V115" s="480"/>
      <c r="W115" s="473">
        <f t="shared" si="7"/>
        <v>0</v>
      </c>
      <c r="X115" s="474"/>
      <c r="Y115" s="474"/>
      <c r="Z115" s="475"/>
      <c r="AA115" s="476"/>
      <c r="AB115" s="477"/>
      <c r="AC115" s="477"/>
      <c r="AD115" s="478"/>
      <c r="AE115" s="476"/>
      <c r="AF115" s="477"/>
      <c r="AG115" s="477"/>
      <c r="AH115" s="478"/>
      <c r="AI115" s="479">
        <f t="shared" si="8"/>
        <v>0</v>
      </c>
      <c r="AJ115" s="474"/>
      <c r="AK115" s="474"/>
      <c r="AL115" s="480"/>
    </row>
    <row r="116" spans="1:39" s="149" customFormat="1" x14ac:dyDescent="0.45">
      <c r="A116" s="146"/>
      <c r="B116" s="471" t="str">
        <f t="shared" si="4"/>
        <v>　　</v>
      </c>
      <c r="C116" s="471"/>
      <c r="D116" s="471"/>
      <c r="E116" s="471"/>
      <c r="F116" s="472"/>
      <c r="G116" s="473">
        <f t="shared" si="5"/>
        <v>0</v>
      </c>
      <c r="H116" s="474"/>
      <c r="I116" s="474"/>
      <c r="J116" s="475"/>
      <c r="K116" s="476"/>
      <c r="L116" s="477"/>
      <c r="M116" s="477"/>
      <c r="N116" s="478"/>
      <c r="O116" s="476"/>
      <c r="P116" s="477"/>
      <c r="Q116" s="477"/>
      <c r="R116" s="478"/>
      <c r="S116" s="479">
        <f t="shared" si="6"/>
        <v>0</v>
      </c>
      <c r="T116" s="474"/>
      <c r="U116" s="474"/>
      <c r="V116" s="480"/>
      <c r="W116" s="473">
        <f t="shared" si="7"/>
        <v>0</v>
      </c>
      <c r="X116" s="474"/>
      <c r="Y116" s="474"/>
      <c r="Z116" s="475"/>
      <c r="AA116" s="476"/>
      <c r="AB116" s="477"/>
      <c r="AC116" s="477"/>
      <c r="AD116" s="478"/>
      <c r="AE116" s="476"/>
      <c r="AF116" s="477"/>
      <c r="AG116" s="477"/>
      <c r="AH116" s="478"/>
      <c r="AI116" s="479">
        <f t="shared" si="8"/>
        <v>0</v>
      </c>
      <c r="AJ116" s="474"/>
      <c r="AK116" s="474"/>
      <c r="AL116" s="480"/>
    </row>
    <row r="117" spans="1:39" s="149" customFormat="1" x14ac:dyDescent="0.45">
      <c r="A117" s="146"/>
      <c r="B117" s="471" t="str">
        <f t="shared" si="4"/>
        <v>　　</v>
      </c>
      <c r="C117" s="471"/>
      <c r="D117" s="471"/>
      <c r="E117" s="471"/>
      <c r="F117" s="472"/>
      <c r="G117" s="473">
        <f t="shared" si="5"/>
        <v>0</v>
      </c>
      <c r="H117" s="474"/>
      <c r="I117" s="474"/>
      <c r="J117" s="475"/>
      <c r="K117" s="476"/>
      <c r="L117" s="477"/>
      <c r="M117" s="477"/>
      <c r="N117" s="478"/>
      <c r="O117" s="476"/>
      <c r="P117" s="477"/>
      <c r="Q117" s="477"/>
      <c r="R117" s="478"/>
      <c r="S117" s="479">
        <f t="shared" si="6"/>
        <v>0</v>
      </c>
      <c r="T117" s="474"/>
      <c r="U117" s="474"/>
      <c r="V117" s="480"/>
      <c r="W117" s="473">
        <f t="shared" si="7"/>
        <v>0</v>
      </c>
      <c r="X117" s="474"/>
      <c r="Y117" s="474"/>
      <c r="Z117" s="475"/>
      <c r="AA117" s="476"/>
      <c r="AB117" s="477"/>
      <c r="AC117" s="477"/>
      <c r="AD117" s="478"/>
      <c r="AE117" s="476"/>
      <c r="AF117" s="477"/>
      <c r="AG117" s="477"/>
      <c r="AH117" s="478"/>
      <c r="AI117" s="479">
        <f t="shared" si="8"/>
        <v>0</v>
      </c>
      <c r="AJ117" s="474"/>
      <c r="AK117" s="474"/>
      <c r="AL117" s="480"/>
    </row>
    <row r="118" spans="1:39" s="149" customFormat="1" x14ac:dyDescent="0.45">
      <c r="A118" s="146"/>
      <c r="B118" s="471" t="str">
        <f t="shared" si="4"/>
        <v>　　</v>
      </c>
      <c r="C118" s="471"/>
      <c r="D118" s="471"/>
      <c r="E118" s="471"/>
      <c r="F118" s="472"/>
      <c r="G118" s="473">
        <f t="shared" si="5"/>
        <v>0</v>
      </c>
      <c r="H118" s="474"/>
      <c r="I118" s="474"/>
      <c r="J118" s="475"/>
      <c r="K118" s="476"/>
      <c r="L118" s="477"/>
      <c r="M118" s="477"/>
      <c r="N118" s="478"/>
      <c r="O118" s="476"/>
      <c r="P118" s="477"/>
      <c r="Q118" s="477"/>
      <c r="R118" s="478"/>
      <c r="S118" s="479">
        <f t="shared" si="6"/>
        <v>0</v>
      </c>
      <c r="T118" s="474"/>
      <c r="U118" s="474"/>
      <c r="V118" s="480"/>
      <c r="W118" s="473">
        <f t="shared" si="7"/>
        <v>0</v>
      </c>
      <c r="X118" s="474"/>
      <c r="Y118" s="474"/>
      <c r="Z118" s="475"/>
      <c r="AA118" s="476"/>
      <c r="AB118" s="477"/>
      <c r="AC118" s="477"/>
      <c r="AD118" s="478"/>
      <c r="AE118" s="476"/>
      <c r="AF118" s="477"/>
      <c r="AG118" s="477"/>
      <c r="AH118" s="478"/>
      <c r="AI118" s="479">
        <f t="shared" si="8"/>
        <v>0</v>
      </c>
      <c r="AJ118" s="474"/>
      <c r="AK118" s="474"/>
      <c r="AL118" s="480"/>
    </row>
    <row r="119" spans="1:39" s="149" customFormat="1" x14ac:dyDescent="0.45">
      <c r="A119" s="146"/>
      <c r="B119" s="471" t="str">
        <f t="shared" si="4"/>
        <v>　　</v>
      </c>
      <c r="C119" s="471"/>
      <c r="D119" s="471"/>
      <c r="E119" s="471"/>
      <c r="F119" s="472"/>
      <c r="G119" s="473">
        <f t="shared" si="5"/>
        <v>0</v>
      </c>
      <c r="H119" s="474"/>
      <c r="I119" s="474"/>
      <c r="J119" s="475"/>
      <c r="K119" s="476"/>
      <c r="L119" s="477"/>
      <c r="M119" s="477"/>
      <c r="N119" s="478"/>
      <c r="O119" s="476"/>
      <c r="P119" s="477"/>
      <c r="Q119" s="477"/>
      <c r="R119" s="478"/>
      <c r="S119" s="479">
        <f t="shared" si="6"/>
        <v>0</v>
      </c>
      <c r="T119" s="474"/>
      <c r="U119" s="474"/>
      <c r="V119" s="480"/>
      <c r="W119" s="473">
        <f t="shared" si="7"/>
        <v>0</v>
      </c>
      <c r="X119" s="474"/>
      <c r="Y119" s="474"/>
      <c r="Z119" s="475"/>
      <c r="AA119" s="476"/>
      <c r="AB119" s="477"/>
      <c r="AC119" s="477"/>
      <c r="AD119" s="478"/>
      <c r="AE119" s="476"/>
      <c r="AF119" s="477"/>
      <c r="AG119" s="477"/>
      <c r="AH119" s="478"/>
      <c r="AI119" s="479">
        <f t="shared" si="8"/>
        <v>0</v>
      </c>
      <c r="AJ119" s="474"/>
      <c r="AK119" s="474"/>
      <c r="AL119" s="480"/>
    </row>
    <row r="120" spans="1:39" s="149" customFormat="1" x14ac:dyDescent="0.45">
      <c r="A120" s="146"/>
      <c r="B120" s="471" t="str">
        <f t="shared" si="4"/>
        <v>　　</v>
      </c>
      <c r="C120" s="471"/>
      <c r="D120" s="471"/>
      <c r="E120" s="471"/>
      <c r="F120" s="472"/>
      <c r="G120" s="473">
        <f t="shared" si="5"/>
        <v>0</v>
      </c>
      <c r="H120" s="474"/>
      <c r="I120" s="474"/>
      <c r="J120" s="475"/>
      <c r="K120" s="476"/>
      <c r="L120" s="477"/>
      <c r="M120" s="477"/>
      <c r="N120" s="478"/>
      <c r="O120" s="476"/>
      <c r="P120" s="477"/>
      <c r="Q120" s="477"/>
      <c r="R120" s="478"/>
      <c r="S120" s="479">
        <f t="shared" si="6"/>
        <v>0</v>
      </c>
      <c r="T120" s="474"/>
      <c r="U120" s="474"/>
      <c r="V120" s="480"/>
      <c r="W120" s="473">
        <f t="shared" si="7"/>
        <v>0</v>
      </c>
      <c r="X120" s="474"/>
      <c r="Y120" s="474"/>
      <c r="Z120" s="475"/>
      <c r="AA120" s="476"/>
      <c r="AB120" s="477"/>
      <c r="AC120" s="477"/>
      <c r="AD120" s="478"/>
      <c r="AE120" s="476"/>
      <c r="AF120" s="477"/>
      <c r="AG120" s="477"/>
      <c r="AH120" s="478"/>
      <c r="AI120" s="479">
        <f t="shared" si="8"/>
        <v>0</v>
      </c>
      <c r="AJ120" s="474"/>
      <c r="AK120" s="474"/>
      <c r="AL120" s="480"/>
    </row>
    <row r="121" spans="1:39" s="149" customFormat="1" x14ac:dyDescent="0.45">
      <c r="A121" s="146"/>
      <c r="B121" s="471" t="str">
        <f t="shared" si="4"/>
        <v>　　</v>
      </c>
      <c r="C121" s="471"/>
      <c r="D121" s="471"/>
      <c r="E121" s="471"/>
      <c r="F121" s="472"/>
      <c r="G121" s="473">
        <f t="shared" si="5"/>
        <v>0</v>
      </c>
      <c r="H121" s="474"/>
      <c r="I121" s="474"/>
      <c r="J121" s="475"/>
      <c r="K121" s="481"/>
      <c r="L121" s="482"/>
      <c r="M121" s="482"/>
      <c r="N121" s="483"/>
      <c r="O121" s="481"/>
      <c r="P121" s="482"/>
      <c r="Q121" s="482"/>
      <c r="R121" s="483"/>
      <c r="S121" s="479">
        <f t="shared" si="6"/>
        <v>0</v>
      </c>
      <c r="T121" s="474"/>
      <c r="U121" s="474"/>
      <c r="V121" s="480"/>
      <c r="W121" s="473">
        <f t="shared" si="7"/>
        <v>0</v>
      </c>
      <c r="X121" s="474"/>
      <c r="Y121" s="474"/>
      <c r="Z121" s="475"/>
      <c r="AA121" s="481"/>
      <c r="AB121" s="482"/>
      <c r="AC121" s="482"/>
      <c r="AD121" s="483"/>
      <c r="AE121" s="481"/>
      <c r="AF121" s="482"/>
      <c r="AG121" s="482"/>
      <c r="AH121" s="483"/>
      <c r="AI121" s="484">
        <f t="shared" si="8"/>
        <v>0</v>
      </c>
      <c r="AJ121" s="485"/>
      <c r="AK121" s="485"/>
      <c r="AL121" s="486"/>
    </row>
    <row r="122" spans="1:39" s="149" customFormat="1" x14ac:dyDescent="0.45">
      <c r="A122" s="146"/>
      <c r="B122" s="471" t="str">
        <f t="shared" si="4"/>
        <v>　　</v>
      </c>
      <c r="C122" s="471"/>
      <c r="D122" s="471"/>
      <c r="E122" s="471"/>
      <c r="F122" s="472"/>
      <c r="G122" s="473">
        <f t="shared" si="5"/>
        <v>0</v>
      </c>
      <c r="H122" s="474"/>
      <c r="I122" s="474"/>
      <c r="J122" s="475"/>
      <c r="K122" s="476"/>
      <c r="L122" s="477"/>
      <c r="M122" s="477"/>
      <c r="N122" s="478"/>
      <c r="O122" s="476"/>
      <c r="P122" s="477"/>
      <c r="Q122" s="477"/>
      <c r="R122" s="478"/>
      <c r="S122" s="479">
        <f t="shared" si="6"/>
        <v>0</v>
      </c>
      <c r="T122" s="474"/>
      <c r="U122" s="474"/>
      <c r="V122" s="480"/>
      <c r="W122" s="473">
        <f t="shared" si="7"/>
        <v>0</v>
      </c>
      <c r="X122" s="474"/>
      <c r="Y122" s="474"/>
      <c r="Z122" s="475"/>
      <c r="AA122" s="476"/>
      <c r="AB122" s="477"/>
      <c r="AC122" s="477"/>
      <c r="AD122" s="478"/>
      <c r="AE122" s="476"/>
      <c r="AF122" s="477"/>
      <c r="AG122" s="477"/>
      <c r="AH122" s="478"/>
      <c r="AI122" s="479">
        <f t="shared" si="8"/>
        <v>0</v>
      </c>
      <c r="AJ122" s="474"/>
      <c r="AK122" s="474"/>
      <c r="AL122" s="480"/>
    </row>
    <row r="123" spans="1:39" s="149" customFormat="1" x14ac:dyDescent="0.45">
      <c r="A123" s="146"/>
      <c r="B123" s="471" t="str">
        <f t="shared" si="4"/>
        <v>　　</v>
      </c>
      <c r="C123" s="471"/>
      <c r="D123" s="471"/>
      <c r="E123" s="471"/>
      <c r="F123" s="472"/>
      <c r="G123" s="473">
        <f t="shared" si="5"/>
        <v>0</v>
      </c>
      <c r="H123" s="474"/>
      <c r="I123" s="474"/>
      <c r="J123" s="475"/>
      <c r="K123" s="476"/>
      <c r="L123" s="477"/>
      <c r="M123" s="477"/>
      <c r="N123" s="478"/>
      <c r="O123" s="476"/>
      <c r="P123" s="477"/>
      <c r="Q123" s="477"/>
      <c r="R123" s="478"/>
      <c r="S123" s="479">
        <f t="shared" si="6"/>
        <v>0</v>
      </c>
      <c r="T123" s="474"/>
      <c r="U123" s="474"/>
      <c r="V123" s="480"/>
      <c r="W123" s="473">
        <f t="shared" si="7"/>
        <v>0</v>
      </c>
      <c r="X123" s="474"/>
      <c r="Y123" s="474"/>
      <c r="Z123" s="475"/>
      <c r="AA123" s="476"/>
      <c r="AB123" s="477"/>
      <c r="AC123" s="477"/>
      <c r="AD123" s="478"/>
      <c r="AE123" s="476"/>
      <c r="AF123" s="477"/>
      <c r="AG123" s="477"/>
      <c r="AH123" s="478"/>
      <c r="AI123" s="479">
        <f t="shared" si="8"/>
        <v>0</v>
      </c>
      <c r="AJ123" s="474"/>
      <c r="AK123" s="474"/>
      <c r="AL123" s="480"/>
    </row>
    <row r="124" spans="1:39" s="149" customFormat="1" x14ac:dyDescent="0.45">
      <c r="A124" s="146"/>
      <c r="B124" s="471" t="str">
        <f t="shared" si="4"/>
        <v>　　</v>
      </c>
      <c r="C124" s="471"/>
      <c r="D124" s="471"/>
      <c r="E124" s="471"/>
      <c r="F124" s="472"/>
      <c r="G124" s="473">
        <f t="shared" si="5"/>
        <v>0</v>
      </c>
      <c r="H124" s="474"/>
      <c r="I124" s="474"/>
      <c r="J124" s="475"/>
      <c r="K124" s="476"/>
      <c r="L124" s="477"/>
      <c r="M124" s="477"/>
      <c r="N124" s="478"/>
      <c r="O124" s="476"/>
      <c r="P124" s="477"/>
      <c r="Q124" s="477"/>
      <c r="R124" s="478"/>
      <c r="S124" s="479">
        <f t="shared" si="6"/>
        <v>0</v>
      </c>
      <c r="T124" s="474"/>
      <c r="U124" s="474"/>
      <c r="V124" s="480"/>
      <c r="W124" s="473">
        <f t="shared" si="7"/>
        <v>0</v>
      </c>
      <c r="X124" s="474"/>
      <c r="Y124" s="474"/>
      <c r="Z124" s="475"/>
      <c r="AA124" s="476"/>
      <c r="AB124" s="477"/>
      <c r="AC124" s="477"/>
      <c r="AD124" s="478"/>
      <c r="AE124" s="476"/>
      <c r="AF124" s="477"/>
      <c r="AG124" s="477"/>
      <c r="AH124" s="478"/>
      <c r="AI124" s="479">
        <f t="shared" si="8"/>
        <v>0</v>
      </c>
      <c r="AJ124" s="474"/>
      <c r="AK124" s="474"/>
      <c r="AL124" s="480"/>
    </row>
    <row r="125" spans="1:39" s="149" customFormat="1" x14ac:dyDescent="0.45">
      <c r="A125" s="146"/>
      <c r="B125" s="471" t="str">
        <f t="shared" si="4"/>
        <v>　　</v>
      </c>
      <c r="C125" s="471"/>
      <c r="D125" s="471"/>
      <c r="E125" s="471"/>
      <c r="F125" s="472"/>
      <c r="G125" s="473">
        <f t="shared" si="5"/>
        <v>0</v>
      </c>
      <c r="H125" s="474"/>
      <c r="I125" s="474"/>
      <c r="J125" s="475"/>
      <c r="K125" s="476"/>
      <c r="L125" s="477"/>
      <c r="M125" s="477"/>
      <c r="N125" s="478"/>
      <c r="O125" s="476"/>
      <c r="P125" s="477"/>
      <c r="Q125" s="477"/>
      <c r="R125" s="478"/>
      <c r="S125" s="479">
        <f t="shared" si="6"/>
        <v>0</v>
      </c>
      <c r="T125" s="474"/>
      <c r="U125" s="474"/>
      <c r="V125" s="480"/>
      <c r="W125" s="473">
        <f t="shared" si="7"/>
        <v>0</v>
      </c>
      <c r="X125" s="474"/>
      <c r="Y125" s="474"/>
      <c r="Z125" s="475"/>
      <c r="AA125" s="476"/>
      <c r="AB125" s="477"/>
      <c r="AC125" s="477"/>
      <c r="AD125" s="478"/>
      <c r="AE125" s="476"/>
      <c r="AF125" s="477"/>
      <c r="AG125" s="477"/>
      <c r="AH125" s="478"/>
      <c r="AI125" s="479">
        <f t="shared" si="8"/>
        <v>0</v>
      </c>
      <c r="AJ125" s="474"/>
      <c r="AK125" s="474"/>
      <c r="AL125" s="480"/>
    </row>
    <row r="126" spans="1:39" s="149" customFormat="1" x14ac:dyDescent="0.45">
      <c r="A126" s="146"/>
      <c r="B126" s="471" t="str">
        <f t="shared" si="4"/>
        <v>　　</v>
      </c>
      <c r="C126" s="471"/>
      <c r="D126" s="471"/>
      <c r="E126" s="471"/>
      <c r="F126" s="472"/>
      <c r="G126" s="473">
        <f t="shared" si="5"/>
        <v>0</v>
      </c>
      <c r="H126" s="474"/>
      <c r="I126" s="474"/>
      <c r="J126" s="475"/>
      <c r="K126" s="476"/>
      <c r="L126" s="477"/>
      <c r="M126" s="477"/>
      <c r="N126" s="478"/>
      <c r="O126" s="476"/>
      <c r="P126" s="477"/>
      <c r="Q126" s="477"/>
      <c r="R126" s="478"/>
      <c r="S126" s="479">
        <f t="shared" si="6"/>
        <v>0</v>
      </c>
      <c r="T126" s="474"/>
      <c r="U126" s="474"/>
      <c r="V126" s="480"/>
      <c r="W126" s="473">
        <f t="shared" si="7"/>
        <v>0</v>
      </c>
      <c r="X126" s="474"/>
      <c r="Y126" s="474"/>
      <c r="Z126" s="475"/>
      <c r="AA126" s="476"/>
      <c r="AB126" s="477"/>
      <c r="AC126" s="477"/>
      <c r="AD126" s="478"/>
      <c r="AE126" s="476"/>
      <c r="AF126" s="477"/>
      <c r="AG126" s="477"/>
      <c r="AH126" s="478"/>
      <c r="AI126" s="479">
        <f t="shared" si="8"/>
        <v>0</v>
      </c>
      <c r="AJ126" s="474"/>
      <c r="AK126" s="474"/>
      <c r="AL126" s="480"/>
    </row>
    <row r="127" spans="1:39" s="149" customFormat="1" x14ac:dyDescent="0.45">
      <c r="A127" s="145"/>
      <c r="B127" s="471" t="str">
        <f t="shared" si="4"/>
        <v>　　</v>
      </c>
      <c r="C127" s="471"/>
      <c r="D127" s="471"/>
      <c r="E127" s="471"/>
      <c r="F127" s="472"/>
      <c r="G127" s="473">
        <f t="shared" si="5"/>
        <v>0</v>
      </c>
      <c r="H127" s="474"/>
      <c r="I127" s="474"/>
      <c r="J127" s="475"/>
      <c r="K127" s="476"/>
      <c r="L127" s="477"/>
      <c r="M127" s="477"/>
      <c r="N127" s="478"/>
      <c r="O127" s="476"/>
      <c r="P127" s="477"/>
      <c r="Q127" s="477"/>
      <c r="R127" s="478"/>
      <c r="S127" s="479">
        <f>G127-K127-O127</f>
        <v>0</v>
      </c>
      <c r="T127" s="474"/>
      <c r="U127" s="474"/>
      <c r="V127" s="480"/>
      <c r="W127" s="473">
        <f t="shared" si="7"/>
        <v>0</v>
      </c>
      <c r="X127" s="474"/>
      <c r="Y127" s="474"/>
      <c r="Z127" s="475"/>
      <c r="AA127" s="476"/>
      <c r="AB127" s="477"/>
      <c r="AC127" s="477"/>
      <c r="AD127" s="478"/>
      <c r="AE127" s="476"/>
      <c r="AF127" s="477"/>
      <c r="AG127" s="477"/>
      <c r="AH127" s="478"/>
      <c r="AI127" s="479">
        <f>W127-AA127-AE127</f>
        <v>0</v>
      </c>
      <c r="AJ127" s="474"/>
      <c r="AK127" s="474"/>
      <c r="AL127" s="480"/>
      <c r="AM127" s="123"/>
    </row>
    <row r="128" spans="1:39" s="149" customFormat="1" x14ac:dyDescent="0.45">
      <c r="A128" s="146"/>
      <c r="B128" s="471" t="str">
        <f t="shared" si="4"/>
        <v>　　</v>
      </c>
      <c r="C128" s="471"/>
      <c r="D128" s="471"/>
      <c r="E128" s="471"/>
      <c r="F128" s="472"/>
      <c r="G128" s="473">
        <f t="shared" si="5"/>
        <v>0</v>
      </c>
      <c r="H128" s="474"/>
      <c r="I128" s="474"/>
      <c r="J128" s="475"/>
      <c r="K128" s="476"/>
      <c r="L128" s="477"/>
      <c r="M128" s="477"/>
      <c r="N128" s="478"/>
      <c r="O128" s="476"/>
      <c r="P128" s="477"/>
      <c r="Q128" s="477"/>
      <c r="R128" s="478"/>
      <c r="S128" s="479">
        <f t="shared" ref="S128:S146" si="9">G128-K128-O128</f>
        <v>0</v>
      </c>
      <c r="T128" s="474"/>
      <c r="U128" s="474"/>
      <c r="V128" s="480"/>
      <c r="W128" s="473">
        <f t="shared" si="7"/>
        <v>0</v>
      </c>
      <c r="X128" s="474"/>
      <c r="Y128" s="474"/>
      <c r="Z128" s="475"/>
      <c r="AA128" s="476"/>
      <c r="AB128" s="477"/>
      <c r="AC128" s="477"/>
      <c r="AD128" s="478"/>
      <c r="AE128" s="476"/>
      <c r="AF128" s="477"/>
      <c r="AG128" s="477"/>
      <c r="AH128" s="478"/>
      <c r="AI128" s="479">
        <f t="shared" ref="AI128:AI146" si="10">W128-AA128-AE128</f>
        <v>0</v>
      </c>
      <c r="AJ128" s="474"/>
      <c r="AK128" s="474"/>
      <c r="AL128" s="480"/>
    </row>
    <row r="129" spans="1:38" s="149" customFormat="1" x14ac:dyDescent="0.45">
      <c r="A129" s="146"/>
      <c r="B129" s="471" t="str">
        <f t="shared" si="4"/>
        <v>　　</v>
      </c>
      <c r="C129" s="471"/>
      <c r="D129" s="471"/>
      <c r="E129" s="471"/>
      <c r="F129" s="472"/>
      <c r="G129" s="473">
        <f t="shared" si="5"/>
        <v>0</v>
      </c>
      <c r="H129" s="474"/>
      <c r="I129" s="474"/>
      <c r="J129" s="475"/>
      <c r="K129" s="476"/>
      <c r="L129" s="477"/>
      <c r="M129" s="477"/>
      <c r="N129" s="478"/>
      <c r="O129" s="476"/>
      <c r="P129" s="477"/>
      <c r="Q129" s="477"/>
      <c r="R129" s="478"/>
      <c r="S129" s="479">
        <f t="shared" si="9"/>
        <v>0</v>
      </c>
      <c r="T129" s="474"/>
      <c r="U129" s="474"/>
      <c r="V129" s="480"/>
      <c r="W129" s="473">
        <f t="shared" si="7"/>
        <v>0</v>
      </c>
      <c r="X129" s="474"/>
      <c r="Y129" s="474"/>
      <c r="Z129" s="475"/>
      <c r="AA129" s="476"/>
      <c r="AB129" s="477"/>
      <c r="AC129" s="477"/>
      <c r="AD129" s="478"/>
      <c r="AE129" s="476"/>
      <c r="AF129" s="477"/>
      <c r="AG129" s="477"/>
      <c r="AH129" s="478"/>
      <c r="AI129" s="479">
        <f t="shared" si="10"/>
        <v>0</v>
      </c>
      <c r="AJ129" s="474"/>
      <c r="AK129" s="474"/>
      <c r="AL129" s="480"/>
    </row>
    <row r="130" spans="1:38" s="149" customFormat="1" x14ac:dyDescent="0.45">
      <c r="A130" s="146"/>
      <c r="B130" s="471" t="str">
        <f t="shared" si="4"/>
        <v>　　</v>
      </c>
      <c r="C130" s="471"/>
      <c r="D130" s="471"/>
      <c r="E130" s="471"/>
      <c r="F130" s="472"/>
      <c r="G130" s="473">
        <f t="shared" si="5"/>
        <v>0</v>
      </c>
      <c r="H130" s="474"/>
      <c r="I130" s="474"/>
      <c r="J130" s="475"/>
      <c r="K130" s="476"/>
      <c r="L130" s="477"/>
      <c r="M130" s="477"/>
      <c r="N130" s="478"/>
      <c r="O130" s="476"/>
      <c r="P130" s="477"/>
      <c r="Q130" s="477"/>
      <c r="R130" s="478"/>
      <c r="S130" s="479">
        <f t="shared" si="9"/>
        <v>0</v>
      </c>
      <c r="T130" s="474"/>
      <c r="U130" s="474"/>
      <c r="V130" s="480"/>
      <c r="W130" s="473">
        <f t="shared" si="7"/>
        <v>0</v>
      </c>
      <c r="X130" s="474"/>
      <c r="Y130" s="474"/>
      <c r="Z130" s="475"/>
      <c r="AA130" s="476"/>
      <c r="AB130" s="477"/>
      <c r="AC130" s="477"/>
      <c r="AD130" s="478"/>
      <c r="AE130" s="476"/>
      <c r="AF130" s="477"/>
      <c r="AG130" s="477"/>
      <c r="AH130" s="478"/>
      <c r="AI130" s="479">
        <f t="shared" si="10"/>
        <v>0</v>
      </c>
      <c r="AJ130" s="474"/>
      <c r="AK130" s="474"/>
      <c r="AL130" s="480"/>
    </row>
    <row r="131" spans="1:38" s="149" customFormat="1" x14ac:dyDescent="0.45">
      <c r="A131" s="146"/>
      <c r="B131" s="471" t="str">
        <f t="shared" si="4"/>
        <v>　　</v>
      </c>
      <c r="C131" s="471"/>
      <c r="D131" s="471"/>
      <c r="E131" s="471"/>
      <c r="F131" s="472"/>
      <c r="G131" s="473">
        <f t="shared" si="5"/>
        <v>0</v>
      </c>
      <c r="H131" s="474"/>
      <c r="I131" s="474"/>
      <c r="J131" s="475"/>
      <c r="K131" s="476"/>
      <c r="L131" s="477"/>
      <c r="M131" s="477"/>
      <c r="N131" s="478"/>
      <c r="O131" s="476"/>
      <c r="P131" s="477"/>
      <c r="Q131" s="477"/>
      <c r="R131" s="478"/>
      <c r="S131" s="479">
        <f t="shared" si="9"/>
        <v>0</v>
      </c>
      <c r="T131" s="474"/>
      <c r="U131" s="474"/>
      <c r="V131" s="480"/>
      <c r="W131" s="473">
        <f t="shared" si="7"/>
        <v>0</v>
      </c>
      <c r="X131" s="474"/>
      <c r="Y131" s="474"/>
      <c r="Z131" s="475"/>
      <c r="AA131" s="476"/>
      <c r="AB131" s="477"/>
      <c r="AC131" s="477"/>
      <c r="AD131" s="478"/>
      <c r="AE131" s="476"/>
      <c r="AF131" s="477"/>
      <c r="AG131" s="477"/>
      <c r="AH131" s="478"/>
      <c r="AI131" s="479">
        <f t="shared" si="10"/>
        <v>0</v>
      </c>
      <c r="AJ131" s="474"/>
      <c r="AK131" s="474"/>
      <c r="AL131" s="480"/>
    </row>
    <row r="132" spans="1:38" s="149" customFormat="1" x14ac:dyDescent="0.45">
      <c r="A132" s="146"/>
      <c r="B132" s="471" t="str">
        <f t="shared" si="4"/>
        <v>　　</v>
      </c>
      <c r="C132" s="471"/>
      <c r="D132" s="471"/>
      <c r="E132" s="471"/>
      <c r="F132" s="472"/>
      <c r="G132" s="473">
        <f t="shared" si="5"/>
        <v>0</v>
      </c>
      <c r="H132" s="474"/>
      <c r="I132" s="474"/>
      <c r="J132" s="475"/>
      <c r="K132" s="476"/>
      <c r="L132" s="477"/>
      <c r="M132" s="477"/>
      <c r="N132" s="478"/>
      <c r="O132" s="476"/>
      <c r="P132" s="477"/>
      <c r="Q132" s="477"/>
      <c r="R132" s="478"/>
      <c r="S132" s="479">
        <f t="shared" si="9"/>
        <v>0</v>
      </c>
      <c r="T132" s="474"/>
      <c r="U132" s="474"/>
      <c r="V132" s="480"/>
      <c r="W132" s="473">
        <f t="shared" si="7"/>
        <v>0</v>
      </c>
      <c r="X132" s="474"/>
      <c r="Y132" s="474"/>
      <c r="Z132" s="475"/>
      <c r="AA132" s="476"/>
      <c r="AB132" s="477"/>
      <c r="AC132" s="477"/>
      <c r="AD132" s="478"/>
      <c r="AE132" s="476"/>
      <c r="AF132" s="477"/>
      <c r="AG132" s="477"/>
      <c r="AH132" s="478"/>
      <c r="AI132" s="479">
        <f t="shared" si="10"/>
        <v>0</v>
      </c>
      <c r="AJ132" s="474"/>
      <c r="AK132" s="474"/>
      <c r="AL132" s="480"/>
    </row>
    <row r="133" spans="1:38" s="149" customFormat="1" x14ac:dyDescent="0.45">
      <c r="A133" s="146"/>
      <c r="B133" s="471" t="str">
        <f t="shared" si="4"/>
        <v>　　</v>
      </c>
      <c r="C133" s="471"/>
      <c r="D133" s="471"/>
      <c r="E133" s="471"/>
      <c r="F133" s="472"/>
      <c r="G133" s="473">
        <f t="shared" si="5"/>
        <v>0</v>
      </c>
      <c r="H133" s="474"/>
      <c r="I133" s="474"/>
      <c r="J133" s="475"/>
      <c r="K133" s="476"/>
      <c r="L133" s="477"/>
      <c r="M133" s="477"/>
      <c r="N133" s="478"/>
      <c r="O133" s="476"/>
      <c r="P133" s="477"/>
      <c r="Q133" s="477"/>
      <c r="R133" s="478"/>
      <c r="S133" s="479">
        <f t="shared" si="9"/>
        <v>0</v>
      </c>
      <c r="T133" s="474"/>
      <c r="U133" s="474"/>
      <c r="V133" s="480"/>
      <c r="W133" s="473">
        <f t="shared" si="7"/>
        <v>0</v>
      </c>
      <c r="X133" s="474"/>
      <c r="Y133" s="474"/>
      <c r="Z133" s="475"/>
      <c r="AA133" s="476"/>
      <c r="AB133" s="477"/>
      <c r="AC133" s="477"/>
      <c r="AD133" s="478"/>
      <c r="AE133" s="476"/>
      <c r="AF133" s="477"/>
      <c r="AG133" s="477"/>
      <c r="AH133" s="478"/>
      <c r="AI133" s="479">
        <f t="shared" si="10"/>
        <v>0</v>
      </c>
      <c r="AJ133" s="474"/>
      <c r="AK133" s="474"/>
      <c r="AL133" s="480"/>
    </row>
    <row r="134" spans="1:38" s="149" customFormat="1" x14ac:dyDescent="0.45">
      <c r="A134" s="146"/>
      <c r="B134" s="471" t="str">
        <f t="shared" si="4"/>
        <v>　　</v>
      </c>
      <c r="C134" s="471"/>
      <c r="D134" s="471"/>
      <c r="E134" s="471"/>
      <c r="F134" s="472"/>
      <c r="G134" s="473">
        <f t="shared" si="5"/>
        <v>0</v>
      </c>
      <c r="H134" s="474"/>
      <c r="I134" s="474"/>
      <c r="J134" s="475"/>
      <c r="K134" s="476"/>
      <c r="L134" s="477"/>
      <c r="M134" s="477"/>
      <c r="N134" s="478"/>
      <c r="O134" s="476"/>
      <c r="P134" s="477"/>
      <c r="Q134" s="477"/>
      <c r="R134" s="478"/>
      <c r="S134" s="479">
        <f t="shared" si="9"/>
        <v>0</v>
      </c>
      <c r="T134" s="474"/>
      <c r="U134" s="474"/>
      <c r="V134" s="480"/>
      <c r="W134" s="473">
        <f t="shared" si="7"/>
        <v>0</v>
      </c>
      <c r="X134" s="474"/>
      <c r="Y134" s="474"/>
      <c r="Z134" s="475"/>
      <c r="AA134" s="476"/>
      <c r="AB134" s="477"/>
      <c r="AC134" s="477"/>
      <c r="AD134" s="478"/>
      <c r="AE134" s="476"/>
      <c r="AF134" s="477"/>
      <c r="AG134" s="477"/>
      <c r="AH134" s="478"/>
      <c r="AI134" s="479">
        <f t="shared" si="10"/>
        <v>0</v>
      </c>
      <c r="AJ134" s="474"/>
      <c r="AK134" s="474"/>
      <c r="AL134" s="480"/>
    </row>
    <row r="135" spans="1:38" s="149" customFormat="1" x14ac:dyDescent="0.45">
      <c r="A135" s="146"/>
      <c r="B135" s="471" t="str">
        <f t="shared" si="4"/>
        <v>　　</v>
      </c>
      <c r="C135" s="471"/>
      <c r="D135" s="471"/>
      <c r="E135" s="471"/>
      <c r="F135" s="472"/>
      <c r="G135" s="473">
        <f t="shared" si="5"/>
        <v>0</v>
      </c>
      <c r="H135" s="474"/>
      <c r="I135" s="474"/>
      <c r="J135" s="475"/>
      <c r="K135" s="476"/>
      <c r="L135" s="477"/>
      <c r="M135" s="477"/>
      <c r="N135" s="478"/>
      <c r="O135" s="476"/>
      <c r="P135" s="477"/>
      <c r="Q135" s="477"/>
      <c r="R135" s="478"/>
      <c r="S135" s="479">
        <f t="shared" si="9"/>
        <v>0</v>
      </c>
      <c r="T135" s="474"/>
      <c r="U135" s="474"/>
      <c r="V135" s="480"/>
      <c r="W135" s="473">
        <f t="shared" si="7"/>
        <v>0</v>
      </c>
      <c r="X135" s="474"/>
      <c r="Y135" s="474"/>
      <c r="Z135" s="475"/>
      <c r="AA135" s="476"/>
      <c r="AB135" s="477"/>
      <c r="AC135" s="477"/>
      <c r="AD135" s="478"/>
      <c r="AE135" s="476"/>
      <c r="AF135" s="477"/>
      <c r="AG135" s="477"/>
      <c r="AH135" s="478"/>
      <c r="AI135" s="479">
        <f t="shared" si="10"/>
        <v>0</v>
      </c>
      <c r="AJ135" s="474"/>
      <c r="AK135" s="474"/>
      <c r="AL135" s="480"/>
    </row>
    <row r="136" spans="1:38" s="149" customFormat="1" x14ac:dyDescent="0.45">
      <c r="A136" s="146"/>
      <c r="B136" s="471" t="str">
        <f t="shared" si="4"/>
        <v>　　</v>
      </c>
      <c r="C136" s="471"/>
      <c r="D136" s="471"/>
      <c r="E136" s="471"/>
      <c r="F136" s="472"/>
      <c r="G136" s="473">
        <f t="shared" si="5"/>
        <v>0</v>
      </c>
      <c r="H136" s="474"/>
      <c r="I136" s="474"/>
      <c r="J136" s="475"/>
      <c r="K136" s="481"/>
      <c r="L136" s="482"/>
      <c r="M136" s="482"/>
      <c r="N136" s="483"/>
      <c r="O136" s="481"/>
      <c r="P136" s="482"/>
      <c r="Q136" s="482"/>
      <c r="R136" s="483"/>
      <c r="S136" s="479">
        <f t="shared" si="9"/>
        <v>0</v>
      </c>
      <c r="T136" s="474"/>
      <c r="U136" s="474"/>
      <c r="V136" s="480"/>
      <c r="W136" s="473">
        <f t="shared" si="7"/>
        <v>0</v>
      </c>
      <c r="X136" s="474"/>
      <c r="Y136" s="474"/>
      <c r="Z136" s="475"/>
      <c r="AA136" s="481"/>
      <c r="AB136" s="482"/>
      <c r="AC136" s="482"/>
      <c r="AD136" s="483"/>
      <c r="AE136" s="481"/>
      <c r="AF136" s="482"/>
      <c r="AG136" s="482"/>
      <c r="AH136" s="483"/>
      <c r="AI136" s="484">
        <f t="shared" si="10"/>
        <v>0</v>
      </c>
      <c r="AJ136" s="485"/>
      <c r="AK136" s="485"/>
      <c r="AL136" s="486"/>
    </row>
    <row r="137" spans="1:38" s="149" customFormat="1" x14ac:dyDescent="0.45">
      <c r="A137" s="146"/>
      <c r="B137" s="471" t="str">
        <f t="shared" si="4"/>
        <v>　　</v>
      </c>
      <c r="C137" s="471"/>
      <c r="D137" s="471"/>
      <c r="E137" s="471"/>
      <c r="F137" s="472"/>
      <c r="G137" s="473">
        <f t="shared" si="5"/>
        <v>0</v>
      </c>
      <c r="H137" s="474"/>
      <c r="I137" s="474"/>
      <c r="J137" s="475"/>
      <c r="K137" s="476"/>
      <c r="L137" s="477"/>
      <c r="M137" s="477"/>
      <c r="N137" s="478"/>
      <c r="O137" s="476"/>
      <c r="P137" s="477"/>
      <c r="Q137" s="477"/>
      <c r="R137" s="478"/>
      <c r="S137" s="479">
        <f t="shared" si="9"/>
        <v>0</v>
      </c>
      <c r="T137" s="474"/>
      <c r="U137" s="474"/>
      <c r="V137" s="480"/>
      <c r="W137" s="473">
        <f t="shared" si="7"/>
        <v>0</v>
      </c>
      <c r="X137" s="474"/>
      <c r="Y137" s="474"/>
      <c r="Z137" s="475"/>
      <c r="AA137" s="476"/>
      <c r="AB137" s="477"/>
      <c r="AC137" s="477"/>
      <c r="AD137" s="478"/>
      <c r="AE137" s="476"/>
      <c r="AF137" s="477"/>
      <c r="AG137" s="477"/>
      <c r="AH137" s="478"/>
      <c r="AI137" s="479">
        <f t="shared" si="10"/>
        <v>0</v>
      </c>
      <c r="AJ137" s="474"/>
      <c r="AK137" s="474"/>
      <c r="AL137" s="480"/>
    </row>
    <row r="138" spans="1:38" s="149" customFormat="1" x14ac:dyDescent="0.45">
      <c r="A138" s="146"/>
      <c r="B138" s="471" t="str">
        <f t="shared" si="4"/>
        <v>　　</v>
      </c>
      <c r="C138" s="471"/>
      <c r="D138" s="471"/>
      <c r="E138" s="471"/>
      <c r="F138" s="472"/>
      <c r="G138" s="473">
        <f t="shared" si="5"/>
        <v>0</v>
      </c>
      <c r="H138" s="474"/>
      <c r="I138" s="474"/>
      <c r="J138" s="475"/>
      <c r="K138" s="476"/>
      <c r="L138" s="477"/>
      <c r="M138" s="477"/>
      <c r="N138" s="478"/>
      <c r="O138" s="476"/>
      <c r="P138" s="477"/>
      <c r="Q138" s="477"/>
      <c r="R138" s="478"/>
      <c r="S138" s="479">
        <f t="shared" si="9"/>
        <v>0</v>
      </c>
      <c r="T138" s="474"/>
      <c r="U138" s="474"/>
      <c r="V138" s="480"/>
      <c r="W138" s="473">
        <f t="shared" si="7"/>
        <v>0</v>
      </c>
      <c r="X138" s="474"/>
      <c r="Y138" s="474"/>
      <c r="Z138" s="475"/>
      <c r="AA138" s="476"/>
      <c r="AB138" s="477"/>
      <c r="AC138" s="477"/>
      <c r="AD138" s="478"/>
      <c r="AE138" s="476"/>
      <c r="AF138" s="477"/>
      <c r="AG138" s="477"/>
      <c r="AH138" s="478"/>
      <c r="AI138" s="479">
        <f t="shared" si="10"/>
        <v>0</v>
      </c>
      <c r="AJ138" s="474"/>
      <c r="AK138" s="474"/>
      <c r="AL138" s="480"/>
    </row>
    <row r="139" spans="1:38" s="149" customFormat="1" x14ac:dyDescent="0.45">
      <c r="A139" s="146"/>
      <c r="B139" s="471" t="str">
        <f t="shared" si="4"/>
        <v>　　</v>
      </c>
      <c r="C139" s="471"/>
      <c r="D139" s="471"/>
      <c r="E139" s="471"/>
      <c r="F139" s="472"/>
      <c r="G139" s="473">
        <f t="shared" si="5"/>
        <v>0</v>
      </c>
      <c r="H139" s="474"/>
      <c r="I139" s="474"/>
      <c r="J139" s="475"/>
      <c r="K139" s="476"/>
      <c r="L139" s="477"/>
      <c r="M139" s="477"/>
      <c r="N139" s="478"/>
      <c r="O139" s="476"/>
      <c r="P139" s="477"/>
      <c r="Q139" s="477"/>
      <c r="R139" s="478"/>
      <c r="S139" s="479">
        <f t="shared" si="9"/>
        <v>0</v>
      </c>
      <c r="T139" s="474"/>
      <c r="U139" s="474"/>
      <c r="V139" s="480"/>
      <c r="W139" s="473">
        <f t="shared" si="7"/>
        <v>0</v>
      </c>
      <c r="X139" s="474"/>
      <c r="Y139" s="474"/>
      <c r="Z139" s="475"/>
      <c r="AA139" s="476"/>
      <c r="AB139" s="477"/>
      <c r="AC139" s="477"/>
      <c r="AD139" s="478"/>
      <c r="AE139" s="476"/>
      <c r="AF139" s="477"/>
      <c r="AG139" s="477"/>
      <c r="AH139" s="478"/>
      <c r="AI139" s="479">
        <f t="shared" si="10"/>
        <v>0</v>
      </c>
      <c r="AJ139" s="474"/>
      <c r="AK139" s="474"/>
      <c r="AL139" s="480"/>
    </row>
    <row r="140" spans="1:38" s="149" customFormat="1" x14ac:dyDescent="0.45">
      <c r="A140" s="146"/>
      <c r="B140" s="471" t="str">
        <f t="shared" si="4"/>
        <v>　　</v>
      </c>
      <c r="C140" s="471"/>
      <c r="D140" s="471"/>
      <c r="E140" s="471"/>
      <c r="F140" s="472"/>
      <c r="G140" s="473">
        <f t="shared" si="5"/>
        <v>0</v>
      </c>
      <c r="H140" s="474"/>
      <c r="I140" s="474"/>
      <c r="J140" s="475"/>
      <c r="K140" s="476"/>
      <c r="L140" s="477"/>
      <c r="M140" s="477"/>
      <c r="N140" s="478"/>
      <c r="O140" s="476"/>
      <c r="P140" s="477"/>
      <c r="Q140" s="477"/>
      <c r="R140" s="478"/>
      <c r="S140" s="479">
        <f t="shared" si="9"/>
        <v>0</v>
      </c>
      <c r="T140" s="474"/>
      <c r="U140" s="474"/>
      <c r="V140" s="480"/>
      <c r="W140" s="473">
        <f t="shared" si="7"/>
        <v>0</v>
      </c>
      <c r="X140" s="474"/>
      <c r="Y140" s="474"/>
      <c r="Z140" s="475"/>
      <c r="AA140" s="476"/>
      <c r="AB140" s="477"/>
      <c r="AC140" s="477"/>
      <c r="AD140" s="478"/>
      <c r="AE140" s="476"/>
      <c r="AF140" s="477"/>
      <c r="AG140" s="477"/>
      <c r="AH140" s="478"/>
      <c r="AI140" s="479">
        <f t="shared" si="10"/>
        <v>0</v>
      </c>
      <c r="AJ140" s="474"/>
      <c r="AK140" s="474"/>
      <c r="AL140" s="480"/>
    </row>
    <row r="141" spans="1:38" s="149" customFormat="1" x14ac:dyDescent="0.45">
      <c r="A141" s="146"/>
      <c r="B141" s="471" t="str">
        <f t="shared" si="4"/>
        <v>　　</v>
      </c>
      <c r="C141" s="471"/>
      <c r="D141" s="471"/>
      <c r="E141" s="471"/>
      <c r="F141" s="472"/>
      <c r="G141" s="473">
        <f t="shared" si="5"/>
        <v>0</v>
      </c>
      <c r="H141" s="474"/>
      <c r="I141" s="474"/>
      <c r="J141" s="475"/>
      <c r="K141" s="476"/>
      <c r="L141" s="477"/>
      <c r="M141" s="477"/>
      <c r="N141" s="478"/>
      <c r="O141" s="476"/>
      <c r="P141" s="477"/>
      <c r="Q141" s="477"/>
      <c r="R141" s="478"/>
      <c r="S141" s="479">
        <f t="shared" si="9"/>
        <v>0</v>
      </c>
      <c r="T141" s="474"/>
      <c r="U141" s="474"/>
      <c r="V141" s="480"/>
      <c r="W141" s="473">
        <f t="shared" si="7"/>
        <v>0</v>
      </c>
      <c r="X141" s="474"/>
      <c r="Y141" s="474"/>
      <c r="Z141" s="475"/>
      <c r="AA141" s="476"/>
      <c r="AB141" s="477"/>
      <c r="AC141" s="477"/>
      <c r="AD141" s="478"/>
      <c r="AE141" s="476"/>
      <c r="AF141" s="477"/>
      <c r="AG141" s="477"/>
      <c r="AH141" s="478"/>
      <c r="AI141" s="479">
        <f t="shared" si="10"/>
        <v>0</v>
      </c>
      <c r="AJ141" s="474"/>
      <c r="AK141" s="474"/>
      <c r="AL141" s="480"/>
    </row>
    <row r="142" spans="1:38" s="149" customFormat="1" x14ac:dyDescent="0.45">
      <c r="A142" s="146"/>
      <c r="B142" s="471" t="str">
        <f t="shared" si="4"/>
        <v>　　</v>
      </c>
      <c r="C142" s="471"/>
      <c r="D142" s="471"/>
      <c r="E142" s="471"/>
      <c r="F142" s="472"/>
      <c r="G142" s="473">
        <f t="shared" si="5"/>
        <v>0</v>
      </c>
      <c r="H142" s="474"/>
      <c r="I142" s="474"/>
      <c r="J142" s="475"/>
      <c r="K142" s="476"/>
      <c r="L142" s="477"/>
      <c r="M142" s="477"/>
      <c r="N142" s="478"/>
      <c r="O142" s="476"/>
      <c r="P142" s="477"/>
      <c r="Q142" s="477"/>
      <c r="R142" s="478"/>
      <c r="S142" s="479">
        <f t="shared" si="9"/>
        <v>0</v>
      </c>
      <c r="T142" s="474"/>
      <c r="U142" s="474"/>
      <c r="V142" s="480"/>
      <c r="W142" s="473">
        <f t="shared" si="7"/>
        <v>0</v>
      </c>
      <c r="X142" s="474"/>
      <c r="Y142" s="474"/>
      <c r="Z142" s="475"/>
      <c r="AA142" s="476"/>
      <c r="AB142" s="477"/>
      <c r="AC142" s="477"/>
      <c r="AD142" s="478"/>
      <c r="AE142" s="476"/>
      <c r="AF142" s="477"/>
      <c r="AG142" s="477"/>
      <c r="AH142" s="478"/>
      <c r="AI142" s="479">
        <f t="shared" si="10"/>
        <v>0</v>
      </c>
      <c r="AJ142" s="474"/>
      <c r="AK142" s="474"/>
      <c r="AL142" s="480"/>
    </row>
    <row r="143" spans="1:38" s="149" customFormat="1" ht="12" customHeight="1" x14ac:dyDescent="0.45">
      <c r="A143" s="146"/>
      <c r="B143" s="471" t="str">
        <f t="shared" si="4"/>
        <v>　　</v>
      </c>
      <c r="C143" s="471"/>
      <c r="D143" s="471"/>
      <c r="E143" s="471"/>
      <c r="F143" s="472"/>
      <c r="G143" s="473">
        <f t="shared" si="5"/>
        <v>0</v>
      </c>
      <c r="H143" s="474"/>
      <c r="I143" s="474"/>
      <c r="J143" s="475"/>
      <c r="K143" s="476"/>
      <c r="L143" s="477"/>
      <c r="M143" s="477"/>
      <c r="N143" s="478"/>
      <c r="O143" s="476"/>
      <c r="P143" s="477"/>
      <c r="Q143" s="477"/>
      <c r="R143" s="478"/>
      <c r="S143" s="479">
        <f t="shared" si="9"/>
        <v>0</v>
      </c>
      <c r="T143" s="474"/>
      <c r="U143" s="474"/>
      <c r="V143" s="480"/>
      <c r="W143" s="473">
        <f t="shared" si="7"/>
        <v>0</v>
      </c>
      <c r="X143" s="474"/>
      <c r="Y143" s="474"/>
      <c r="Z143" s="475"/>
      <c r="AA143" s="476"/>
      <c r="AB143" s="477"/>
      <c r="AC143" s="477"/>
      <c r="AD143" s="478"/>
      <c r="AE143" s="476"/>
      <c r="AF143" s="477"/>
      <c r="AG143" s="477"/>
      <c r="AH143" s="478"/>
      <c r="AI143" s="479">
        <f t="shared" si="10"/>
        <v>0</v>
      </c>
      <c r="AJ143" s="474"/>
      <c r="AK143" s="474"/>
      <c r="AL143" s="480"/>
    </row>
    <row r="144" spans="1:38" s="149" customFormat="1" ht="12" customHeight="1" x14ac:dyDescent="0.45">
      <c r="A144" s="146"/>
      <c r="B144" s="471" t="str">
        <f t="shared" si="4"/>
        <v>　　</v>
      </c>
      <c r="C144" s="471"/>
      <c r="D144" s="471"/>
      <c r="E144" s="471"/>
      <c r="F144" s="472"/>
      <c r="G144" s="473">
        <f t="shared" si="5"/>
        <v>0</v>
      </c>
      <c r="H144" s="474"/>
      <c r="I144" s="474"/>
      <c r="J144" s="475"/>
      <c r="K144" s="476"/>
      <c r="L144" s="477"/>
      <c r="M144" s="477"/>
      <c r="N144" s="478"/>
      <c r="O144" s="476"/>
      <c r="P144" s="477"/>
      <c r="Q144" s="477"/>
      <c r="R144" s="478"/>
      <c r="S144" s="479">
        <f t="shared" si="9"/>
        <v>0</v>
      </c>
      <c r="T144" s="474"/>
      <c r="U144" s="474"/>
      <c r="V144" s="480"/>
      <c r="W144" s="473">
        <f t="shared" si="7"/>
        <v>0</v>
      </c>
      <c r="X144" s="474"/>
      <c r="Y144" s="474"/>
      <c r="Z144" s="475"/>
      <c r="AA144" s="476"/>
      <c r="AB144" s="477"/>
      <c r="AC144" s="477"/>
      <c r="AD144" s="478"/>
      <c r="AE144" s="476"/>
      <c r="AF144" s="477"/>
      <c r="AG144" s="477"/>
      <c r="AH144" s="478"/>
      <c r="AI144" s="479">
        <f t="shared" si="10"/>
        <v>0</v>
      </c>
      <c r="AJ144" s="474"/>
      <c r="AK144" s="474"/>
      <c r="AL144" s="480"/>
    </row>
    <row r="145" spans="1:39" s="149" customFormat="1" ht="12" customHeight="1" x14ac:dyDescent="0.45">
      <c r="A145" s="146"/>
      <c r="B145" s="471" t="str">
        <f t="shared" si="4"/>
        <v>　　</v>
      </c>
      <c r="C145" s="471"/>
      <c r="D145" s="471"/>
      <c r="E145" s="471"/>
      <c r="F145" s="472"/>
      <c r="G145" s="473">
        <f t="shared" si="5"/>
        <v>0</v>
      </c>
      <c r="H145" s="474"/>
      <c r="I145" s="474"/>
      <c r="J145" s="475"/>
      <c r="K145" s="476"/>
      <c r="L145" s="477"/>
      <c r="M145" s="477"/>
      <c r="N145" s="478"/>
      <c r="O145" s="476"/>
      <c r="P145" s="477"/>
      <c r="Q145" s="477"/>
      <c r="R145" s="478"/>
      <c r="S145" s="479">
        <f t="shared" si="9"/>
        <v>0</v>
      </c>
      <c r="T145" s="474"/>
      <c r="U145" s="474"/>
      <c r="V145" s="480"/>
      <c r="W145" s="473">
        <f t="shared" si="7"/>
        <v>0</v>
      </c>
      <c r="X145" s="474"/>
      <c r="Y145" s="474"/>
      <c r="Z145" s="475"/>
      <c r="AA145" s="476"/>
      <c r="AB145" s="477"/>
      <c r="AC145" s="477"/>
      <c r="AD145" s="478"/>
      <c r="AE145" s="476"/>
      <c r="AF145" s="477"/>
      <c r="AG145" s="477"/>
      <c r="AH145" s="478"/>
      <c r="AI145" s="479">
        <f t="shared" si="10"/>
        <v>0</v>
      </c>
      <c r="AJ145" s="474"/>
      <c r="AK145" s="474"/>
      <c r="AL145" s="480"/>
    </row>
    <row r="146" spans="1:39" s="149" customFormat="1" ht="12" customHeight="1" x14ac:dyDescent="0.45">
      <c r="A146" s="146"/>
      <c r="B146" s="471" t="str">
        <f t="shared" si="4"/>
        <v>　　</v>
      </c>
      <c r="C146" s="471"/>
      <c r="D146" s="471"/>
      <c r="E146" s="471"/>
      <c r="F146" s="472"/>
      <c r="G146" s="473">
        <f t="shared" si="5"/>
        <v>0</v>
      </c>
      <c r="H146" s="474"/>
      <c r="I146" s="474"/>
      <c r="J146" s="475"/>
      <c r="K146" s="476"/>
      <c r="L146" s="477"/>
      <c r="M146" s="477"/>
      <c r="N146" s="478"/>
      <c r="O146" s="476"/>
      <c r="P146" s="477"/>
      <c r="Q146" s="477"/>
      <c r="R146" s="478"/>
      <c r="S146" s="479">
        <f t="shared" si="9"/>
        <v>0</v>
      </c>
      <c r="T146" s="474"/>
      <c r="U146" s="474"/>
      <c r="V146" s="480"/>
      <c r="W146" s="473">
        <f t="shared" si="7"/>
        <v>0</v>
      </c>
      <c r="X146" s="474"/>
      <c r="Y146" s="474"/>
      <c r="Z146" s="475"/>
      <c r="AA146" s="476"/>
      <c r="AB146" s="477"/>
      <c r="AC146" s="477"/>
      <c r="AD146" s="478"/>
      <c r="AE146" s="476"/>
      <c r="AF146" s="477"/>
      <c r="AG146" s="477"/>
      <c r="AH146" s="478"/>
      <c r="AI146" s="479">
        <f t="shared" si="10"/>
        <v>0</v>
      </c>
      <c r="AJ146" s="474"/>
      <c r="AK146" s="474"/>
      <c r="AL146" s="480"/>
    </row>
    <row r="147" spans="1:39" s="132" customFormat="1" x14ac:dyDescent="0.45">
      <c r="A147" s="145"/>
      <c r="B147" s="471" t="str">
        <f t="shared" si="4"/>
        <v>　　</v>
      </c>
      <c r="C147" s="471"/>
      <c r="D147" s="471"/>
      <c r="E147" s="471"/>
      <c r="F147" s="472"/>
      <c r="G147" s="473">
        <f t="shared" si="5"/>
        <v>0</v>
      </c>
      <c r="H147" s="474"/>
      <c r="I147" s="474"/>
      <c r="J147" s="475"/>
      <c r="K147" s="476"/>
      <c r="L147" s="477"/>
      <c r="M147" s="477"/>
      <c r="N147" s="478"/>
      <c r="O147" s="476"/>
      <c r="P147" s="477"/>
      <c r="Q147" s="477"/>
      <c r="R147" s="478"/>
      <c r="S147" s="479">
        <f>G147-K147-O147</f>
        <v>0</v>
      </c>
      <c r="T147" s="474"/>
      <c r="U147" s="474"/>
      <c r="V147" s="480"/>
      <c r="W147" s="473">
        <f t="shared" si="7"/>
        <v>0</v>
      </c>
      <c r="X147" s="474"/>
      <c r="Y147" s="474"/>
      <c r="Z147" s="475"/>
      <c r="AA147" s="476"/>
      <c r="AB147" s="477"/>
      <c r="AC147" s="477"/>
      <c r="AD147" s="478"/>
      <c r="AE147" s="476"/>
      <c r="AF147" s="477"/>
      <c r="AG147" s="477"/>
      <c r="AH147" s="478"/>
      <c r="AI147" s="479">
        <f>W147-AA147-AE147</f>
        <v>0</v>
      </c>
      <c r="AJ147" s="474"/>
      <c r="AK147" s="474"/>
      <c r="AL147" s="480"/>
      <c r="AM147" s="123"/>
    </row>
    <row r="148" spans="1:39" s="132" customFormat="1" x14ac:dyDescent="0.45">
      <c r="A148" s="146"/>
      <c r="B148" s="471" t="str">
        <f t="shared" si="4"/>
        <v>　　</v>
      </c>
      <c r="C148" s="471"/>
      <c r="D148" s="471"/>
      <c r="E148" s="471"/>
      <c r="F148" s="472"/>
      <c r="G148" s="473">
        <f t="shared" si="5"/>
        <v>0</v>
      </c>
      <c r="H148" s="474"/>
      <c r="I148" s="474"/>
      <c r="J148" s="475"/>
      <c r="K148" s="476"/>
      <c r="L148" s="477"/>
      <c r="M148" s="477"/>
      <c r="N148" s="478"/>
      <c r="O148" s="476"/>
      <c r="P148" s="477"/>
      <c r="Q148" s="477"/>
      <c r="R148" s="478"/>
      <c r="S148" s="479">
        <f t="shared" ref="S148:S162" si="11">G148-K148-O148</f>
        <v>0</v>
      </c>
      <c r="T148" s="474"/>
      <c r="U148" s="474"/>
      <c r="V148" s="480"/>
      <c r="W148" s="473">
        <f t="shared" si="7"/>
        <v>0</v>
      </c>
      <c r="X148" s="474"/>
      <c r="Y148" s="474"/>
      <c r="Z148" s="475"/>
      <c r="AA148" s="476"/>
      <c r="AB148" s="477"/>
      <c r="AC148" s="477"/>
      <c r="AD148" s="478"/>
      <c r="AE148" s="476"/>
      <c r="AF148" s="477"/>
      <c r="AG148" s="477"/>
      <c r="AH148" s="478"/>
      <c r="AI148" s="479">
        <f t="shared" ref="AI148:AI156" si="12">W148-AA148-AE148</f>
        <v>0</v>
      </c>
      <c r="AJ148" s="474"/>
      <c r="AK148" s="474"/>
      <c r="AL148" s="480"/>
    </row>
    <row r="149" spans="1:39" s="132" customFormat="1" x14ac:dyDescent="0.45">
      <c r="A149" s="146"/>
      <c r="B149" s="471" t="str">
        <f t="shared" si="4"/>
        <v>　　</v>
      </c>
      <c r="C149" s="471"/>
      <c r="D149" s="471"/>
      <c r="E149" s="471"/>
      <c r="F149" s="472"/>
      <c r="G149" s="473">
        <f t="shared" si="5"/>
        <v>0</v>
      </c>
      <c r="H149" s="474"/>
      <c r="I149" s="474"/>
      <c r="J149" s="475"/>
      <c r="K149" s="476"/>
      <c r="L149" s="477"/>
      <c r="M149" s="477"/>
      <c r="N149" s="478"/>
      <c r="O149" s="476"/>
      <c r="P149" s="477"/>
      <c r="Q149" s="477"/>
      <c r="R149" s="478"/>
      <c r="S149" s="479">
        <f t="shared" si="11"/>
        <v>0</v>
      </c>
      <c r="T149" s="474"/>
      <c r="U149" s="474"/>
      <c r="V149" s="480"/>
      <c r="W149" s="473">
        <f t="shared" si="7"/>
        <v>0</v>
      </c>
      <c r="X149" s="474"/>
      <c r="Y149" s="474"/>
      <c r="Z149" s="475"/>
      <c r="AA149" s="476"/>
      <c r="AB149" s="477"/>
      <c r="AC149" s="477"/>
      <c r="AD149" s="478"/>
      <c r="AE149" s="476"/>
      <c r="AF149" s="477"/>
      <c r="AG149" s="477"/>
      <c r="AH149" s="478"/>
      <c r="AI149" s="479">
        <f t="shared" si="12"/>
        <v>0</v>
      </c>
      <c r="AJ149" s="474"/>
      <c r="AK149" s="474"/>
      <c r="AL149" s="480"/>
    </row>
    <row r="150" spans="1:39" s="132" customFormat="1" x14ac:dyDescent="0.45">
      <c r="A150" s="146"/>
      <c r="B150" s="471" t="str">
        <f t="shared" si="4"/>
        <v>　　</v>
      </c>
      <c r="C150" s="471"/>
      <c r="D150" s="471"/>
      <c r="E150" s="471"/>
      <c r="F150" s="472"/>
      <c r="G150" s="473">
        <f t="shared" si="5"/>
        <v>0</v>
      </c>
      <c r="H150" s="474"/>
      <c r="I150" s="474"/>
      <c r="J150" s="475"/>
      <c r="K150" s="476"/>
      <c r="L150" s="477"/>
      <c r="M150" s="477"/>
      <c r="N150" s="478"/>
      <c r="O150" s="476"/>
      <c r="P150" s="477"/>
      <c r="Q150" s="477"/>
      <c r="R150" s="478"/>
      <c r="S150" s="479">
        <f t="shared" si="11"/>
        <v>0</v>
      </c>
      <c r="T150" s="474"/>
      <c r="U150" s="474"/>
      <c r="V150" s="480"/>
      <c r="W150" s="473">
        <f t="shared" si="7"/>
        <v>0</v>
      </c>
      <c r="X150" s="474"/>
      <c r="Y150" s="474"/>
      <c r="Z150" s="475"/>
      <c r="AA150" s="476"/>
      <c r="AB150" s="477"/>
      <c r="AC150" s="477"/>
      <c r="AD150" s="478"/>
      <c r="AE150" s="476"/>
      <c r="AF150" s="477"/>
      <c r="AG150" s="477"/>
      <c r="AH150" s="478"/>
      <c r="AI150" s="479">
        <f t="shared" si="12"/>
        <v>0</v>
      </c>
      <c r="AJ150" s="474"/>
      <c r="AK150" s="474"/>
      <c r="AL150" s="480"/>
    </row>
    <row r="151" spans="1:39" s="132" customFormat="1" x14ac:dyDescent="0.45">
      <c r="A151" s="146"/>
      <c r="B151" s="471" t="str">
        <f t="shared" si="4"/>
        <v>　　</v>
      </c>
      <c r="C151" s="471"/>
      <c r="D151" s="471"/>
      <c r="E151" s="471"/>
      <c r="F151" s="472"/>
      <c r="G151" s="473">
        <f t="shared" si="5"/>
        <v>0</v>
      </c>
      <c r="H151" s="474"/>
      <c r="I151" s="474"/>
      <c r="J151" s="475"/>
      <c r="K151" s="476"/>
      <c r="L151" s="477"/>
      <c r="M151" s="477"/>
      <c r="N151" s="478"/>
      <c r="O151" s="476"/>
      <c r="P151" s="477"/>
      <c r="Q151" s="477"/>
      <c r="R151" s="478"/>
      <c r="S151" s="479">
        <f t="shared" si="11"/>
        <v>0</v>
      </c>
      <c r="T151" s="474"/>
      <c r="U151" s="474"/>
      <c r="V151" s="480"/>
      <c r="W151" s="473">
        <f t="shared" si="7"/>
        <v>0</v>
      </c>
      <c r="X151" s="474"/>
      <c r="Y151" s="474"/>
      <c r="Z151" s="475"/>
      <c r="AA151" s="476"/>
      <c r="AB151" s="477"/>
      <c r="AC151" s="477"/>
      <c r="AD151" s="478"/>
      <c r="AE151" s="476"/>
      <c r="AF151" s="477"/>
      <c r="AG151" s="477"/>
      <c r="AH151" s="478"/>
      <c r="AI151" s="479">
        <f t="shared" si="12"/>
        <v>0</v>
      </c>
      <c r="AJ151" s="474"/>
      <c r="AK151" s="474"/>
      <c r="AL151" s="480"/>
    </row>
    <row r="152" spans="1:39" s="132" customFormat="1" x14ac:dyDescent="0.45">
      <c r="A152" s="146"/>
      <c r="B152" s="471" t="str">
        <f t="shared" si="4"/>
        <v>　　</v>
      </c>
      <c r="C152" s="471"/>
      <c r="D152" s="471"/>
      <c r="E152" s="471"/>
      <c r="F152" s="472"/>
      <c r="G152" s="473">
        <f t="shared" si="5"/>
        <v>0</v>
      </c>
      <c r="H152" s="474"/>
      <c r="I152" s="474"/>
      <c r="J152" s="475"/>
      <c r="K152" s="476"/>
      <c r="L152" s="477"/>
      <c r="M152" s="477"/>
      <c r="N152" s="478"/>
      <c r="O152" s="476"/>
      <c r="P152" s="477"/>
      <c r="Q152" s="477"/>
      <c r="R152" s="478"/>
      <c r="S152" s="479">
        <f t="shared" si="11"/>
        <v>0</v>
      </c>
      <c r="T152" s="474"/>
      <c r="U152" s="474"/>
      <c r="V152" s="480"/>
      <c r="W152" s="473">
        <f t="shared" si="7"/>
        <v>0</v>
      </c>
      <c r="X152" s="474"/>
      <c r="Y152" s="474"/>
      <c r="Z152" s="475"/>
      <c r="AA152" s="476"/>
      <c r="AB152" s="477"/>
      <c r="AC152" s="477"/>
      <c r="AD152" s="478"/>
      <c r="AE152" s="476"/>
      <c r="AF152" s="477"/>
      <c r="AG152" s="477"/>
      <c r="AH152" s="478"/>
      <c r="AI152" s="479">
        <f t="shared" si="12"/>
        <v>0</v>
      </c>
      <c r="AJ152" s="474"/>
      <c r="AK152" s="474"/>
      <c r="AL152" s="480"/>
    </row>
    <row r="153" spans="1:39" s="132" customFormat="1" x14ac:dyDescent="0.45">
      <c r="A153" s="146"/>
      <c r="B153" s="471" t="str">
        <f t="shared" si="4"/>
        <v>　　</v>
      </c>
      <c r="C153" s="471"/>
      <c r="D153" s="471"/>
      <c r="E153" s="471"/>
      <c r="F153" s="472"/>
      <c r="G153" s="473">
        <f t="shared" si="5"/>
        <v>0</v>
      </c>
      <c r="H153" s="474"/>
      <c r="I153" s="474"/>
      <c r="J153" s="475"/>
      <c r="K153" s="476"/>
      <c r="L153" s="477"/>
      <c r="M153" s="477"/>
      <c r="N153" s="478"/>
      <c r="O153" s="476"/>
      <c r="P153" s="477"/>
      <c r="Q153" s="477"/>
      <c r="R153" s="478"/>
      <c r="S153" s="479">
        <f t="shared" si="11"/>
        <v>0</v>
      </c>
      <c r="T153" s="474"/>
      <c r="U153" s="474"/>
      <c r="V153" s="480"/>
      <c r="W153" s="473">
        <f t="shared" si="7"/>
        <v>0</v>
      </c>
      <c r="X153" s="474"/>
      <c r="Y153" s="474"/>
      <c r="Z153" s="475"/>
      <c r="AA153" s="476"/>
      <c r="AB153" s="477"/>
      <c r="AC153" s="477"/>
      <c r="AD153" s="478"/>
      <c r="AE153" s="476"/>
      <c r="AF153" s="477"/>
      <c r="AG153" s="477"/>
      <c r="AH153" s="478"/>
      <c r="AI153" s="479">
        <f t="shared" si="12"/>
        <v>0</v>
      </c>
      <c r="AJ153" s="474"/>
      <c r="AK153" s="474"/>
      <c r="AL153" s="480"/>
    </row>
    <row r="154" spans="1:39" s="132" customFormat="1" x14ac:dyDescent="0.45">
      <c r="A154" s="146"/>
      <c r="B154" s="471" t="str">
        <f t="shared" si="4"/>
        <v>　　</v>
      </c>
      <c r="C154" s="471"/>
      <c r="D154" s="471"/>
      <c r="E154" s="471"/>
      <c r="F154" s="472"/>
      <c r="G154" s="473">
        <f t="shared" si="5"/>
        <v>0</v>
      </c>
      <c r="H154" s="474"/>
      <c r="I154" s="474"/>
      <c r="J154" s="475"/>
      <c r="K154" s="476"/>
      <c r="L154" s="477"/>
      <c r="M154" s="477"/>
      <c r="N154" s="478"/>
      <c r="O154" s="476"/>
      <c r="P154" s="477"/>
      <c r="Q154" s="477"/>
      <c r="R154" s="478"/>
      <c r="S154" s="479">
        <f t="shared" si="11"/>
        <v>0</v>
      </c>
      <c r="T154" s="474"/>
      <c r="U154" s="474"/>
      <c r="V154" s="480"/>
      <c r="W154" s="473">
        <f t="shared" si="7"/>
        <v>0</v>
      </c>
      <c r="X154" s="474"/>
      <c r="Y154" s="474"/>
      <c r="Z154" s="475"/>
      <c r="AA154" s="476"/>
      <c r="AB154" s="477"/>
      <c r="AC154" s="477"/>
      <c r="AD154" s="478"/>
      <c r="AE154" s="476"/>
      <c r="AF154" s="477"/>
      <c r="AG154" s="477"/>
      <c r="AH154" s="478"/>
      <c r="AI154" s="479">
        <f t="shared" si="12"/>
        <v>0</v>
      </c>
      <c r="AJ154" s="474"/>
      <c r="AK154" s="474"/>
      <c r="AL154" s="480"/>
    </row>
    <row r="155" spans="1:39" s="132" customFormat="1" x14ac:dyDescent="0.45">
      <c r="A155" s="146"/>
      <c r="B155" s="471" t="str">
        <f t="shared" si="4"/>
        <v>　　</v>
      </c>
      <c r="C155" s="471"/>
      <c r="D155" s="471"/>
      <c r="E155" s="471"/>
      <c r="F155" s="472"/>
      <c r="G155" s="473">
        <f t="shared" si="5"/>
        <v>0</v>
      </c>
      <c r="H155" s="474"/>
      <c r="I155" s="474"/>
      <c r="J155" s="475"/>
      <c r="K155" s="476"/>
      <c r="L155" s="477"/>
      <c r="M155" s="477"/>
      <c r="N155" s="478"/>
      <c r="O155" s="476"/>
      <c r="P155" s="477"/>
      <c r="Q155" s="477"/>
      <c r="R155" s="478"/>
      <c r="S155" s="479">
        <f t="shared" si="11"/>
        <v>0</v>
      </c>
      <c r="T155" s="474"/>
      <c r="U155" s="474"/>
      <c r="V155" s="480"/>
      <c r="W155" s="473">
        <f t="shared" si="7"/>
        <v>0</v>
      </c>
      <c r="X155" s="474"/>
      <c r="Y155" s="474"/>
      <c r="Z155" s="475"/>
      <c r="AA155" s="476"/>
      <c r="AB155" s="477"/>
      <c r="AC155" s="477"/>
      <c r="AD155" s="478"/>
      <c r="AE155" s="476"/>
      <c r="AF155" s="477"/>
      <c r="AG155" s="477"/>
      <c r="AH155" s="478"/>
      <c r="AI155" s="479">
        <f t="shared" si="12"/>
        <v>0</v>
      </c>
      <c r="AJ155" s="474"/>
      <c r="AK155" s="474"/>
      <c r="AL155" s="480"/>
    </row>
    <row r="156" spans="1:39" s="132" customFormat="1" x14ac:dyDescent="0.45">
      <c r="A156" s="146"/>
      <c r="B156" s="471" t="str">
        <f t="shared" si="4"/>
        <v>　　</v>
      </c>
      <c r="C156" s="471"/>
      <c r="D156" s="471"/>
      <c r="E156" s="471"/>
      <c r="F156" s="472"/>
      <c r="G156" s="473">
        <f t="shared" si="5"/>
        <v>0</v>
      </c>
      <c r="H156" s="474"/>
      <c r="I156" s="474"/>
      <c r="J156" s="475"/>
      <c r="K156" s="481"/>
      <c r="L156" s="482"/>
      <c r="M156" s="482"/>
      <c r="N156" s="483"/>
      <c r="O156" s="481"/>
      <c r="P156" s="482"/>
      <c r="Q156" s="482"/>
      <c r="R156" s="483"/>
      <c r="S156" s="479">
        <f t="shared" si="11"/>
        <v>0</v>
      </c>
      <c r="T156" s="474"/>
      <c r="U156" s="474"/>
      <c r="V156" s="480"/>
      <c r="W156" s="473">
        <f t="shared" si="7"/>
        <v>0</v>
      </c>
      <c r="X156" s="474"/>
      <c r="Y156" s="474"/>
      <c r="Z156" s="475"/>
      <c r="AA156" s="481"/>
      <c r="AB156" s="482"/>
      <c r="AC156" s="482"/>
      <c r="AD156" s="483"/>
      <c r="AE156" s="481"/>
      <c r="AF156" s="482"/>
      <c r="AG156" s="482"/>
      <c r="AH156" s="483"/>
      <c r="AI156" s="484">
        <f t="shared" si="12"/>
        <v>0</v>
      </c>
      <c r="AJ156" s="485"/>
      <c r="AK156" s="485"/>
      <c r="AL156" s="486"/>
    </row>
    <row r="157" spans="1:39" s="132" customFormat="1" x14ac:dyDescent="0.45">
      <c r="A157" s="146"/>
      <c r="B157" s="471" t="str">
        <f t="shared" si="4"/>
        <v>　　</v>
      </c>
      <c r="C157" s="471"/>
      <c r="D157" s="471"/>
      <c r="E157" s="471"/>
      <c r="F157" s="472"/>
      <c r="G157" s="473">
        <f t="shared" si="5"/>
        <v>0</v>
      </c>
      <c r="H157" s="474"/>
      <c r="I157" s="474"/>
      <c r="J157" s="475"/>
      <c r="K157" s="476"/>
      <c r="L157" s="477"/>
      <c r="M157" s="477"/>
      <c r="N157" s="478"/>
      <c r="O157" s="476"/>
      <c r="P157" s="477"/>
      <c r="Q157" s="477"/>
      <c r="R157" s="478"/>
      <c r="S157" s="479">
        <f t="shared" si="11"/>
        <v>0</v>
      </c>
      <c r="T157" s="474"/>
      <c r="U157" s="474"/>
      <c r="V157" s="480"/>
      <c r="W157" s="473">
        <f t="shared" si="7"/>
        <v>0</v>
      </c>
      <c r="X157" s="474"/>
      <c r="Y157" s="474"/>
      <c r="Z157" s="475"/>
      <c r="AA157" s="476"/>
      <c r="AB157" s="477"/>
      <c r="AC157" s="477"/>
      <c r="AD157" s="478"/>
      <c r="AE157" s="476"/>
      <c r="AF157" s="477"/>
      <c r="AG157" s="477"/>
      <c r="AH157" s="478"/>
      <c r="AI157" s="479">
        <f t="shared" ref="AI157:AI162" si="13">W157-AA157-AE157</f>
        <v>0</v>
      </c>
      <c r="AJ157" s="474"/>
      <c r="AK157" s="474"/>
      <c r="AL157" s="480"/>
    </row>
    <row r="158" spans="1:39" s="132" customFormat="1" x14ac:dyDescent="0.45">
      <c r="A158" s="146"/>
      <c r="B158" s="471" t="str">
        <f t="shared" si="4"/>
        <v>　　</v>
      </c>
      <c r="C158" s="471"/>
      <c r="D158" s="471"/>
      <c r="E158" s="471"/>
      <c r="F158" s="472"/>
      <c r="G158" s="473">
        <f t="shared" si="5"/>
        <v>0</v>
      </c>
      <c r="H158" s="474"/>
      <c r="I158" s="474"/>
      <c r="J158" s="475"/>
      <c r="K158" s="476"/>
      <c r="L158" s="477"/>
      <c r="M158" s="477"/>
      <c r="N158" s="478"/>
      <c r="O158" s="476"/>
      <c r="P158" s="477"/>
      <c r="Q158" s="477"/>
      <c r="R158" s="478"/>
      <c r="S158" s="479">
        <f t="shared" si="11"/>
        <v>0</v>
      </c>
      <c r="T158" s="474"/>
      <c r="U158" s="474"/>
      <c r="V158" s="480"/>
      <c r="W158" s="473">
        <f t="shared" si="7"/>
        <v>0</v>
      </c>
      <c r="X158" s="474"/>
      <c r="Y158" s="474"/>
      <c r="Z158" s="475"/>
      <c r="AA158" s="476"/>
      <c r="AB158" s="477"/>
      <c r="AC158" s="477"/>
      <c r="AD158" s="478"/>
      <c r="AE158" s="476"/>
      <c r="AF158" s="477"/>
      <c r="AG158" s="477"/>
      <c r="AH158" s="478"/>
      <c r="AI158" s="479">
        <f t="shared" si="13"/>
        <v>0</v>
      </c>
      <c r="AJ158" s="474"/>
      <c r="AK158" s="474"/>
      <c r="AL158" s="480"/>
    </row>
    <row r="159" spans="1:39" s="132" customFormat="1" x14ac:dyDescent="0.45">
      <c r="A159" s="146"/>
      <c r="B159" s="471" t="str">
        <f t="shared" si="4"/>
        <v>　　</v>
      </c>
      <c r="C159" s="471"/>
      <c r="D159" s="471"/>
      <c r="E159" s="471"/>
      <c r="F159" s="472"/>
      <c r="G159" s="473">
        <f t="shared" si="5"/>
        <v>0</v>
      </c>
      <c r="H159" s="474"/>
      <c r="I159" s="474"/>
      <c r="J159" s="475"/>
      <c r="K159" s="476"/>
      <c r="L159" s="477"/>
      <c r="M159" s="477"/>
      <c r="N159" s="478"/>
      <c r="O159" s="476"/>
      <c r="P159" s="477"/>
      <c r="Q159" s="477"/>
      <c r="R159" s="478"/>
      <c r="S159" s="479">
        <f t="shared" si="11"/>
        <v>0</v>
      </c>
      <c r="T159" s="474"/>
      <c r="U159" s="474"/>
      <c r="V159" s="480"/>
      <c r="W159" s="473">
        <f t="shared" si="7"/>
        <v>0</v>
      </c>
      <c r="X159" s="474"/>
      <c r="Y159" s="474"/>
      <c r="Z159" s="475"/>
      <c r="AA159" s="476"/>
      <c r="AB159" s="477"/>
      <c r="AC159" s="477"/>
      <c r="AD159" s="478"/>
      <c r="AE159" s="476"/>
      <c r="AF159" s="477"/>
      <c r="AG159" s="477"/>
      <c r="AH159" s="478"/>
      <c r="AI159" s="479">
        <f t="shared" si="13"/>
        <v>0</v>
      </c>
      <c r="AJ159" s="474"/>
      <c r="AK159" s="474"/>
      <c r="AL159" s="480"/>
    </row>
    <row r="160" spans="1:39" s="132" customFormat="1" x14ac:dyDescent="0.45">
      <c r="A160" s="146"/>
      <c r="B160" s="471" t="str">
        <f t="shared" si="4"/>
        <v>　　</v>
      </c>
      <c r="C160" s="471"/>
      <c r="D160" s="471"/>
      <c r="E160" s="471"/>
      <c r="F160" s="472"/>
      <c r="G160" s="473">
        <f t="shared" si="5"/>
        <v>0</v>
      </c>
      <c r="H160" s="474"/>
      <c r="I160" s="474"/>
      <c r="J160" s="475"/>
      <c r="K160" s="476"/>
      <c r="L160" s="477"/>
      <c r="M160" s="477"/>
      <c r="N160" s="478"/>
      <c r="O160" s="476"/>
      <c r="P160" s="477"/>
      <c r="Q160" s="477"/>
      <c r="R160" s="478"/>
      <c r="S160" s="479">
        <f t="shared" si="11"/>
        <v>0</v>
      </c>
      <c r="T160" s="474"/>
      <c r="U160" s="474"/>
      <c r="V160" s="480"/>
      <c r="W160" s="473">
        <f t="shared" si="7"/>
        <v>0</v>
      </c>
      <c r="X160" s="474"/>
      <c r="Y160" s="474"/>
      <c r="Z160" s="475"/>
      <c r="AA160" s="476"/>
      <c r="AB160" s="477"/>
      <c r="AC160" s="477"/>
      <c r="AD160" s="478"/>
      <c r="AE160" s="476"/>
      <c r="AF160" s="477"/>
      <c r="AG160" s="477"/>
      <c r="AH160" s="478"/>
      <c r="AI160" s="479">
        <f t="shared" si="13"/>
        <v>0</v>
      </c>
      <c r="AJ160" s="474"/>
      <c r="AK160" s="474"/>
      <c r="AL160" s="480"/>
    </row>
    <row r="161" spans="1:38" s="132" customFormat="1" x14ac:dyDescent="0.45">
      <c r="A161" s="146"/>
      <c r="B161" s="471" t="str">
        <f t="shared" si="4"/>
        <v>　　</v>
      </c>
      <c r="C161" s="471"/>
      <c r="D161" s="471"/>
      <c r="E161" s="471"/>
      <c r="F161" s="472"/>
      <c r="G161" s="473">
        <f t="shared" si="5"/>
        <v>0</v>
      </c>
      <c r="H161" s="474"/>
      <c r="I161" s="474"/>
      <c r="J161" s="475"/>
      <c r="K161" s="476"/>
      <c r="L161" s="477"/>
      <c r="M161" s="477"/>
      <c r="N161" s="478"/>
      <c r="O161" s="476"/>
      <c r="P161" s="477"/>
      <c r="Q161" s="477"/>
      <c r="R161" s="478"/>
      <c r="S161" s="479">
        <f t="shared" si="11"/>
        <v>0</v>
      </c>
      <c r="T161" s="474"/>
      <c r="U161" s="474"/>
      <c r="V161" s="480"/>
      <c r="W161" s="473">
        <f t="shared" si="7"/>
        <v>0</v>
      </c>
      <c r="X161" s="474"/>
      <c r="Y161" s="474"/>
      <c r="Z161" s="475"/>
      <c r="AA161" s="476"/>
      <c r="AB161" s="477"/>
      <c r="AC161" s="477"/>
      <c r="AD161" s="478"/>
      <c r="AE161" s="476"/>
      <c r="AF161" s="477"/>
      <c r="AG161" s="477"/>
      <c r="AH161" s="478"/>
      <c r="AI161" s="479">
        <f t="shared" si="13"/>
        <v>0</v>
      </c>
      <c r="AJ161" s="474"/>
      <c r="AK161" s="474"/>
      <c r="AL161" s="480"/>
    </row>
    <row r="162" spans="1:38" s="132" customFormat="1" x14ac:dyDescent="0.45">
      <c r="A162" s="146"/>
      <c r="B162" s="471" t="str">
        <f t="shared" si="4"/>
        <v>　　</v>
      </c>
      <c r="C162" s="471"/>
      <c r="D162" s="471"/>
      <c r="E162" s="471"/>
      <c r="F162" s="472"/>
      <c r="G162" s="473">
        <f t="shared" si="5"/>
        <v>0</v>
      </c>
      <c r="H162" s="474"/>
      <c r="I162" s="474"/>
      <c r="J162" s="475"/>
      <c r="K162" s="476"/>
      <c r="L162" s="477"/>
      <c r="M162" s="477"/>
      <c r="N162" s="478"/>
      <c r="O162" s="476"/>
      <c r="P162" s="477"/>
      <c r="Q162" s="477"/>
      <c r="R162" s="478"/>
      <c r="S162" s="479">
        <f t="shared" si="11"/>
        <v>0</v>
      </c>
      <c r="T162" s="474"/>
      <c r="U162" s="474"/>
      <c r="V162" s="480"/>
      <c r="W162" s="473">
        <f t="shared" si="7"/>
        <v>0</v>
      </c>
      <c r="X162" s="474"/>
      <c r="Y162" s="474"/>
      <c r="Z162" s="475"/>
      <c r="AA162" s="476"/>
      <c r="AB162" s="477"/>
      <c r="AC162" s="477"/>
      <c r="AD162" s="478"/>
      <c r="AE162" s="476"/>
      <c r="AF162" s="477"/>
      <c r="AG162" s="477"/>
      <c r="AH162" s="478"/>
      <c r="AI162" s="479">
        <f t="shared" si="13"/>
        <v>0</v>
      </c>
      <c r="AJ162" s="474"/>
      <c r="AK162" s="474"/>
      <c r="AL162" s="480"/>
    </row>
    <row r="163" spans="1:38" s="149" customFormat="1" ht="12" customHeight="1" x14ac:dyDescent="0.45">
      <c r="A163" s="146"/>
      <c r="B163" s="471" t="str">
        <f t="shared" si="4"/>
        <v>　　</v>
      </c>
      <c r="C163" s="471"/>
      <c r="D163" s="471"/>
      <c r="E163" s="471"/>
      <c r="F163" s="472"/>
      <c r="G163" s="473">
        <f t="shared" si="5"/>
        <v>0</v>
      </c>
      <c r="H163" s="474"/>
      <c r="I163" s="474"/>
      <c r="J163" s="475"/>
      <c r="K163" s="476"/>
      <c r="L163" s="477"/>
      <c r="M163" s="477"/>
      <c r="N163" s="478"/>
      <c r="O163" s="476"/>
      <c r="P163" s="477"/>
      <c r="Q163" s="477"/>
      <c r="R163" s="478"/>
      <c r="S163" s="479">
        <f t="shared" ref="S163:S166" si="14">G163-K163-O163</f>
        <v>0</v>
      </c>
      <c r="T163" s="474"/>
      <c r="U163" s="474"/>
      <c r="V163" s="480"/>
      <c r="W163" s="473">
        <f t="shared" si="7"/>
        <v>0</v>
      </c>
      <c r="X163" s="474"/>
      <c r="Y163" s="474"/>
      <c r="Z163" s="475"/>
      <c r="AA163" s="476"/>
      <c r="AB163" s="477"/>
      <c r="AC163" s="477"/>
      <c r="AD163" s="478"/>
      <c r="AE163" s="476"/>
      <c r="AF163" s="477"/>
      <c r="AG163" s="477"/>
      <c r="AH163" s="478"/>
      <c r="AI163" s="479">
        <f t="shared" ref="AI163:AI166" si="15">W163-AA163-AE163</f>
        <v>0</v>
      </c>
      <c r="AJ163" s="474"/>
      <c r="AK163" s="474"/>
      <c r="AL163" s="480"/>
    </row>
    <row r="164" spans="1:38" s="149" customFormat="1" ht="12" customHeight="1" x14ac:dyDescent="0.45">
      <c r="A164" s="146"/>
      <c r="B164" s="471" t="str">
        <f t="shared" si="4"/>
        <v>　　</v>
      </c>
      <c r="C164" s="471"/>
      <c r="D164" s="471"/>
      <c r="E164" s="471"/>
      <c r="F164" s="472"/>
      <c r="G164" s="473">
        <f t="shared" si="5"/>
        <v>0</v>
      </c>
      <c r="H164" s="474"/>
      <c r="I164" s="474"/>
      <c r="J164" s="475"/>
      <c r="K164" s="476"/>
      <c r="L164" s="477"/>
      <c r="M164" s="477"/>
      <c r="N164" s="478"/>
      <c r="O164" s="476"/>
      <c r="P164" s="477"/>
      <c r="Q164" s="477"/>
      <c r="R164" s="478"/>
      <c r="S164" s="479">
        <f t="shared" si="14"/>
        <v>0</v>
      </c>
      <c r="T164" s="474"/>
      <c r="U164" s="474"/>
      <c r="V164" s="480"/>
      <c r="W164" s="473">
        <f t="shared" si="7"/>
        <v>0</v>
      </c>
      <c r="X164" s="474"/>
      <c r="Y164" s="474"/>
      <c r="Z164" s="475"/>
      <c r="AA164" s="476"/>
      <c r="AB164" s="477"/>
      <c r="AC164" s="477"/>
      <c r="AD164" s="478"/>
      <c r="AE164" s="476"/>
      <c r="AF164" s="477"/>
      <c r="AG164" s="477"/>
      <c r="AH164" s="478"/>
      <c r="AI164" s="479">
        <f t="shared" si="15"/>
        <v>0</v>
      </c>
      <c r="AJ164" s="474"/>
      <c r="AK164" s="474"/>
      <c r="AL164" s="480"/>
    </row>
    <row r="165" spans="1:38" s="149" customFormat="1" ht="12" customHeight="1" x14ac:dyDescent="0.45">
      <c r="A165" s="146"/>
      <c r="B165" s="471" t="str">
        <f t="shared" si="4"/>
        <v>　　</v>
      </c>
      <c r="C165" s="471"/>
      <c r="D165" s="471"/>
      <c r="E165" s="471"/>
      <c r="F165" s="472"/>
      <c r="G165" s="473">
        <f t="shared" si="5"/>
        <v>0</v>
      </c>
      <c r="H165" s="474"/>
      <c r="I165" s="474"/>
      <c r="J165" s="475"/>
      <c r="K165" s="476"/>
      <c r="L165" s="477"/>
      <c r="M165" s="477"/>
      <c r="N165" s="478"/>
      <c r="O165" s="476"/>
      <c r="P165" s="477"/>
      <c r="Q165" s="477"/>
      <c r="R165" s="478"/>
      <c r="S165" s="479">
        <f t="shared" si="14"/>
        <v>0</v>
      </c>
      <c r="T165" s="474"/>
      <c r="U165" s="474"/>
      <c r="V165" s="480"/>
      <c r="W165" s="473">
        <f t="shared" si="7"/>
        <v>0</v>
      </c>
      <c r="X165" s="474"/>
      <c r="Y165" s="474"/>
      <c r="Z165" s="475"/>
      <c r="AA165" s="476"/>
      <c r="AB165" s="477"/>
      <c r="AC165" s="477"/>
      <c r="AD165" s="478"/>
      <c r="AE165" s="476"/>
      <c r="AF165" s="477"/>
      <c r="AG165" s="477"/>
      <c r="AH165" s="478"/>
      <c r="AI165" s="479">
        <f t="shared" si="15"/>
        <v>0</v>
      </c>
      <c r="AJ165" s="474"/>
      <c r="AK165" s="474"/>
      <c r="AL165" s="480"/>
    </row>
    <row r="166" spans="1:38" s="149" customFormat="1" ht="12" customHeight="1" x14ac:dyDescent="0.45">
      <c r="A166" s="146"/>
      <c r="B166" s="471" t="str">
        <f t="shared" si="4"/>
        <v>　　</v>
      </c>
      <c r="C166" s="471"/>
      <c r="D166" s="471"/>
      <c r="E166" s="471"/>
      <c r="F166" s="472"/>
      <c r="G166" s="473">
        <f t="shared" si="5"/>
        <v>0</v>
      </c>
      <c r="H166" s="474"/>
      <c r="I166" s="474"/>
      <c r="J166" s="475"/>
      <c r="K166" s="476"/>
      <c r="L166" s="477"/>
      <c r="M166" s="477"/>
      <c r="N166" s="478"/>
      <c r="O166" s="476"/>
      <c r="P166" s="477"/>
      <c r="Q166" s="477"/>
      <c r="R166" s="478"/>
      <c r="S166" s="479">
        <f t="shared" si="14"/>
        <v>0</v>
      </c>
      <c r="T166" s="474"/>
      <c r="U166" s="474"/>
      <c r="V166" s="480"/>
      <c r="W166" s="473">
        <f t="shared" si="7"/>
        <v>0</v>
      </c>
      <c r="X166" s="474"/>
      <c r="Y166" s="474"/>
      <c r="Z166" s="475"/>
      <c r="AA166" s="476"/>
      <c r="AB166" s="477"/>
      <c r="AC166" s="477"/>
      <c r="AD166" s="478"/>
      <c r="AE166" s="476"/>
      <c r="AF166" s="477"/>
      <c r="AG166" s="477"/>
      <c r="AH166" s="478"/>
      <c r="AI166" s="479">
        <f t="shared" si="15"/>
        <v>0</v>
      </c>
      <c r="AJ166" s="474"/>
      <c r="AK166" s="474"/>
      <c r="AL166" s="480"/>
    </row>
    <row r="167" spans="1:38" s="149" customFormat="1" ht="12" customHeight="1" thickBot="1" x14ac:dyDescent="0.5">
      <c r="A167" s="147"/>
      <c r="B167" s="562" t="s">
        <v>184</v>
      </c>
      <c r="C167" s="562"/>
      <c r="D167" s="562"/>
      <c r="E167" s="562"/>
      <c r="F167" s="563"/>
      <c r="G167" s="564">
        <f t="shared" ref="G167" si="16">O104</f>
        <v>0</v>
      </c>
      <c r="H167" s="565"/>
      <c r="I167" s="565"/>
      <c r="J167" s="566"/>
      <c r="K167" s="567"/>
      <c r="L167" s="568"/>
      <c r="M167" s="568"/>
      <c r="N167" s="569"/>
      <c r="O167" s="567"/>
      <c r="P167" s="568"/>
      <c r="Q167" s="568"/>
      <c r="R167" s="569"/>
      <c r="S167" s="570">
        <f t="shared" ref="S167" si="17">G167-K167-O167</f>
        <v>0</v>
      </c>
      <c r="T167" s="565"/>
      <c r="U167" s="565"/>
      <c r="V167" s="571"/>
      <c r="W167" s="473">
        <f t="shared" ref="W167" si="18">U104</f>
        <v>0</v>
      </c>
      <c r="X167" s="474"/>
      <c r="Y167" s="474"/>
      <c r="Z167" s="475"/>
      <c r="AA167" s="503"/>
      <c r="AB167" s="504"/>
      <c r="AC167" s="504"/>
      <c r="AD167" s="505"/>
      <c r="AE167" s="503"/>
      <c r="AF167" s="504"/>
      <c r="AG167" s="504"/>
      <c r="AH167" s="505"/>
      <c r="AI167" s="506">
        <f t="shared" ref="AI167" si="19">W167-AA167-AE167</f>
        <v>0</v>
      </c>
      <c r="AJ167" s="507"/>
      <c r="AK167" s="507"/>
      <c r="AL167" s="508"/>
    </row>
    <row r="168" spans="1:38" s="149" customFormat="1" ht="17.25" customHeight="1" thickBot="1" x14ac:dyDescent="0.5">
      <c r="A168" s="150"/>
      <c r="B168" s="454" t="s">
        <v>20</v>
      </c>
      <c r="C168" s="454"/>
      <c r="D168" s="454"/>
      <c r="E168" s="454"/>
      <c r="F168" s="509"/>
      <c r="G168" s="510">
        <f>SUM(G147:J167)</f>
        <v>0</v>
      </c>
      <c r="H168" s="500"/>
      <c r="I168" s="500"/>
      <c r="J168" s="511"/>
      <c r="K168" s="496">
        <f>SUM(K147:N167)</f>
        <v>0</v>
      </c>
      <c r="L168" s="497"/>
      <c r="M168" s="497"/>
      <c r="N168" s="498"/>
      <c r="O168" s="496">
        <f>SUM(O147:R167)</f>
        <v>0</v>
      </c>
      <c r="P168" s="497"/>
      <c r="Q168" s="497"/>
      <c r="R168" s="498"/>
      <c r="S168" s="499">
        <f>SUM(S147:V167)</f>
        <v>0</v>
      </c>
      <c r="T168" s="500"/>
      <c r="U168" s="500"/>
      <c r="V168" s="501"/>
      <c r="W168" s="510">
        <f>SUM(W147:Z167)</f>
        <v>0</v>
      </c>
      <c r="X168" s="500"/>
      <c r="Y168" s="500"/>
      <c r="Z168" s="511"/>
      <c r="AA168" s="496">
        <f>SUM(AA147:AD167)</f>
        <v>0</v>
      </c>
      <c r="AB168" s="497"/>
      <c r="AC168" s="497"/>
      <c r="AD168" s="498"/>
      <c r="AE168" s="496">
        <f>SUM(AE147:AH167)</f>
        <v>0</v>
      </c>
      <c r="AF168" s="497"/>
      <c r="AG168" s="497"/>
      <c r="AH168" s="498"/>
      <c r="AI168" s="499">
        <f>SUM(AI147:AL167)</f>
        <v>0</v>
      </c>
      <c r="AJ168" s="500"/>
      <c r="AK168" s="500"/>
      <c r="AL168" s="501"/>
    </row>
    <row r="169" spans="1:38" s="148" customFormat="1" x14ac:dyDescent="0.4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52"/>
      <c r="AK169" s="152"/>
      <c r="AL169" s="153"/>
    </row>
    <row r="170" spans="1:38" s="151" customFormat="1" ht="10.8" x14ac:dyDescent="0.45">
      <c r="B170" s="154"/>
      <c r="C170" s="155" t="s">
        <v>106</v>
      </c>
      <c r="D170" s="154" t="s">
        <v>107</v>
      </c>
      <c r="E170" s="154"/>
      <c r="F170" s="154"/>
      <c r="G170" s="154"/>
      <c r="H170" s="154" t="s">
        <v>108</v>
      </c>
      <c r="I170" s="154" t="s">
        <v>109</v>
      </c>
      <c r="J170" s="154"/>
      <c r="K170" s="154"/>
      <c r="L170" s="154"/>
      <c r="M170" s="154"/>
      <c r="N170" s="154"/>
      <c r="O170" s="154"/>
      <c r="P170" s="154"/>
      <c r="Q170" s="154"/>
      <c r="R170" s="154"/>
      <c r="S170" s="154"/>
      <c r="U170" s="154"/>
      <c r="V170" s="154"/>
      <c r="W170" s="154"/>
      <c r="X170" s="154"/>
      <c r="Y170" s="154"/>
      <c r="Z170" s="154"/>
      <c r="AA170" s="154"/>
      <c r="AB170" s="154"/>
      <c r="AC170" s="154"/>
      <c r="AD170" s="154"/>
      <c r="AE170" s="154"/>
      <c r="AF170" s="154"/>
      <c r="AG170" s="154"/>
      <c r="AH170" s="154"/>
      <c r="AI170" s="154"/>
      <c r="AJ170" s="154"/>
      <c r="AK170" s="154"/>
      <c r="AL170" s="154"/>
    </row>
    <row r="171" spans="1:38" s="151" customFormat="1" ht="10.95" customHeight="1" x14ac:dyDescent="0.45">
      <c r="B171" s="154"/>
      <c r="C171" s="155" t="s">
        <v>110</v>
      </c>
      <c r="D171" s="151" t="s">
        <v>111</v>
      </c>
      <c r="E171" s="154"/>
      <c r="F171" s="154"/>
      <c r="G171" s="154"/>
      <c r="H171" s="154" t="s">
        <v>108</v>
      </c>
      <c r="I171" s="502" t="s">
        <v>112</v>
      </c>
      <c r="J171" s="502"/>
      <c r="K171" s="502"/>
      <c r="L171" s="502"/>
      <c r="M171" s="502"/>
      <c r="N171" s="502"/>
      <c r="O171" s="502"/>
      <c r="P171" s="502"/>
      <c r="Q171" s="502"/>
      <c r="R171" s="502"/>
      <c r="S171" s="502"/>
      <c r="T171" s="502"/>
      <c r="U171" s="502"/>
      <c r="V171" s="502"/>
      <c r="W171" s="502"/>
      <c r="X171" s="502"/>
      <c r="Y171" s="502"/>
      <c r="Z171" s="502"/>
      <c r="AA171" s="502"/>
      <c r="AB171" s="502"/>
      <c r="AC171" s="502"/>
      <c r="AD171" s="502"/>
      <c r="AE171" s="502"/>
      <c r="AF171" s="502"/>
      <c r="AG171" s="502"/>
      <c r="AH171" s="502"/>
      <c r="AI171" s="502"/>
      <c r="AJ171" s="502"/>
      <c r="AK171" s="502"/>
      <c r="AL171" s="502"/>
    </row>
    <row r="172" spans="1:38" s="151" customFormat="1" ht="10.8" x14ac:dyDescent="0.45">
      <c r="B172" s="154"/>
      <c r="C172" s="155"/>
      <c r="E172" s="154"/>
      <c r="F172" s="154"/>
      <c r="G172" s="154"/>
      <c r="H172" s="154"/>
      <c r="I172" s="502"/>
      <c r="J172" s="502"/>
      <c r="K172" s="502"/>
      <c r="L172" s="502"/>
      <c r="M172" s="502"/>
      <c r="N172" s="502"/>
      <c r="O172" s="502"/>
      <c r="P172" s="502"/>
      <c r="Q172" s="502"/>
      <c r="R172" s="502"/>
      <c r="S172" s="502"/>
      <c r="T172" s="502"/>
      <c r="U172" s="502"/>
      <c r="V172" s="502"/>
      <c r="W172" s="502"/>
      <c r="X172" s="502"/>
      <c r="Y172" s="502"/>
      <c r="Z172" s="502"/>
      <c r="AA172" s="502"/>
      <c r="AB172" s="502"/>
      <c r="AC172" s="502"/>
      <c r="AD172" s="502"/>
      <c r="AE172" s="502"/>
      <c r="AF172" s="502"/>
      <c r="AG172" s="502"/>
      <c r="AH172" s="502"/>
      <c r="AI172" s="502"/>
      <c r="AJ172" s="502"/>
      <c r="AK172" s="502"/>
      <c r="AL172" s="502"/>
    </row>
    <row r="173" spans="1:38" s="151" customFormat="1" ht="10.8" x14ac:dyDescent="0.45">
      <c r="B173" s="154"/>
      <c r="C173" s="155" t="s">
        <v>113</v>
      </c>
      <c r="D173" s="154" t="s">
        <v>114</v>
      </c>
      <c r="E173" s="154"/>
      <c r="F173" s="154"/>
      <c r="G173" s="154"/>
      <c r="H173" s="154" t="s">
        <v>108</v>
      </c>
      <c r="I173" s="154" t="s">
        <v>115</v>
      </c>
      <c r="J173" s="154"/>
      <c r="K173" s="154"/>
      <c r="L173" s="154"/>
      <c r="M173" s="154"/>
      <c r="N173" s="154"/>
      <c r="O173" s="154"/>
      <c r="P173" s="154"/>
      <c r="Q173" s="154"/>
      <c r="R173" s="154"/>
      <c r="S173" s="154"/>
      <c r="U173" s="154"/>
      <c r="V173" s="154"/>
      <c r="W173" s="154"/>
      <c r="X173" s="154"/>
      <c r="Y173" s="154"/>
      <c r="Z173" s="154"/>
      <c r="AA173" s="154"/>
      <c r="AB173" s="154"/>
      <c r="AC173" s="154"/>
      <c r="AD173" s="154"/>
      <c r="AE173" s="154"/>
      <c r="AF173" s="154"/>
      <c r="AG173" s="154"/>
      <c r="AH173" s="154"/>
      <c r="AI173" s="154"/>
      <c r="AJ173" s="154"/>
      <c r="AK173" s="154"/>
      <c r="AL173" s="154"/>
    </row>
    <row r="174" spans="1:38" s="151" customFormat="1" ht="10.8" x14ac:dyDescent="0.45">
      <c r="B174" s="154"/>
      <c r="C174" s="155" t="s">
        <v>116</v>
      </c>
      <c r="D174" s="154" t="s">
        <v>117</v>
      </c>
      <c r="E174" s="154"/>
      <c r="F174" s="154"/>
      <c r="G174" s="154"/>
      <c r="H174" s="154" t="s">
        <v>108</v>
      </c>
      <c r="I174" s="154" t="s">
        <v>118</v>
      </c>
      <c r="J174" s="154"/>
      <c r="K174" s="154"/>
      <c r="L174" s="154"/>
      <c r="M174" s="154"/>
      <c r="N174" s="154"/>
      <c r="O174" s="154"/>
      <c r="P174" s="154"/>
      <c r="Q174" s="154"/>
      <c r="R174" s="154"/>
      <c r="S174" s="154"/>
      <c r="U174" s="154"/>
      <c r="V174" s="154"/>
      <c r="W174" s="154"/>
      <c r="X174" s="154"/>
      <c r="Y174" s="154"/>
      <c r="Z174" s="154"/>
      <c r="AA174" s="154"/>
      <c r="AB174" s="154"/>
      <c r="AC174" s="154"/>
      <c r="AD174" s="154"/>
      <c r="AE174" s="154"/>
      <c r="AF174" s="154"/>
      <c r="AG174" s="154"/>
      <c r="AH174" s="154"/>
      <c r="AI174" s="154"/>
      <c r="AJ174" s="154"/>
      <c r="AK174" s="154"/>
      <c r="AL174" s="154"/>
    </row>
    <row r="175" spans="1:38" s="151" customFormat="1" ht="10.8" x14ac:dyDescent="0.45">
      <c r="B175" s="154"/>
      <c r="C175" s="155" t="s">
        <v>119</v>
      </c>
      <c r="D175" s="154" t="s">
        <v>120</v>
      </c>
      <c r="E175" s="154"/>
      <c r="F175" s="154"/>
      <c r="G175" s="154"/>
      <c r="H175" s="154" t="s">
        <v>108</v>
      </c>
      <c r="I175" s="154" t="s">
        <v>121</v>
      </c>
      <c r="J175" s="154"/>
      <c r="K175" s="154"/>
      <c r="L175" s="154"/>
      <c r="M175" s="154"/>
      <c r="N175" s="154"/>
      <c r="O175" s="154"/>
      <c r="P175" s="154"/>
      <c r="Q175" s="154"/>
      <c r="R175" s="154"/>
      <c r="S175" s="154"/>
      <c r="U175" s="154"/>
      <c r="V175" s="154"/>
      <c r="W175" s="154"/>
      <c r="X175" s="154"/>
      <c r="Y175" s="154"/>
      <c r="Z175" s="154"/>
      <c r="AA175" s="154"/>
      <c r="AB175" s="154"/>
      <c r="AC175" s="154"/>
      <c r="AD175" s="154"/>
      <c r="AE175" s="154"/>
      <c r="AF175" s="154"/>
      <c r="AG175" s="154"/>
      <c r="AH175" s="154"/>
      <c r="AI175" s="154"/>
      <c r="AJ175" s="154"/>
      <c r="AK175" s="154"/>
      <c r="AL175" s="154"/>
    </row>
    <row r="176" spans="1:38" s="151" customFormat="1" ht="10.8" x14ac:dyDescent="0.45">
      <c r="B176" s="154"/>
      <c r="C176" s="155" t="s">
        <v>122</v>
      </c>
      <c r="D176" s="154" t="s">
        <v>123</v>
      </c>
      <c r="E176" s="154"/>
      <c r="F176" s="154"/>
      <c r="G176" s="154"/>
      <c r="H176" s="154" t="s">
        <v>108</v>
      </c>
      <c r="I176" s="154" t="s">
        <v>124</v>
      </c>
      <c r="J176" s="154"/>
      <c r="K176" s="154"/>
      <c r="L176" s="154"/>
      <c r="M176" s="154"/>
      <c r="N176" s="154"/>
      <c r="O176" s="154"/>
      <c r="P176" s="154"/>
      <c r="Q176" s="154"/>
      <c r="R176" s="154"/>
      <c r="S176" s="154"/>
      <c r="U176" s="154"/>
      <c r="V176" s="154"/>
      <c r="W176" s="154"/>
      <c r="X176" s="154"/>
      <c r="Y176" s="154"/>
      <c r="Z176" s="154"/>
      <c r="AA176" s="154"/>
      <c r="AB176" s="154"/>
      <c r="AC176" s="154"/>
      <c r="AD176" s="154"/>
      <c r="AE176" s="154"/>
      <c r="AF176" s="154"/>
      <c r="AG176" s="154"/>
      <c r="AH176" s="154"/>
      <c r="AI176" s="154"/>
      <c r="AJ176" s="154"/>
      <c r="AK176" s="154"/>
      <c r="AL176" s="154"/>
    </row>
    <row r="177" spans="1:38" s="151" customFormat="1" ht="10.8" x14ac:dyDescent="0.45">
      <c r="B177" s="154"/>
      <c r="C177" s="155" t="s">
        <v>125</v>
      </c>
      <c r="D177" s="154" t="s">
        <v>126</v>
      </c>
      <c r="E177" s="154"/>
      <c r="F177" s="154"/>
      <c r="G177" s="154"/>
      <c r="H177" s="154" t="s">
        <v>108</v>
      </c>
      <c r="I177" s="502" t="s">
        <v>127</v>
      </c>
      <c r="J177" s="502"/>
      <c r="K177" s="502"/>
      <c r="L177" s="502"/>
      <c r="M177" s="502"/>
      <c r="N177" s="502"/>
      <c r="O177" s="502"/>
      <c r="P177" s="502"/>
      <c r="Q177" s="502"/>
      <c r="R177" s="502"/>
      <c r="S177" s="502"/>
      <c r="T177" s="502"/>
      <c r="U177" s="502"/>
      <c r="V177" s="502"/>
      <c r="W177" s="502"/>
      <c r="X177" s="502"/>
      <c r="Y177" s="502"/>
      <c r="Z177" s="502"/>
      <c r="AA177" s="502"/>
      <c r="AB177" s="502"/>
      <c r="AC177" s="502"/>
      <c r="AD177" s="502"/>
      <c r="AE177" s="502"/>
      <c r="AF177" s="502"/>
      <c r="AG177" s="502"/>
      <c r="AH177" s="502"/>
      <c r="AI177" s="502"/>
      <c r="AJ177" s="502"/>
      <c r="AK177" s="502"/>
      <c r="AL177" s="502"/>
    </row>
    <row r="178" spans="1:38" s="131" customFormat="1" x14ac:dyDescent="0.45">
      <c r="B178" s="143"/>
      <c r="C178" s="143"/>
      <c r="D178" s="143"/>
      <c r="E178" s="143"/>
      <c r="F178" s="143"/>
      <c r="G178" s="143"/>
      <c r="H178" s="143"/>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row>
    <row r="179" spans="1:38" s="140" customFormat="1" ht="10.8" x14ac:dyDescent="0.45">
      <c r="B179" s="141"/>
      <c r="C179" s="142" t="s">
        <v>128</v>
      </c>
      <c r="D179" s="141" t="s">
        <v>129</v>
      </c>
      <c r="E179" s="141"/>
      <c r="F179" s="141"/>
      <c r="G179" s="141"/>
      <c r="H179" s="141" t="s">
        <v>108</v>
      </c>
      <c r="I179" s="141" t="s">
        <v>130</v>
      </c>
      <c r="J179" s="141"/>
      <c r="K179" s="141"/>
      <c r="L179" s="141"/>
      <c r="M179" s="141"/>
      <c r="N179" s="141"/>
      <c r="O179" s="141"/>
      <c r="P179" s="141"/>
      <c r="Q179" s="141"/>
      <c r="R179" s="141"/>
      <c r="S179" s="141"/>
      <c r="U179" s="141"/>
      <c r="V179" s="141"/>
      <c r="W179" s="141"/>
      <c r="X179" s="141"/>
      <c r="Y179" s="141"/>
      <c r="Z179" s="141"/>
      <c r="AA179" s="141"/>
      <c r="AB179" s="141"/>
      <c r="AC179" s="141"/>
      <c r="AD179" s="141"/>
      <c r="AE179" s="141"/>
      <c r="AF179" s="141"/>
      <c r="AG179" s="141"/>
      <c r="AH179" s="141"/>
      <c r="AI179" s="141"/>
      <c r="AJ179" s="141"/>
      <c r="AK179" s="141"/>
      <c r="AL179" s="141"/>
    </row>
    <row r="180" spans="1:38" s="132" customFormat="1" x14ac:dyDescent="0.45">
      <c r="A180" s="131"/>
      <c r="B180" s="143"/>
      <c r="C180" s="143"/>
      <c r="D180" s="143"/>
      <c r="E180" s="143"/>
      <c r="F180" s="143"/>
      <c r="G180" s="143"/>
      <c r="H180" s="143"/>
      <c r="I180" s="143"/>
      <c r="J180" s="143"/>
      <c r="K180" s="143"/>
      <c r="L180" s="143"/>
      <c r="M180" s="143"/>
      <c r="N180" s="143"/>
      <c r="O180" s="143"/>
      <c r="P180" s="143"/>
      <c r="Q180" s="143"/>
      <c r="R180" s="143"/>
      <c r="S180" s="143"/>
      <c r="T180" s="131"/>
      <c r="U180" s="143"/>
      <c r="V180" s="143"/>
      <c r="W180" s="143"/>
      <c r="X180" s="143"/>
      <c r="Y180" s="143"/>
      <c r="Z180" s="143"/>
      <c r="AA180" s="143"/>
      <c r="AB180" s="143"/>
      <c r="AC180" s="143"/>
      <c r="AD180" s="143"/>
      <c r="AE180" s="143"/>
      <c r="AF180" s="143"/>
      <c r="AG180" s="143"/>
      <c r="AH180" s="143"/>
      <c r="AI180" s="143"/>
      <c r="AJ180" s="143"/>
      <c r="AK180" s="143"/>
      <c r="AL180" s="143"/>
    </row>
    <row r="181" spans="1:38" s="75" customFormat="1" ht="9.6" x14ac:dyDescent="0.45">
      <c r="B181" s="76"/>
      <c r="C181" s="76"/>
      <c r="D181" s="76"/>
      <c r="E181" s="76"/>
      <c r="F181" s="76"/>
      <c r="G181" s="76"/>
      <c r="H181" s="76"/>
      <c r="I181" s="76"/>
      <c r="J181" s="76"/>
      <c r="K181" s="76"/>
      <c r="L181" s="76"/>
      <c r="M181" s="76"/>
      <c r="N181" s="76"/>
      <c r="O181" s="76"/>
      <c r="P181" s="76"/>
      <c r="Q181" s="76"/>
      <c r="R181" s="76"/>
      <c r="S181" s="76"/>
      <c r="U181" s="76"/>
      <c r="V181" s="76"/>
      <c r="W181" s="76"/>
      <c r="X181" s="76"/>
      <c r="Y181" s="76"/>
      <c r="Z181" s="76"/>
      <c r="AA181" s="76"/>
      <c r="AB181" s="76"/>
      <c r="AC181" s="76"/>
      <c r="AD181" s="76"/>
      <c r="AE181" s="76"/>
      <c r="AF181" s="76"/>
      <c r="AG181" s="76"/>
      <c r="AH181" s="76"/>
      <c r="AI181" s="76"/>
      <c r="AJ181" s="76"/>
      <c r="AK181" s="76"/>
      <c r="AL181" s="76"/>
    </row>
    <row r="182" spans="1:38" s="75" customFormat="1" ht="9.6" x14ac:dyDescent="0.45">
      <c r="B182" s="76"/>
      <c r="C182" s="76"/>
      <c r="D182" s="76"/>
      <c r="E182" s="76"/>
      <c r="F182" s="76"/>
      <c r="G182" s="76"/>
      <c r="H182" s="76"/>
      <c r="I182" s="76"/>
      <c r="J182" s="76"/>
      <c r="K182" s="76"/>
      <c r="L182" s="76"/>
      <c r="M182" s="76"/>
      <c r="N182" s="76"/>
      <c r="O182" s="76"/>
      <c r="P182" s="76"/>
      <c r="Q182" s="76"/>
      <c r="R182" s="76"/>
      <c r="S182" s="76"/>
      <c r="U182" s="76"/>
      <c r="V182" s="76"/>
      <c r="W182" s="76"/>
      <c r="X182" s="76"/>
      <c r="Y182" s="76"/>
      <c r="Z182" s="76"/>
      <c r="AA182" s="76"/>
      <c r="AB182" s="76"/>
      <c r="AC182" s="76"/>
      <c r="AD182" s="76"/>
      <c r="AE182" s="76"/>
      <c r="AF182" s="76"/>
      <c r="AG182" s="76"/>
      <c r="AH182" s="76"/>
      <c r="AI182" s="76"/>
      <c r="AJ182" s="76"/>
      <c r="AK182" s="76"/>
      <c r="AL182" s="76"/>
    </row>
    <row r="183" spans="1:38" s="75" customFormat="1" ht="9.6" x14ac:dyDescent="0.45">
      <c r="B183" s="76"/>
      <c r="C183" s="76"/>
      <c r="D183" s="76"/>
      <c r="E183" s="76"/>
      <c r="F183" s="76"/>
      <c r="G183" s="76"/>
      <c r="H183" s="76"/>
      <c r="I183" s="76"/>
      <c r="J183" s="76"/>
      <c r="K183" s="76"/>
      <c r="L183" s="76"/>
      <c r="M183" s="76"/>
      <c r="N183" s="76"/>
      <c r="O183" s="76"/>
      <c r="P183" s="76"/>
      <c r="Q183" s="76"/>
      <c r="R183" s="76"/>
      <c r="S183" s="76"/>
      <c r="U183" s="76"/>
      <c r="V183" s="76"/>
      <c r="W183" s="76"/>
      <c r="X183" s="76"/>
      <c r="Y183" s="76"/>
      <c r="Z183" s="76"/>
      <c r="AA183" s="76"/>
      <c r="AB183" s="76"/>
      <c r="AC183" s="76"/>
      <c r="AD183" s="76"/>
      <c r="AE183" s="76"/>
      <c r="AF183" s="76"/>
      <c r="AG183" s="76"/>
      <c r="AH183" s="76"/>
      <c r="AI183" s="76"/>
      <c r="AJ183" s="76"/>
      <c r="AK183" s="76"/>
      <c r="AL183" s="76"/>
    </row>
    <row r="184" spans="1:38" s="75" customFormat="1" ht="9.6" x14ac:dyDescent="0.45">
      <c r="B184" s="76"/>
      <c r="C184" s="76"/>
      <c r="D184" s="76"/>
      <c r="E184" s="76"/>
      <c r="F184" s="76"/>
      <c r="G184" s="76"/>
      <c r="H184" s="76"/>
      <c r="I184" s="76"/>
      <c r="J184" s="76"/>
      <c r="K184" s="76"/>
      <c r="L184" s="76"/>
      <c r="M184" s="76"/>
      <c r="N184" s="76"/>
      <c r="O184" s="76"/>
      <c r="P184" s="76"/>
      <c r="Q184" s="76"/>
      <c r="R184" s="76"/>
      <c r="S184" s="76"/>
      <c r="U184" s="76"/>
      <c r="V184" s="76"/>
      <c r="W184" s="76"/>
      <c r="X184" s="76"/>
      <c r="Y184" s="76"/>
      <c r="Z184" s="76"/>
      <c r="AA184" s="76"/>
      <c r="AB184" s="76"/>
      <c r="AC184" s="76"/>
      <c r="AD184" s="76"/>
      <c r="AE184" s="76"/>
      <c r="AF184" s="76"/>
      <c r="AG184" s="76"/>
      <c r="AH184" s="76"/>
      <c r="AI184" s="76"/>
      <c r="AJ184" s="76"/>
      <c r="AK184" s="76"/>
      <c r="AL184" s="76"/>
    </row>
    <row r="185" spans="1:38" s="75" customFormat="1" ht="9.6" x14ac:dyDescent="0.45">
      <c r="B185" s="76"/>
      <c r="C185" s="76"/>
      <c r="D185" s="76"/>
      <c r="E185" s="76"/>
      <c r="F185" s="76"/>
      <c r="G185" s="76"/>
      <c r="H185" s="76"/>
      <c r="I185" s="76"/>
      <c r="J185" s="76"/>
      <c r="K185" s="76"/>
      <c r="L185" s="76"/>
      <c r="M185" s="76"/>
      <c r="N185" s="76"/>
      <c r="O185" s="76"/>
      <c r="P185" s="76"/>
      <c r="Q185" s="76"/>
      <c r="R185" s="76"/>
      <c r="S185" s="76"/>
      <c r="U185" s="76"/>
      <c r="V185" s="76"/>
      <c r="W185" s="76"/>
      <c r="X185" s="76"/>
      <c r="Y185" s="76"/>
      <c r="Z185" s="76"/>
      <c r="AA185" s="76"/>
      <c r="AB185" s="76"/>
      <c r="AC185" s="76"/>
      <c r="AD185" s="76"/>
      <c r="AE185" s="76"/>
      <c r="AF185" s="76"/>
      <c r="AG185" s="76"/>
      <c r="AH185" s="76"/>
      <c r="AI185" s="76"/>
      <c r="AJ185" s="76"/>
      <c r="AK185" s="76"/>
      <c r="AL185" s="76"/>
    </row>
    <row r="186" spans="1:38" s="75" customFormat="1" ht="9.6" x14ac:dyDescent="0.45">
      <c r="B186" s="76"/>
      <c r="C186" s="76"/>
      <c r="D186" s="76"/>
      <c r="E186" s="76"/>
      <c r="F186" s="76"/>
      <c r="G186" s="76"/>
      <c r="H186" s="76"/>
      <c r="I186" s="76"/>
      <c r="J186" s="76"/>
      <c r="K186" s="76"/>
      <c r="L186" s="76"/>
      <c r="M186" s="76"/>
      <c r="N186" s="76"/>
      <c r="O186" s="76"/>
      <c r="P186" s="76"/>
      <c r="Q186" s="76"/>
      <c r="R186" s="76"/>
      <c r="S186" s="76"/>
      <c r="U186" s="76"/>
      <c r="V186" s="76"/>
      <c r="W186" s="76"/>
      <c r="X186" s="76"/>
      <c r="Y186" s="76"/>
      <c r="Z186" s="76"/>
      <c r="AA186" s="76"/>
      <c r="AB186" s="76"/>
      <c r="AC186" s="76"/>
      <c r="AD186" s="76"/>
      <c r="AE186" s="76"/>
      <c r="AF186" s="76"/>
      <c r="AG186" s="76"/>
      <c r="AH186" s="76"/>
      <c r="AI186" s="76"/>
      <c r="AJ186" s="76"/>
      <c r="AK186" s="76"/>
      <c r="AL186" s="76"/>
    </row>
    <row r="187" spans="1:38" s="75" customFormat="1" ht="9.6" x14ac:dyDescent="0.45">
      <c r="B187" s="76"/>
      <c r="C187" s="76"/>
      <c r="D187" s="76"/>
      <c r="E187" s="76"/>
      <c r="F187" s="76"/>
      <c r="G187" s="76"/>
      <c r="H187" s="76"/>
      <c r="I187" s="76"/>
      <c r="J187" s="76"/>
      <c r="K187" s="76"/>
      <c r="L187" s="76"/>
      <c r="M187" s="76"/>
      <c r="N187" s="76"/>
      <c r="O187" s="76"/>
      <c r="P187" s="76"/>
      <c r="Q187" s="76"/>
      <c r="R187" s="76"/>
      <c r="S187" s="76"/>
      <c r="U187" s="76"/>
      <c r="V187" s="76"/>
      <c r="W187" s="76"/>
      <c r="X187" s="76"/>
      <c r="Y187" s="76"/>
      <c r="Z187" s="76"/>
      <c r="AA187" s="76"/>
      <c r="AB187" s="76"/>
      <c r="AC187" s="76"/>
      <c r="AD187" s="76"/>
      <c r="AE187" s="76"/>
      <c r="AF187" s="76"/>
      <c r="AG187" s="76"/>
      <c r="AH187" s="76"/>
      <c r="AI187" s="76"/>
      <c r="AJ187" s="76"/>
      <c r="AK187" s="76"/>
      <c r="AL187" s="76"/>
    </row>
    <row r="188" spans="1:38" s="75" customFormat="1" ht="9.6" x14ac:dyDescent="0.45">
      <c r="B188" s="76"/>
      <c r="C188" s="76"/>
      <c r="D188" s="76"/>
      <c r="E188" s="76"/>
      <c r="F188" s="76"/>
      <c r="G188" s="76"/>
      <c r="H188" s="76"/>
      <c r="I188" s="76"/>
      <c r="J188" s="76"/>
      <c r="K188" s="76"/>
      <c r="L188" s="76"/>
      <c r="M188" s="76"/>
      <c r="N188" s="76"/>
      <c r="O188" s="76"/>
      <c r="P188" s="76"/>
      <c r="Q188" s="76"/>
      <c r="R188" s="76"/>
      <c r="S188" s="76"/>
      <c r="U188" s="76"/>
      <c r="V188" s="76"/>
      <c r="W188" s="76"/>
      <c r="X188" s="76"/>
      <c r="Y188" s="76"/>
      <c r="Z188" s="76"/>
      <c r="AA188" s="76"/>
      <c r="AB188" s="76"/>
      <c r="AC188" s="76"/>
      <c r="AD188" s="76"/>
      <c r="AE188" s="76"/>
      <c r="AF188" s="76"/>
      <c r="AG188" s="76"/>
      <c r="AH188" s="76"/>
      <c r="AI188" s="76"/>
      <c r="AJ188" s="76"/>
      <c r="AK188" s="76"/>
      <c r="AL188" s="76"/>
    </row>
    <row r="189" spans="1:38" s="75" customFormat="1" ht="9.6" x14ac:dyDescent="0.45">
      <c r="B189" s="76"/>
      <c r="C189" s="76"/>
      <c r="D189" s="76"/>
      <c r="E189" s="76"/>
      <c r="F189" s="76"/>
      <c r="G189" s="76"/>
      <c r="H189" s="76"/>
      <c r="I189" s="76"/>
      <c r="J189" s="76"/>
      <c r="K189" s="76"/>
      <c r="L189" s="76"/>
      <c r="M189" s="76"/>
      <c r="N189" s="76"/>
      <c r="O189" s="76"/>
      <c r="P189" s="76"/>
      <c r="Q189" s="76"/>
      <c r="R189" s="76"/>
      <c r="S189" s="76"/>
      <c r="U189" s="76"/>
      <c r="V189" s="76"/>
      <c r="W189" s="76"/>
      <c r="X189" s="76"/>
      <c r="Y189" s="76"/>
      <c r="Z189" s="76"/>
      <c r="AA189" s="76"/>
      <c r="AB189" s="76"/>
      <c r="AC189" s="76"/>
      <c r="AD189" s="76"/>
      <c r="AE189" s="76"/>
      <c r="AF189" s="76"/>
      <c r="AG189" s="76"/>
      <c r="AH189" s="76"/>
      <c r="AI189" s="76"/>
      <c r="AJ189" s="76"/>
      <c r="AK189" s="76"/>
      <c r="AL189" s="76"/>
    </row>
    <row r="190" spans="1:38" s="75" customFormat="1" ht="9.6" x14ac:dyDescent="0.45">
      <c r="B190" s="76"/>
      <c r="C190" s="76"/>
      <c r="D190" s="76"/>
      <c r="E190" s="76"/>
      <c r="F190" s="76"/>
      <c r="G190" s="76"/>
      <c r="H190" s="76"/>
      <c r="I190" s="76"/>
      <c r="J190" s="76"/>
      <c r="K190" s="76"/>
      <c r="L190" s="76"/>
      <c r="M190" s="76"/>
      <c r="N190" s="76"/>
      <c r="O190" s="76"/>
      <c r="P190" s="76"/>
      <c r="Q190" s="76"/>
      <c r="R190" s="76"/>
      <c r="S190" s="76"/>
      <c r="U190" s="76"/>
      <c r="V190" s="76"/>
      <c r="W190" s="76"/>
      <c r="X190" s="76"/>
      <c r="Y190" s="76"/>
      <c r="Z190" s="76"/>
      <c r="AA190" s="76"/>
      <c r="AB190" s="76"/>
      <c r="AC190" s="76"/>
      <c r="AD190" s="76"/>
      <c r="AE190" s="76"/>
      <c r="AF190" s="76"/>
      <c r="AG190" s="76"/>
      <c r="AH190" s="76"/>
      <c r="AI190" s="76"/>
      <c r="AJ190" s="76"/>
      <c r="AK190" s="76"/>
      <c r="AL190" s="76"/>
    </row>
    <row r="191" spans="1:38" s="75" customFormat="1" ht="9.6" x14ac:dyDescent="0.45">
      <c r="B191" s="76"/>
      <c r="C191" s="76"/>
      <c r="D191" s="76"/>
      <c r="E191" s="76"/>
      <c r="F191" s="76"/>
      <c r="G191" s="76"/>
      <c r="H191" s="76"/>
      <c r="I191" s="76"/>
      <c r="J191" s="76"/>
      <c r="K191" s="76"/>
      <c r="L191" s="76"/>
      <c r="M191" s="76"/>
      <c r="N191" s="76"/>
      <c r="O191" s="76"/>
      <c r="P191" s="76"/>
      <c r="Q191" s="76"/>
      <c r="R191" s="76"/>
      <c r="S191" s="76"/>
      <c r="U191" s="76"/>
      <c r="V191" s="76"/>
      <c r="W191" s="76"/>
      <c r="X191" s="76"/>
      <c r="Y191" s="76"/>
      <c r="Z191" s="76"/>
      <c r="AA191" s="76"/>
      <c r="AB191" s="76"/>
      <c r="AC191" s="76"/>
      <c r="AD191" s="76"/>
      <c r="AE191" s="76"/>
      <c r="AF191" s="76"/>
      <c r="AG191" s="76"/>
      <c r="AH191" s="76"/>
      <c r="AI191" s="76"/>
      <c r="AJ191" s="76"/>
      <c r="AK191" s="76"/>
      <c r="AL191" s="76"/>
    </row>
    <row r="192" spans="1:38" s="75" customFormat="1" ht="9.6" x14ac:dyDescent="0.45">
      <c r="B192" s="76"/>
      <c r="C192" s="76"/>
      <c r="D192" s="76"/>
      <c r="E192" s="76"/>
      <c r="F192" s="76"/>
      <c r="G192" s="76"/>
      <c r="H192" s="76"/>
      <c r="I192" s="76"/>
      <c r="J192" s="76"/>
      <c r="K192" s="76"/>
      <c r="L192" s="76"/>
      <c r="M192" s="76"/>
      <c r="N192" s="76"/>
      <c r="O192" s="76"/>
      <c r="P192" s="76"/>
      <c r="Q192" s="76"/>
      <c r="R192" s="76"/>
      <c r="S192" s="76"/>
      <c r="U192" s="76"/>
      <c r="V192" s="76"/>
      <c r="W192" s="76"/>
      <c r="X192" s="76"/>
      <c r="Y192" s="76"/>
      <c r="Z192" s="76"/>
      <c r="AA192" s="76"/>
      <c r="AB192" s="76"/>
      <c r="AC192" s="76"/>
      <c r="AD192" s="76"/>
      <c r="AE192" s="76"/>
      <c r="AF192" s="76"/>
      <c r="AG192" s="76"/>
      <c r="AH192" s="76"/>
      <c r="AI192" s="76"/>
      <c r="AJ192" s="76"/>
      <c r="AK192" s="76"/>
      <c r="AL192" s="76"/>
    </row>
    <row r="193" spans="2:38" s="75" customFormat="1" ht="9.6" x14ac:dyDescent="0.45">
      <c r="B193" s="76"/>
      <c r="C193" s="76"/>
      <c r="D193" s="76"/>
      <c r="E193" s="76"/>
      <c r="F193" s="76"/>
      <c r="G193" s="76"/>
      <c r="H193" s="76"/>
      <c r="I193" s="76"/>
      <c r="J193" s="76"/>
      <c r="K193" s="76"/>
      <c r="L193" s="76"/>
      <c r="M193" s="76"/>
      <c r="N193" s="76"/>
      <c r="O193" s="76"/>
      <c r="P193" s="76"/>
      <c r="Q193" s="76"/>
      <c r="R193" s="76"/>
      <c r="S193" s="76"/>
      <c r="U193" s="76"/>
      <c r="V193" s="76"/>
      <c r="W193" s="76"/>
      <c r="X193" s="76"/>
      <c r="Y193" s="76"/>
      <c r="Z193" s="76"/>
      <c r="AA193" s="76"/>
      <c r="AB193" s="76"/>
      <c r="AC193" s="76"/>
      <c r="AD193" s="76"/>
      <c r="AE193" s="76"/>
      <c r="AF193" s="76"/>
      <c r="AG193" s="76"/>
      <c r="AH193" s="76"/>
      <c r="AI193" s="76"/>
      <c r="AJ193" s="76"/>
      <c r="AK193" s="76"/>
      <c r="AL193" s="76"/>
    </row>
    <row r="194" spans="2:38" s="75" customFormat="1" ht="9.6" x14ac:dyDescent="0.45">
      <c r="B194" s="76"/>
      <c r="C194" s="76"/>
      <c r="D194" s="76"/>
      <c r="E194" s="76"/>
      <c r="F194" s="76"/>
      <c r="G194" s="76"/>
      <c r="H194" s="76"/>
      <c r="I194" s="76"/>
      <c r="J194" s="76"/>
      <c r="K194" s="76"/>
      <c r="L194" s="76"/>
      <c r="M194" s="76"/>
      <c r="N194" s="76"/>
      <c r="O194" s="76"/>
      <c r="P194" s="76"/>
      <c r="Q194" s="76"/>
      <c r="R194" s="76"/>
      <c r="S194" s="76"/>
      <c r="U194" s="76"/>
      <c r="V194" s="76"/>
      <c r="W194" s="76"/>
      <c r="X194" s="76"/>
      <c r="Y194" s="76"/>
      <c r="Z194" s="76"/>
      <c r="AA194" s="76"/>
      <c r="AB194" s="76"/>
      <c r="AC194" s="76"/>
      <c r="AD194" s="76"/>
      <c r="AE194" s="76"/>
      <c r="AF194" s="76"/>
      <c r="AG194" s="76"/>
      <c r="AH194" s="76"/>
      <c r="AI194" s="76"/>
      <c r="AJ194" s="76"/>
      <c r="AK194" s="76"/>
      <c r="AL194" s="76"/>
    </row>
    <row r="195" spans="2:38" s="75" customFormat="1" ht="9.6" x14ac:dyDescent="0.45">
      <c r="B195" s="76"/>
      <c r="C195" s="76"/>
      <c r="D195" s="76"/>
      <c r="E195" s="76"/>
      <c r="F195" s="76"/>
      <c r="G195" s="76"/>
      <c r="H195" s="76"/>
      <c r="I195" s="76"/>
      <c r="J195" s="76"/>
      <c r="K195" s="76"/>
      <c r="L195" s="76"/>
      <c r="M195" s="76"/>
      <c r="N195" s="76"/>
      <c r="O195" s="76"/>
      <c r="P195" s="76"/>
      <c r="Q195" s="76"/>
      <c r="R195" s="76"/>
      <c r="S195" s="76"/>
      <c r="U195" s="76"/>
      <c r="V195" s="76"/>
      <c r="W195" s="76"/>
      <c r="X195" s="76"/>
      <c r="Y195" s="76"/>
      <c r="Z195" s="76"/>
      <c r="AA195" s="76"/>
      <c r="AB195" s="76"/>
      <c r="AC195" s="76"/>
      <c r="AD195" s="76"/>
      <c r="AE195" s="76"/>
      <c r="AF195" s="76"/>
      <c r="AG195" s="76"/>
      <c r="AH195" s="76"/>
      <c r="AI195" s="76"/>
      <c r="AJ195" s="76"/>
      <c r="AK195" s="76"/>
      <c r="AL195" s="76"/>
    </row>
    <row r="196" spans="2:38" s="75" customFormat="1" ht="9.6" x14ac:dyDescent="0.45">
      <c r="B196" s="76"/>
      <c r="C196" s="76"/>
      <c r="D196" s="76"/>
      <c r="E196" s="76"/>
      <c r="F196" s="76"/>
      <c r="G196" s="76"/>
      <c r="H196" s="76"/>
      <c r="I196" s="76"/>
      <c r="J196" s="76"/>
      <c r="K196" s="76"/>
      <c r="L196" s="76"/>
      <c r="M196" s="76"/>
      <c r="N196" s="76"/>
      <c r="O196" s="76"/>
      <c r="P196" s="76"/>
      <c r="Q196" s="76"/>
      <c r="R196" s="76"/>
      <c r="S196" s="76"/>
      <c r="U196" s="76"/>
      <c r="V196" s="76"/>
      <c r="W196" s="76"/>
      <c r="X196" s="76"/>
      <c r="Y196" s="76"/>
      <c r="Z196" s="76"/>
      <c r="AA196" s="76"/>
      <c r="AB196" s="76"/>
      <c r="AC196" s="76"/>
      <c r="AD196" s="76"/>
      <c r="AE196" s="76"/>
      <c r="AF196" s="76"/>
      <c r="AG196" s="76"/>
      <c r="AH196" s="76"/>
      <c r="AI196" s="76"/>
      <c r="AJ196" s="76"/>
      <c r="AK196" s="76"/>
      <c r="AL196" s="76"/>
    </row>
    <row r="197" spans="2:38" s="75" customFormat="1" ht="9.6" x14ac:dyDescent="0.45">
      <c r="B197" s="76"/>
      <c r="C197" s="76"/>
      <c r="D197" s="76"/>
      <c r="E197" s="76"/>
      <c r="F197" s="76"/>
      <c r="G197" s="76"/>
      <c r="H197" s="76"/>
      <c r="I197" s="76"/>
      <c r="J197" s="76"/>
      <c r="K197" s="76"/>
      <c r="L197" s="76"/>
      <c r="M197" s="76"/>
      <c r="N197" s="76"/>
      <c r="O197" s="76"/>
      <c r="P197" s="76"/>
      <c r="Q197" s="76"/>
      <c r="R197" s="76"/>
      <c r="S197" s="76"/>
      <c r="U197" s="76"/>
      <c r="V197" s="76"/>
      <c r="W197" s="76"/>
      <c r="X197" s="76"/>
      <c r="Y197" s="76"/>
      <c r="Z197" s="76"/>
      <c r="AA197" s="76"/>
      <c r="AB197" s="76"/>
      <c r="AC197" s="76"/>
      <c r="AD197" s="76"/>
      <c r="AE197" s="76"/>
      <c r="AF197" s="76"/>
      <c r="AG197" s="76"/>
      <c r="AH197" s="76"/>
      <c r="AI197" s="76"/>
      <c r="AJ197" s="76"/>
      <c r="AK197" s="76"/>
      <c r="AL197" s="76"/>
    </row>
    <row r="198" spans="2:38" s="75" customFormat="1" ht="9.6" x14ac:dyDescent="0.45">
      <c r="B198" s="76"/>
      <c r="C198" s="76"/>
      <c r="D198" s="76"/>
      <c r="E198" s="76"/>
      <c r="F198" s="76"/>
      <c r="G198" s="76"/>
      <c r="H198" s="76"/>
      <c r="I198" s="76"/>
      <c r="J198" s="76"/>
      <c r="K198" s="76"/>
      <c r="L198" s="76"/>
      <c r="M198" s="76"/>
      <c r="N198" s="76"/>
      <c r="O198" s="76"/>
      <c r="P198" s="76"/>
      <c r="Q198" s="76"/>
      <c r="R198" s="76"/>
      <c r="S198" s="76"/>
      <c r="U198" s="76"/>
      <c r="V198" s="76"/>
      <c r="W198" s="76"/>
      <c r="X198" s="76"/>
      <c r="Y198" s="76"/>
      <c r="Z198" s="76"/>
      <c r="AA198" s="76"/>
      <c r="AB198" s="76"/>
      <c r="AC198" s="76"/>
      <c r="AD198" s="76"/>
      <c r="AE198" s="76"/>
      <c r="AF198" s="76"/>
      <c r="AG198" s="76"/>
      <c r="AH198" s="76"/>
      <c r="AI198" s="76"/>
      <c r="AJ198" s="76"/>
      <c r="AK198" s="76"/>
      <c r="AL198" s="76"/>
    </row>
    <row r="199" spans="2:38" s="75" customFormat="1" ht="9.6" x14ac:dyDescent="0.45">
      <c r="B199" s="76"/>
      <c r="C199" s="76"/>
      <c r="D199" s="76"/>
      <c r="E199" s="76"/>
      <c r="F199" s="76"/>
      <c r="G199" s="76"/>
      <c r="H199" s="76"/>
      <c r="I199" s="76"/>
      <c r="J199" s="76"/>
      <c r="K199" s="76"/>
      <c r="L199" s="76"/>
      <c r="M199" s="76"/>
      <c r="N199" s="76"/>
      <c r="O199" s="76"/>
      <c r="P199" s="76"/>
      <c r="Q199" s="76"/>
      <c r="R199" s="76"/>
      <c r="S199" s="76"/>
      <c r="U199" s="76"/>
      <c r="V199" s="76"/>
      <c r="W199" s="76"/>
      <c r="X199" s="76"/>
      <c r="Y199" s="76"/>
      <c r="Z199" s="76"/>
      <c r="AA199" s="76"/>
      <c r="AB199" s="76"/>
      <c r="AC199" s="76"/>
      <c r="AD199" s="76"/>
      <c r="AE199" s="76"/>
      <c r="AF199" s="76"/>
      <c r="AG199" s="76"/>
      <c r="AH199" s="76"/>
      <c r="AI199" s="76"/>
      <c r="AJ199" s="76"/>
      <c r="AK199" s="76"/>
      <c r="AL199" s="76"/>
    </row>
    <row r="200" spans="2:38" s="75" customFormat="1" ht="9.6" x14ac:dyDescent="0.45">
      <c r="B200" s="76"/>
      <c r="C200" s="76"/>
      <c r="D200" s="76"/>
      <c r="E200" s="76"/>
      <c r="F200" s="76"/>
      <c r="G200" s="76"/>
      <c r="H200" s="76"/>
      <c r="I200" s="76"/>
      <c r="J200" s="76"/>
      <c r="K200" s="76"/>
      <c r="L200" s="76"/>
      <c r="M200" s="76"/>
      <c r="N200" s="76"/>
      <c r="O200" s="76"/>
      <c r="P200" s="76"/>
      <c r="Q200" s="76"/>
      <c r="R200" s="76"/>
      <c r="S200" s="76"/>
      <c r="U200" s="76"/>
      <c r="V200" s="76"/>
      <c r="W200" s="76"/>
      <c r="X200" s="76"/>
      <c r="Y200" s="76"/>
      <c r="Z200" s="76"/>
      <c r="AA200" s="76"/>
      <c r="AB200" s="76"/>
      <c r="AC200" s="76"/>
      <c r="AD200" s="76"/>
      <c r="AE200" s="76"/>
      <c r="AF200" s="76"/>
      <c r="AG200" s="76"/>
      <c r="AH200" s="76"/>
      <c r="AI200" s="76"/>
      <c r="AJ200" s="76"/>
      <c r="AK200" s="76"/>
      <c r="AL200" s="76"/>
    </row>
    <row r="201" spans="2:38" s="75" customFormat="1" ht="9.6" x14ac:dyDescent="0.45">
      <c r="B201" s="76"/>
      <c r="C201" s="76"/>
      <c r="D201" s="76"/>
      <c r="E201" s="76"/>
      <c r="F201" s="76"/>
      <c r="G201" s="76"/>
      <c r="H201" s="76"/>
      <c r="I201" s="76"/>
      <c r="J201" s="76"/>
      <c r="K201" s="76"/>
      <c r="L201" s="76"/>
      <c r="M201" s="76"/>
      <c r="N201" s="76"/>
      <c r="O201" s="76"/>
      <c r="P201" s="76"/>
      <c r="Q201" s="76"/>
      <c r="R201" s="76"/>
      <c r="S201" s="76"/>
      <c r="U201" s="76"/>
      <c r="V201" s="76"/>
      <c r="W201" s="76"/>
      <c r="X201" s="76"/>
      <c r="Y201" s="76"/>
      <c r="Z201" s="76"/>
      <c r="AA201" s="76"/>
      <c r="AB201" s="76"/>
      <c r="AC201" s="76"/>
      <c r="AD201" s="76"/>
      <c r="AE201" s="76"/>
      <c r="AF201" s="76"/>
      <c r="AG201" s="76"/>
      <c r="AH201" s="76"/>
      <c r="AI201" s="76"/>
      <c r="AJ201" s="76"/>
      <c r="AK201" s="76"/>
      <c r="AL201" s="76"/>
    </row>
    <row r="202" spans="2:38" s="75" customFormat="1" ht="9.6" x14ac:dyDescent="0.45">
      <c r="B202" s="76"/>
      <c r="C202" s="76"/>
      <c r="D202" s="76"/>
      <c r="E202" s="76"/>
      <c r="F202" s="76"/>
      <c r="G202" s="76"/>
      <c r="H202" s="76"/>
      <c r="I202" s="76"/>
      <c r="J202" s="76"/>
      <c r="K202" s="76"/>
      <c r="L202" s="76"/>
      <c r="M202" s="76"/>
      <c r="N202" s="76"/>
      <c r="O202" s="76"/>
      <c r="P202" s="76"/>
      <c r="Q202" s="76"/>
      <c r="R202" s="76"/>
      <c r="S202" s="76"/>
      <c r="U202" s="76"/>
      <c r="V202" s="76"/>
      <c r="W202" s="76"/>
      <c r="X202" s="76"/>
      <c r="Y202" s="76"/>
      <c r="Z202" s="76"/>
      <c r="AA202" s="76"/>
      <c r="AB202" s="76"/>
      <c r="AC202" s="76"/>
      <c r="AD202" s="76"/>
      <c r="AE202" s="76"/>
      <c r="AF202" s="76"/>
      <c r="AG202" s="76"/>
      <c r="AH202" s="76"/>
      <c r="AI202" s="76"/>
      <c r="AJ202" s="76"/>
      <c r="AK202" s="76"/>
      <c r="AL202" s="76"/>
    </row>
    <row r="203" spans="2:38" s="75" customFormat="1" ht="9.6" x14ac:dyDescent="0.45">
      <c r="B203" s="76"/>
      <c r="C203" s="76"/>
      <c r="D203" s="76"/>
      <c r="E203" s="76"/>
      <c r="F203" s="76"/>
      <c r="G203" s="76"/>
      <c r="H203" s="76"/>
      <c r="I203" s="76"/>
      <c r="J203" s="76"/>
      <c r="K203" s="76"/>
      <c r="L203" s="76"/>
      <c r="M203" s="76"/>
      <c r="N203" s="76"/>
      <c r="O203" s="76"/>
      <c r="P203" s="76"/>
      <c r="Q203" s="76"/>
      <c r="R203" s="76"/>
      <c r="S203" s="76"/>
      <c r="U203" s="76"/>
      <c r="V203" s="76"/>
      <c r="W203" s="76"/>
      <c r="X203" s="76"/>
      <c r="Y203" s="76"/>
      <c r="Z203" s="76"/>
      <c r="AA203" s="76"/>
      <c r="AB203" s="76"/>
      <c r="AC203" s="76"/>
      <c r="AD203" s="76"/>
      <c r="AE203" s="76"/>
      <c r="AF203" s="76"/>
      <c r="AG203" s="76"/>
      <c r="AH203" s="76"/>
      <c r="AI203" s="76"/>
      <c r="AJ203" s="76"/>
      <c r="AK203" s="76"/>
      <c r="AL203" s="76"/>
    </row>
    <row r="204" spans="2:38" s="75" customFormat="1" ht="9.6" x14ac:dyDescent="0.45">
      <c r="B204" s="76"/>
      <c r="C204" s="76"/>
      <c r="D204" s="76"/>
      <c r="E204" s="76"/>
      <c r="F204" s="76"/>
      <c r="G204" s="76"/>
      <c r="H204" s="76"/>
      <c r="I204" s="76"/>
      <c r="J204" s="76"/>
      <c r="K204" s="76"/>
      <c r="L204" s="76"/>
      <c r="M204" s="76"/>
      <c r="N204" s="76"/>
      <c r="O204" s="76"/>
      <c r="P204" s="76"/>
      <c r="Q204" s="76"/>
      <c r="R204" s="76"/>
      <c r="S204" s="76"/>
      <c r="U204" s="76"/>
      <c r="V204" s="76"/>
      <c r="W204" s="76"/>
      <c r="X204" s="76"/>
      <c r="Y204" s="76"/>
      <c r="Z204" s="76"/>
      <c r="AA204" s="76"/>
      <c r="AB204" s="76"/>
      <c r="AC204" s="76"/>
      <c r="AD204" s="76"/>
      <c r="AE204" s="76"/>
      <c r="AF204" s="76"/>
      <c r="AG204" s="76"/>
      <c r="AH204" s="76"/>
      <c r="AI204" s="76"/>
      <c r="AJ204" s="76"/>
      <c r="AK204" s="76"/>
      <c r="AL204" s="76"/>
    </row>
    <row r="205" spans="2:38" s="75" customFormat="1" ht="9.6" x14ac:dyDescent="0.45">
      <c r="B205" s="76"/>
      <c r="C205" s="76"/>
      <c r="D205" s="76"/>
      <c r="E205" s="76"/>
      <c r="F205" s="76"/>
      <c r="G205" s="76"/>
      <c r="H205" s="76"/>
      <c r="I205" s="76"/>
      <c r="J205" s="76"/>
      <c r="K205" s="76"/>
      <c r="L205" s="76"/>
      <c r="M205" s="76"/>
      <c r="N205" s="76"/>
      <c r="O205" s="76"/>
      <c r="P205" s="76"/>
      <c r="Q205" s="76"/>
      <c r="R205" s="76"/>
      <c r="S205" s="76"/>
      <c r="U205" s="76"/>
      <c r="V205" s="76"/>
      <c r="W205" s="76"/>
      <c r="X205" s="76"/>
      <c r="Y205" s="76"/>
      <c r="Z205" s="76"/>
      <c r="AA205" s="76"/>
      <c r="AB205" s="76"/>
      <c r="AC205" s="76"/>
      <c r="AD205" s="76"/>
      <c r="AE205" s="76"/>
      <c r="AF205" s="76"/>
      <c r="AG205" s="76"/>
      <c r="AH205" s="76"/>
      <c r="AI205" s="76"/>
      <c r="AJ205" s="76"/>
      <c r="AK205" s="76"/>
      <c r="AL205" s="76"/>
    </row>
    <row r="206" spans="2:38" s="75" customFormat="1" ht="9.6" x14ac:dyDescent="0.45">
      <c r="B206" s="76"/>
      <c r="C206" s="76"/>
      <c r="D206" s="76"/>
      <c r="E206" s="76"/>
      <c r="F206" s="76"/>
      <c r="G206" s="76"/>
      <c r="H206" s="76"/>
      <c r="I206" s="76"/>
      <c r="J206" s="76"/>
      <c r="K206" s="76"/>
      <c r="L206" s="76"/>
      <c r="M206" s="76"/>
      <c r="N206" s="76"/>
      <c r="O206" s="76"/>
      <c r="P206" s="76"/>
      <c r="Q206" s="76"/>
      <c r="R206" s="76"/>
      <c r="S206" s="76"/>
      <c r="U206" s="76"/>
      <c r="V206" s="76"/>
      <c r="W206" s="76"/>
      <c r="X206" s="76"/>
      <c r="Y206" s="76"/>
      <c r="Z206" s="76"/>
      <c r="AA206" s="76"/>
      <c r="AB206" s="76"/>
      <c r="AC206" s="76"/>
      <c r="AD206" s="76"/>
      <c r="AE206" s="76"/>
      <c r="AF206" s="76"/>
      <c r="AG206" s="76"/>
      <c r="AH206" s="76"/>
      <c r="AI206" s="76"/>
      <c r="AJ206" s="76"/>
      <c r="AK206" s="76"/>
      <c r="AL206" s="76"/>
    </row>
    <row r="207" spans="2:38" s="75" customFormat="1" ht="9.6" x14ac:dyDescent="0.45">
      <c r="B207" s="76"/>
      <c r="C207" s="76"/>
      <c r="D207" s="76"/>
      <c r="E207" s="76"/>
      <c r="F207" s="76"/>
      <c r="G207" s="76"/>
      <c r="H207" s="76"/>
      <c r="I207" s="76"/>
      <c r="J207" s="76"/>
      <c r="K207" s="76"/>
      <c r="L207" s="76"/>
      <c r="M207" s="76"/>
      <c r="N207" s="76"/>
      <c r="O207" s="76"/>
      <c r="P207" s="76"/>
      <c r="Q207" s="76"/>
      <c r="R207" s="76"/>
      <c r="S207" s="76"/>
      <c r="U207" s="76"/>
      <c r="V207" s="76"/>
      <c r="W207" s="76"/>
      <c r="X207" s="76"/>
      <c r="Y207" s="76"/>
      <c r="Z207" s="76"/>
      <c r="AA207" s="76"/>
      <c r="AB207" s="76"/>
      <c r="AC207" s="76"/>
      <c r="AD207" s="76"/>
      <c r="AE207" s="76"/>
      <c r="AF207" s="76"/>
      <c r="AG207" s="76"/>
      <c r="AH207" s="76"/>
      <c r="AI207" s="76"/>
      <c r="AJ207" s="76"/>
      <c r="AK207" s="76"/>
      <c r="AL207" s="76"/>
    </row>
    <row r="208" spans="2:38" s="75" customFormat="1" ht="9.6" x14ac:dyDescent="0.45">
      <c r="B208" s="76"/>
      <c r="C208" s="76"/>
      <c r="D208" s="76"/>
      <c r="E208" s="76"/>
      <c r="F208" s="76"/>
      <c r="G208" s="76"/>
      <c r="H208" s="76"/>
      <c r="I208" s="76"/>
      <c r="J208" s="76"/>
      <c r="K208" s="76"/>
      <c r="L208" s="76"/>
      <c r="M208" s="76"/>
      <c r="N208" s="76"/>
      <c r="O208" s="76"/>
      <c r="P208" s="76"/>
      <c r="Q208" s="76"/>
      <c r="R208" s="76"/>
      <c r="S208" s="76"/>
      <c r="U208" s="76"/>
      <c r="V208" s="76"/>
      <c r="W208" s="76"/>
      <c r="X208" s="76"/>
      <c r="Y208" s="76"/>
      <c r="Z208" s="76"/>
      <c r="AA208" s="76"/>
      <c r="AB208" s="76"/>
      <c r="AC208" s="76"/>
      <c r="AD208" s="76"/>
      <c r="AE208" s="76"/>
      <c r="AF208" s="76"/>
      <c r="AG208" s="76"/>
      <c r="AH208" s="76"/>
      <c r="AI208" s="76"/>
      <c r="AJ208" s="76"/>
      <c r="AK208" s="76"/>
      <c r="AL208" s="76"/>
    </row>
    <row r="209" spans="2:38" s="75" customFormat="1" ht="9.6" x14ac:dyDescent="0.45">
      <c r="B209" s="76"/>
      <c r="C209" s="76"/>
      <c r="D209" s="76"/>
      <c r="E209" s="76"/>
      <c r="F209" s="76"/>
      <c r="G209" s="76"/>
      <c r="H209" s="76"/>
      <c r="I209" s="76"/>
      <c r="J209" s="76"/>
      <c r="K209" s="76"/>
      <c r="L209" s="76"/>
      <c r="M209" s="76"/>
      <c r="N209" s="76"/>
      <c r="O209" s="76"/>
      <c r="P209" s="76"/>
      <c r="Q209" s="76"/>
      <c r="R209" s="76"/>
      <c r="S209" s="76"/>
      <c r="U209" s="76"/>
      <c r="V209" s="76"/>
      <c r="W209" s="76"/>
      <c r="X209" s="76"/>
      <c r="Y209" s="76"/>
      <c r="Z209" s="76"/>
      <c r="AA209" s="76"/>
      <c r="AB209" s="76"/>
      <c r="AC209" s="76"/>
      <c r="AD209" s="76"/>
      <c r="AE209" s="76"/>
      <c r="AF209" s="76"/>
      <c r="AG209" s="76"/>
      <c r="AH209" s="76"/>
      <c r="AI209" s="76"/>
      <c r="AJ209" s="76"/>
      <c r="AK209" s="76"/>
      <c r="AL209" s="76"/>
    </row>
    <row r="210" spans="2:38" s="75" customFormat="1" ht="9.6" x14ac:dyDescent="0.45">
      <c r="B210" s="76"/>
      <c r="C210" s="76"/>
      <c r="D210" s="76"/>
      <c r="E210" s="76"/>
      <c r="F210" s="76"/>
      <c r="G210" s="76"/>
      <c r="H210" s="76"/>
      <c r="I210" s="76"/>
      <c r="J210" s="76"/>
      <c r="K210" s="76"/>
      <c r="L210" s="76"/>
      <c r="M210" s="76"/>
      <c r="N210" s="76"/>
      <c r="O210" s="76"/>
      <c r="P210" s="76"/>
      <c r="Q210" s="76"/>
      <c r="R210" s="76"/>
      <c r="S210" s="76"/>
      <c r="U210" s="76"/>
      <c r="V210" s="76"/>
      <c r="W210" s="76"/>
      <c r="X210" s="76"/>
      <c r="Y210" s="76"/>
      <c r="Z210" s="76"/>
      <c r="AA210" s="76"/>
      <c r="AB210" s="76"/>
      <c r="AC210" s="76"/>
      <c r="AD210" s="76"/>
      <c r="AE210" s="76"/>
      <c r="AF210" s="76"/>
      <c r="AG210" s="76"/>
      <c r="AH210" s="76"/>
      <c r="AI210" s="76"/>
      <c r="AJ210" s="76"/>
      <c r="AK210" s="76"/>
      <c r="AL210" s="76"/>
    </row>
    <row r="211" spans="2:38" s="75" customFormat="1" ht="9.6" x14ac:dyDescent="0.45">
      <c r="B211" s="76"/>
      <c r="C211" s="76"/>
      <c r="D211" s="76"/>
      <c r="E211" s="76"/>
      <c r="F211" s="76"/>
      <c r="G211" s="76"/>
      <c r="H211" s="76"/>
      <c r="I211" s="76"/>
      <c r="J211" s="76"/>
      <c r="K211" s="76"/>
      <c r="L211" s="76"/>
      <c r="M211" s="76"/>
      <c r="N211" s="76"/>
      <c r="O211" s="76"/>
      <c r="P211" s="76"/>
      <c r="Q211" s="76"/>
      <c r="R211" s="76"/>
      <c r="S211" s="76"/>
      <c r="U211" s="76"/>
      <c r="V211" s="76"/>
      <c r="W211" s="76"/>
      <c r="X211" s="76"/>
      <c r="Y211" s="76"/>
      <c r="Z211" s="76"/>
      <c r="AA211" s="76"/>
      <c r="AB211" s="76"/>
      <c r="AC211" s="76"/>
      <c r="AD211" s="76"/>
      <c r="AE211" s="76"/>
      <c r="AF211" s="76"/>
      <c r="AG211" s="76"/>
      <c r="AH211" s="76"/>
      <c r="AI211" s="76"/>
      <c r="AJ211" s="76"/>
      <c r="AK211" s="76"/>
      <c r="AL211" s="76"/>
    </row>
    <row r="212" spans="2:38" s="75" customFormat="1" ht="9.6" x14ac:dyDescent="0.45">
      <c r="B212" s="76"/>
      <c r="C212" s="76"/>
      <c r="D212" s="76"/>
      <c r="E212" s="76"/>
      <c r="F212" s="76"/>
      <c r="G212" s="76"/>
      <c r="H212" s="76"/>
      <c r="I212" s="76"/>
      <c r="J212" s="76"/>
      <c r="K212" s="76"/>
      <c r="L212" s="76"/>
      <c r="M212" s="76"/>
      <c r="N212" s="76"/>
      <c r="O212" s="76"/>
      <c r="P212" s="76"/>
      <c r="Q212" s="76"/>
      <c r="R212" s="76"/>
      <c r="S212" s="76"/>
      <c r="U212" s="76"/>
      <c r="V212" s="76"/>
      <c r="W212" s="76"/>
      <c r="X212" s="76"/>
      <c r="Y212" s="76"/>
      <c r="Z212" s="76"/>
      <c r="AA212" s="76"/>
      <c r="AB212" s="76"/>
      <c r="AC212" s="76"/>
      <c r="AD212" s="76"/>
      <c r="AE212" s="76"/>
      <c r="AF212" s="76"/>
      <c r="AG212" s="76"/>
      <c r="AH212" s="76"/>
      <c r="AI212" s="76"/>
      <c r="AJ212" s="76"/>
      <c r="AK212" s="76"/>
      <c r="AL212" s="76"/>
    </row>
    <row r="213" spans="2:38" s="75" customFormat="1" ht="9.6" x14ac:dyDescent="0.45">
      <c r="B213" s="76"/>
      <c r="C213" s="76"/>
      <c r="D213" s="76"/>
      <c r="E213" s="76"/>
      <c r="F213" s="76"/>
      <c r="G213" s="76"/>
      <c r="H213" s="76"/>
      <c r="I213" s="76"/>
      <c r="J213" s="76"/>
      <c r="K213" s="76"/>
      <c r="L213" s="76"/>
      <c r="M213" s="76"/>
      <c r="N213" s="76"/>
      <c r="O213" s="76"/>
      <c r="P213" s="76"/>
      <c r="Q213" s="76"/>
      <c r="R213" s="76"/>
      <c r="S213" s="76"/>
      <c r="U213" s="76"/>
      <c r="V213" s="76"/>
      <c r="W213" s="76"/>
      <c r="X213" s="76"/>
      <c r="Y213" s="76"/>
      <c r="Z213" s="76"/>
      <c r="AA213" s="76"/>
      <c r="AB213" s="76"/>
      <c r="AC213" s="76"/>
      <c r="AD213" s="76"/>
      <c r="AE213" s="76"/>
      <c r="AF213" s="76"/>
      <c r="AG213" s="76"/>
      <c r="AH213" s="76"/>
      <c r="AI213" s="76"/>
      <c r="AJ213" s="76"/>
      <c r="AK213" s="76"/>
      <c r="AL213" s="76"/>
    </row>
    <row r="214" spans="2:38" s="75" customFormat="1" ht="9.6" x14ac:dyDescent="0.45">
      <c r="B214" s="76"/>
      <c r="C214" s="76"/>
      <c r="D214" s="76"/>
      <c r="E214" s="76"/>
      <c r="F214" s="76"/>
      <c r="G214" s="76"/>
      <c r="H214" s="76"/>
      <c r="I214" s="76"/>
      <c r="J214" s="76"/>
      <c r="K214" s="76"/>
      <c r="L214" s="76"/>
      <c r="M214" s="76"/>
      <c r="N214" s="76"/>
      <c r="O214" s="76"/>
      <c r="P214" s="76"/>
      <c r="Q214" s="76"/>
      <c r="R214" s="76"/>
      <c r="S214" s="76"/>
      <c r="U214" s="76"/>
      <c r="V214" s="76"/>
      <c r="W214" s="76"/>
      <c r="X214" s="76"/>
      <c r="Y214" s="76"/>
      <c r="Z214" s="76"/>
      <c r="AA214" s="76"/>
      <c r="AB214" s="76"/>
      <c r="AC214" s="76"/>
      <c r="AD214" s="76"/>
      <c r="AE214" s="76"/>
      <c r="AF214" s="76"/>
      <c r="AG214" s="76"/>
      <c r="AH214" s="76"/>
      <c r="AI214" s="76"/>
      <c r="AJ214" s="76"/>
      <c r="AK214" s="76"/>
      <c r="AL214" s="76"/>
    </row>
    <row r="215" spans="2:38" s="75" customFormat="1" ht="9.6" x14ac:dyDescent="0.45">
      <c r="B215" s="76"/>
      <c r="C215" s="76"/>
      <c r="D215" s="76"/>
      <c r="E215" s="76"/>
      <c r="F215" s="76"/>
      <c r="G215" s="76"/>
      <c r="H215" s="76"/>
      <c r="I215" s="76"/>
      <c r="J215" s="76"/>
      <c r="K215" s="76"/>
      <c r="L215" s="76"/>
      <c r="M215" s="76"/>
      <c r="N215" s="76"/>
      <c r="O215" s="76"/>
      <c r="P215" s="76"/>
      <c r="Q215" s="76"/>
      <c r="R215" s="76"/>
      <c r="S215" s="76"/>
      <c r="U215" s="76"/>
      <c r="V215" s="76"/>
      <c r="W215" s="76"/>
      <c r="X215" s="76"/>
      <c r="Y215" s="76"/>
      <c r="Z215" s="76"/>
      <c r="AA215" s="76"/>
      <c r="AB215" s="76"/>
      <c r="AC215" s="76"/>
      <c r="AD215" s="76"/>
      <c r="AE215" s="76"/>
      <c r="AF215" s="76"/>
      <c r="AG215" s="76"/>
      <c r="AH215" s="76"/>
      <c r="AI215" s="76"/>
      <c r="AJ215" s="76"/>
      <c r="AK215" s="76"/>
      <c r="AL215" s="76"/>
    </row>
    <row r="216" spans="2:38" s="75" customFormat="1" ht="9.6" x14ac:dyDescent="0.45">
      <c r="B216" s="76"/>
      <c r="C216" s="76"/>
      <c r="D216" s="76"/>
      <c r="E216" s="76"/>
      <c r="F216" s="76"/>
      <c r="G216" s="76"/>
      <c r="H216" s="76"/>
      <c r="I216" s="76"/>
      <c r="J216" s="76"/>
      <c r="K216" s="76"/>
      <c r="L216" s="76"/>
      <c r="M216" s="76"/>
      <c r="N216" s="76"/>
      <c r="O216" s="76"/>
      <c r="P216" s="76"/>
      <c r="Q216" s="76"/>
      <c r="R216" s="76"/>
      <c r="S216" s="76"/>
      <c r="U216" s="76"/>
      <c r="V216" s="76"/>
      <c r="W216" s="76"/>
      <c r="X216" s="76"/>
      <c r="Y216" s="76"/>
      <c r="Z216" s="76"/>
      <c r="AA216" s="76"/>
      <c r="AB216" s="76"/>
      <c r="AC216" s="76"/>
      <c r="AD216" s="76"/>
      <c r="AE216" s="76"/>
      <c r="AF216" s="76"/>
      <c r="AG216" s="76"/>
      <c r="AH216" s="76"/>
      <c r="AI216" s="76"/>
      <c r="AJ216" s="76"/>
      <c r="AK216" s="76"/>
      <c r="AL216" s="76"/>
    </row>
    <row r="217" spans="2:38" x14ac:dyDescent="0.45">
      <c r="B217" s="78"/>
      <c r="C217" s="78"/>
      <c r="D217" s="78"/>
      <c r="E217" s="78"/>
      <c r="F217" s="78"/>
      <c r="G217" s="78"/>
      <c r="H217" s="78"/>
      <c r="I217" s="78"/>
      <c r="J217" s="78"/>
      <c r="K217" s="78"/>
      <c r="L217" s="78"/>
      <c r="M217" s="78"/>
      <c r="N217" s="78"/>
      <c r="O217" s="78"/>
      <c r="P217" s="78"/>
      <c r="Q217" s="78"/>
      <c r="R217" s="78"/>
      <c r="S217" s="78"/>
    </row>
    <row r="218" spans="2:38" x14ac:dyDescent="0.45">
      <c r="B218" s="78"/>
      <c r="C218" s="78"/>
      <c r="D218" s="78"/>
      <c r="E218" s="78"/>
      <c r="F218" s="78"/>
      <c r="G218" s="78"/>
      <c r="H218" s="78"/>
      <c r="I218" s="78"/>
      <c r="J218" s="78"/>
      <c r="K218" s="78"/>
      <c r="L218" s="78"/>
      <c r="M218" s="78"/>
      <c r="N218" s="78"/>
      <c r="O218" s="78"/>
      <c r="P218" s="78"/>
      <c r="Q218" s="78"/>
      <c r="R218" s="78"/>
      <c r="S218" s="78"/>
    </row>
    <row r="219" spans="2:38" x14ac:dyDescent="0.45">
      <c r="B219" s="78"/>
      <c r="C219" s="78"/>
      <c r="D219" s="78"/>
      <c r="E219" s="78"/>
      <c r="F219" s="78"/>
      <c r="G219" s="78"/>
      <c r="H219" s="78"/>
      <c r="I219" s="78"/>
      <c r="J219" s="78"/>
      <c r="K219" s="78"/>
      <c r="L219" s="78"/>
      <c r="M219" s="78"/>
      <c r="N219" s="78"/>
      <c r="O219" s="78"/>
      <c r="P219" s="78"/>
      <c r="Q219" s="78"/>
      <c r="R219" s="78"/>
      <c r="S219" s="78"/>
    </row>
    <row r="220" spans="2:38" x14ac:dyDescent="0.45">
      <c r="B220" s="78"/>
      <c r="C220" s="78"/>
      <c r="D220" s="78"/>
      <c r="E220" s="78"/>
      <c r="F220" s="78"/>
      <c r="G220" s="78"/>
      <c r="H220" s="78"/>
      <c r="I220" s="78"/>
      <c r="J220" s="78"/>
      <c r="K220" s="78"/>
      <c r="L220" s="78"/>
      <c r="M220" s="78"/>
      <c r="N220" s="78"/>
      <c r="O220" s="78"/>
      <c r="P220" s="78"/>
      <c r="Q220" s="78"/>
      <c r="R220" s="78"/>
      <c r="S220" s="78"/>
    </row>
    <row r="221" spans="2:38" x14ac:dyDescent="0.45">
      <c r="B221" s="78"/>
      <c r="C221" s="78"/>
      <c r="D221" s="78"/>
      <c r="E221" s="78"/>
      <c r="F221" s="78"/>
      <c r="G221" s="78"/>
      <c r="H221" s="78"/>
      <c r="I221" s="78"/>
      <c r="J221" s="78"/>
      <c r="K221" s="78"/>
      <c r="L221" s="78"/>
      <c r="M221" s="78"/>
      <c r="N221" s="78"/>
      <c r="O221" s="78"/>
      <c r="P221" s="78"/>
      <c r="Q221" s="78"/>
      <c r="R221" s="78"/>
      <c r="S221" s="78"/>
    </row>
    <row r="222" spans="2:38" x14ac:dyDescent="0.45">
      <c r="B222" s="78"/>
      <c r="C222" s="78"/>
      <c r="D222" s="78"/>
      <c r="E222" s="78"/>
      <c r="F222" s="78"/>
      <c r="G222" s="78"/>
      <c r="H222" s="78"/>
      <c r="I222" s="78"/>
      <c r="J222" s="78"/>
      <c r="K222" s="78"/>
      <c r="L222" s="78"/>
      <c r="M222" s="78"/>
      <c r="N222" s="78"/>
      <c r="O222" s="78"/>
      <c r="P222" s="78"/>
      <c r="Q222" s="78"/>
      <c r="R222" s="78"/>
      <c r="S222" s="78"/>
    </row>
    <row r="223" spans="2:38" x14ac:dyDescent="0.45">
      <c r="B223" s="78"/>
      <c r="C223" s="78"/>
      <c r="D223" s="78"/>
      <c r="E223" s="78"/>
      <c r="F223" s="78"/>
      <c r="G223" s="78"/>
      <c r="H223" s="78"/>
      <c r="I223" s="78"/>
      <c r="J223" s="78"/>
      <c r="K223" s="78"/>
      <c r="L223" s="78"/>
      <c r="M223" s="78"/>
      <c r="N223" s="78"/>
      <c r="O223" s="78"/>
      <c r="P223" s="78"/>
      <c r="Q223" s="78"/>
      <c r="R223" s="78"/>
      <c r="S223" s="78"/>
    </row>
    <row r="224" spans="2:38" x14ac:dyDescent="0.45">
      <c r="B224" s="78"/>
      <c r="C224" s="78"/>
      <c r="D224" s="78"/>
      <c r="E224" s="78"/>
      <c r="F224" s="78"/>
      <c r="G224" s="78"/>
      <c r="H224" s="78"/>
      <c r="I224" s="78"/>
      <c r="J224" s="78"/>
      <c r="K224" s="78"/>
      <c r="L224" s="78"/>
      <c r="M224" s="78"/>
      <c r="N224" s="78"/>
      <c r="O224" s="78"/>
      <c r="P224" s="78"/>
      <c r="Q224" s="78"/>
      <c r="R224" s="78"/>
      <c r="S224" s="78"/>
    </row>
    <row r="225" spans="2:19" x14ac:dyDescent="0.45">
      <c r="B225" s="78"/>
      <c r="C225" s="78"/>
      <c r="D225" s="78"/>
      <c r="E225" s="78"/>
      <c r="F225" s="78"/>
      <c r="G225" s="78"/>
      <c r="H225" s="78"/>
      <c r="I225" s="78"/>
      <c r="J225" s="78"/>
      <c r="K225" s="78"/>
      <c r="L225" s="78"/>
      <c r="M225" s="78"/>
      <c r="N225" s="78"/>
      <c r="O225" s="78"/>
      <c r="P225" s="78"/>
      <c r="Q225" s="78"/>
      <c r="R225" s="78"/>
      <c r="S225" s="78"/>
    </row>
    <row r="226" spans="2:19" x14ac:dyDescent="0.45">
      <c r="B226" s="78"/>
      <c r="C226" s="78"/>
      <c r="D226" s="78"/>
      <c r="E226" s="78"/>
      <c r="F226" s="78"/>
      <c r="G226" s="78"/>
      <c r="H226" s="78"/>
      <c r="I226" s="78"/>
      <c r="J226" s="78"/>
      <c r="K226" s="78"/>
      <c r="L226" s="78"/>
      <c r="M226" s="78"/>
      <c r="N226" s="78"/>
      <c r="O226" s="78"/>
      <c r="P226" s="78"/>
      <c r="Q226" s="78"/>
      <c r="R226" s="78"/>
      <c r="S226" s="78"/>
    </row>
    <row r="227" spans="2:19" x14ac:dyDescent="0.45">
      <c r="B227" s="78"/>
      <c r="C227" s="78"/>
      <c r="D227" s="78"/>
      <c r="E227" s="78"/>
      <c r="F227" s="78"/>
      <c r="G227" s="78"/>
      <c r="H227" s="78"/>
      <c r="I227" s="78"/>
      <c r="J227" s="78"/>
      <c r="K227" s="78"/>
      <c r="L227" s="78"/>
      <c r="M227" s="78"/>
      <c r="N227" s="78"/>
      <c r="O227" s="78"/>
      <c r="P227" s="78"/>
      <c r="Q227" s="78"/>
      <c r="R227" s="78"/>
      <c r="S227" s="78"/>
    </row>
    <row r="228" spans="2:19" x14ac:dyDescent="0.45">
      <c r="B228" s="78"/>
      <c r="C228" s="78"/>
      <c r="D228" s="78"/>
      <c r="E228" s="78"/>
      <c r="F228" s="78"/>
      <c r="G228" s="78"/>
      <c r="H228" s="78"/>
      <c r="I228" s="78"/>
      <c r="J228" s="78"/>
      <c r="K228" s="78"/>
      <c r="L228" s="78"/>
      <c r="M228" s="78"/>
      <c r="N228" s="78"/>
      <c r="O228" s="78"/>
      <c r="P228" s="78"/>
      <c r="Q228" s="78"/>
      <c r="R228" s="78"/>
      <c r="S228" s="78"/>
    </row>
    <row r="229" spans="2:19" x14ac:dyDescent="0.45">
      <c r="B229" s="78"/>
      <c r="C229" s="78"/>
      <c r="D229" s="78"/>
      <c r="E229" s="78"/>
      <c r="F229" s="78"/>
      <c r="G229" s="78"/>
      <c r="H229" s="78"/>
      <c r="I229" s="78"/>
      <c r="J229" s="78"/>
      <c r="K229" s="78"/>
      <c r="L229" s="78"/>
      <c r="M229" s="78"/>
      <c r="N229" s="78"/>
      <c r="O229" s="78"/>
      <c r="P229" s="78"/>
      <c r="Q229" s="78"/>
      <c r="R229" s="78"/>
      <c r="S229" s="78"/>
    </row>
    <row r="230" spans="2:19" x14ac:dyDescent="0.45">
      <c r="B230" s="78"/>
      <c r="C230" s="78"/>
      <c r="D230" s="78"/>
      <c r="E230" s="78"/>
      <c r="F230" s="78"/>
      <c r="G230" s="78"/>
      <c r="H230" s="78"/>
      <c r="I230" s="78"/>
      <c r="J230" s="78"/>
      <c r="K230" s="78"/>
      <c r="L230" s="78"/>
      <c r="M230" s="78"/>
      <c r="N230" s="78"/>
      <c r="O230" s="78"/>
      <c r="P230" s="78"/>
      <c r="Q230" s="78"/>
      <c r="R230" s="78"/>
      <c r="S230" s="78"/>
    </row>
    <row r="231" spans="2:19" x14ac:dyDescent="0.45">
      <c r="B231" s="78"/>
      <c r="C231" s="78"/>
      <c r="D231" s="78"/>
      <c r="E231" s="78"/>
      <c r="F231" s="78"/>
      <c r="G231" s="78"/>
      <c r="H231" s="78"/>
      <c r="I231" s="78"/>
      <c r="J231" s="78"/>
      <c r="K231" s="78"/>
      <c r="L231" s="78"/>
      <c r="M231" s="78"/>
      <c r="N231" s="78"/>
      <c r="O231" s="78"/>
      <c r="P231" s="78"/>
      <c r="Q231" s="78"/>
      <c r="R231" s="78"/>
      <c r="S231" s="78"/>
    </row>
    <row r="232" spans="2:19" x14ac:dyDescent="0.45">
      <c r="B232" s="78"/>
      <c r="C232" s="78"/>
      <c r="D232" s="78"/>
      <c r="E232" s="78"/>
      <c r="F232" s="78"/>
      <c r="G232" s="78"/>
      <c r="H232" s="78"/>
      <c r="I232" s="78"/>
      <c r="J232" s="78"/>
      <c r="K232" s="78"/>
      <c r="L232" s="78"/>
      <c r="M232" s="78"/>
      <c r="N232" s="78"/>
      <c r="O232" s="78"/>
      <c r="P232" s="78"/>
      <c r="Q232" s="78"/>
      <c r="R232" s="78"/>
      <c r="S232" s="78"/>
    </row>
    <row r="233" spans="2:19" x14ac:dyDescent="0.45">
      <c r="B233" s="78"/>
      <c r="C233" s="78"/>
      <c r="D233" s="78"/>
      <c r="E233" s="78"/>
      <c r="F233" s="78"/>
      <c r="G233" s="78"/>
      <c r="H233" s="78"/>
      <c r="I233" s="78"/>
      <c r="J233" s="78"/>
      <c r="K233" s="78"/>
      <c r="L233" s="78"/>
      <c r="M233" s="78"/>
      <c r="N233" s="78"/>
      <c r="O233" s="78"/>
      <c r="P233" s="78"/>
      <c r="Q233" s="78"/>
      <c r="R233" s="78"/>
      <c r="S233" s="78"/>
    </row>
    <row r="234" spans="2:19" x14ac:dyDescent="0.45">
      <c r="B234" s="78"/>
      <c r="C234" s="78"/>
      <c r="D234" s="78"/>
      <c r="E234" s="78"/>
      <c r="F234" s="78"/>
      <c r="G234" s="78"/>
      <c r="H234" s="78"/>
      <c r="I234" s="78"/>
      <c r="J234" s="78"/>
      <c r="K234" s="78"/>
      <c r="L234" s="78"/>
      <c r="M234" s="78"/>
      <c r="N234" s="78"/>
      <c r="O234" s="78"/>
      <c r="P234" s="78"/>
      <c r="Q234" s="78"/>
      <c r="R234" s="78"/>
      <c r="S234" s="78"/>
    </row>
    <row r="235" spans="2:19" x14ac:dyDescent="0.45">
      <c r="B235" s="78"/>
      <c r="C235" s="78"/>
      <c r="D235" s="78"/>
      <c r="E235" s="78"/>
      <c r="F235" s="78"/>
      <c r="G235" s="78"/>
      <c r="H235" s="78"/>
      <c r="I235" s="78"/>
      <c r="J235" s="78"/>
      <c r="K235" s="78"/>
      <c r="L235" s="78"/>
      <c r="M235" s="78"/>
      <c r="N235" s="78"/>
      <c r="O235" s="78"/>
      <c r="P235" s="78"/>
      <c r="Q235" s="78"/>
      <c r="R235" s="78"/>
      <c r="S235" s="78"/>
    </row>
    <row r="236" spans="2:19" x14ac:dyDescent="0.45">
      <c r="B236" s="78"/>
      <c r="C236" s="78"/>
      <c r="D236" s="78"/>
      <c r="E236" s="78"/>
      <c r="F236" s="78"/>
      <c r="G236" s="78"/>
      <c r="H236" s="78"/>
      <c r="I236" s="78"/>
      <c r="J236" s="78"/>
      <c r="K236" s="78"/>
      <c r="L236" s="78"/>
      <c r="M236" s="78"/>
      <c r="N236" s="78"/>
      <c r="O236" s="78"/>
      <c r="P236" s="78"/>
      <c r="Q236" s="78"/>
      <c r="R236" s="78"/>
      <c r="S236" s="78"/>
    </row>
    <row r="237" spans="2:19" x14ac:dyDescent="0.45">
      <c r="B237" s="78"/>
      <c r="C237" s="78"/>
      <c r="D237" s="78"/>
      <c r="E237" s="78"/>
      <c r="F237" s="78"/>
      <c r="G237" s="78"/>
      <c r="H237" s="78"/>
      <c r="I237" s="78"/>
      <c r="J237" s="78"/>
      <c r="K237" s="78"/>
      <c r="L237" s="78"/>
      <c r="M237" s="78"/>
      <c r="N237" s="78"/>
      <c r="O237" s="78"/>
      <c r="P237" s="78"/>
      <c r="Q237" s="78"/>
      <c r="R237" s="78"/>
      <c r="S237" s="78"/>
    </row>
    <row r="238" spans="2:19" x14ac:dyDescent="0.45">
      <c r="B238" s="78"/>
      <c r="C238" s="78"/>
      <c r="D238" s="78"/>
      <c r="E238" s="78"/>
      <c r="F238" s="78"/>
      <c r="G238" s="78"/>
      <c r="H238" s="78"/>
      <c r="I238" s="78"/>
      <c r="J238" s="78"/>
      <c r="K238" s="78"/>
      <c r="L238" s="78"/>
      <c r="M238" s="78"/>
      <c r="N238" s="78"/>
      <c r="O238" s="78"/>
      <c r="P238" s="78"/>
      <c r="Q238" s="78"/>
      <c r="R238" s="78"/>
      <c r="S238" s="78"/>
    </row>
    <row r="239" spans="2:19" x14ac:dyDescent="0.45">
      <c r="B239" s="78"/>
      <c r="C239" s="78"/>
      <c r="D239" s="78"/>
      <c r="E239" s="78"/>
      <c r="F239" s="78"/>
      <c r="G239" s="78"/>
      <c r="H239" s="78"/>
      <c r="I239" s="78"/>
      <c r="J239" s="78"/>
      <c r="K239" s="78"/>
      <c r="L239" s="78"/>
      <c r="M239" s="78"/>
      <c r="N239" s="78"/>
      <c r="O239" s="78"/>
      <c r="P239" s="78"/>
      <c r="Q239" s="78"/>
      <c r="R239" s="78"/>
      <c r="S239" s="78"/>
    </row>
    <row r="240" spans="2:19" x14ac:dyDescent="0.45">
      <c r="B240" s="78"/>
      <c r="C240" s="78"/>
      <c r="D240" s="78"/>
      <c r="E240" s="78"/>
      <c r="F240" s="78"/>
      <c r="G240" s="78"/>
      <c r="H240" s="78"/>
      <c r="I240" s="78"/>
      <c r="J240" s="78"/>
      <c r="K240" s="78"/>
      <c r="L240" s="78"/>
      <c r="M240" s="78"/>
      <c r="N240" s="78"/>
      <c r="O240" s="78"/>
      <c r="P240" s="78"/>
      <c r="Q240" s="78"/>
      <c r="R240" s="78"/>
      <c r="S240" s="78"/>
    </row>
    <row r="241" spans="2:19" x14ac:dyDescent="0.45">
      <c r="B241" s="78"/>
      <c r="C241" s="78"/>
      <c r="D241" s="78"/>
      <c r="E241" s="78"/>
      <c r="F241" s="78"/>
      <c r="G241" s="78"/>
      <c r="H241" s="78"/>
      <c r="I241" s="78"/>
      <c r="J241" s="78"/>
      <c r="K241" s="78"/>
      <c r="L241" s="78"/>
      <c r="M241" s="78"/>
      <c r="N241" s="78"/>
      <c r="O241" s="78"/>
      <c r="P241" s="78"/>
      <c r="Q241" s="78"/>
      <c r="R241" s="78"/>
      <c r="S241" s="78"/>
    </row>
    <row r="242" spans="2:19" x14ac:dyDescent="0.45">
      <c r="B242" s="78"/>
      <c r="C242" s="78"/>
      <c r="D242" s="78"/>
      <c r="E242" s="78"/>
      <c r="F242" s="78"/>
      <c r="G242" s="78"/>
      <c r="H242" s="78"/>
      <c r="I242" s="78"/>
      <c r="J242" s="78"/>
      <c r="K242" s="78"/>
      <c r="L242" s="78"/>
      <c r="M242" s="78"/>
      <c r="N242" s="78"/>
      <c r="O242" s="78"/>
      <c r="P242" s="78"/>
      <c r="Q242" s="78"/>
      <c r="R242" s="78"/>
      <c r="S242" s="78"/>
    </row>
    <row r="243" spans="2:19" x14ac:dyDescent="0.45">
      <c r="B243" s="78"/>
      <c r="C243" s="78"/>
      <c r="D243" s="78"/>
      <c r="E243" s="78"/>
      <c r="F243" s="78"/>
      <c r="G243" s="78"/>
      <c r="H243" s="78"/>
      <c r="I243" s="78"/>
      <c r="J243" s="78"/>
      <c r="K243" s="78"/>
      <c r="L243" s="78"/>
      <c r="M243" s="78"/>
      <c r="N243" s="78"/>
      <c r="O243" s="78"/>
      <c r="P243" s="78"/>
      <c r="Q243" s="78"/>
      <c r="R243" s="78"/>
      <c r="S243" s="78"/>
    </row>
    <row r="244" spans="2:19" x14ac:dyDescent="0.45">
      <c r="B244" s="78"/>
      <c r="C244" s="78"/>
      <c r="D244" s="78"/>
      <c r="E244" s="78"/>
      <c r="F244" s="78"/>
      <c r="G244" s="78"/>
      <c r="H244" s="78"/>
      <c r="I244" s="78"/>
      <c r="J244" s="78"/>
      <c r="K244" s="78"/>
      <c r="L244" s="78"/>
      <c r="M244" s="78"/>
      <c r="N244" s="78"/>
      <c r="O244" s="78"/>
      <c r="P244" s="78"/>
      <c r="Q244" s="78"/>
      <c r="R244" s="78"/>
      <c r="S244" s="78"/>
    </row>
    <row r="245" spans="2:19" x14ac:dyDescent="0.45">
      <c r="B245" s="78"/>
      <c r="C245" s="78"/>
      <c r="D245" s="78"/>
      <c r="E245" s="78"/>
      <c r="F245" s="78"/>
      <c r="G245" s="78"/>
      <c r="H245" s="78"/>
      <c r="I245" s="78"/>
      <c r="J245" s="78"/>
      <c r="K245" s="78"/>
      <c r="L245" s="78"/>
      <c r="M245" s="78"/>
      <c r="N245" s="78"/>
      <c r="O245" s="78"/>
      <c r="P245" s="78"/>
      <c r="Q245" s="78"/>
      <c r="R245" s="78"/>
      <c r="S245" s="78"/>
    </row>
    <row r="246" spans="2:19" x14ac:dyDescent="0.45">
      <c r="B246" s="78"/>
      <c r="C246" s="78"/>
      <c r="D246" s="78"/>
      <c r="E246" s="78"/>
      <c r="F246" s="78"/>
      <c r="G246" s="78"/>
      <c r="H246" s="78"/>
      <c r="I246" s="78"/>
      <c r="J246" s="78"/>
      <c r="K246" s="78"/>
      <c r="L246" s="78"/>
      <c r="M246" s="78"/>
      <c r="N246" s="78"/>
      <c r="O246" s="78"/>
      <c r="P246" s="78"/>
      <c r="Q246" s="78"/>
      <c r="R246" s="78"/>
      <c r="S246" s="78"/>
    </row>
    <row r="247" spans="2:19" x14ac:dyDescent="0.45">
      <c r="B247" s="78"/>
      <c r="C247" s="78"/>
      <c r="D247" s="78"/>
      <c r="E247" s="78"/>
      <c r="F247" s="78"/>
      <c r="G247" s="78"/>
      <c r="H247" s="78"/>
      <c r="I247" s="78"/>
      <c r="J247" s="78"/>
      <c r="K247" s="78"/>
      <c r="L247" s="78"/>
      <c r="M247" s="78"/>
      <c r="N247" s="78"/>
      <c r="O247" s="78"/>
      <c r="P247" s="78"/>
      <c r="Q247" s="78"/>
      <c r="R247" s="78"/>
      <c r="S247" s="78"/>
    </row>
    <row r="248" spans="2:19" x14ac:dyDescent="0.45">
      <c r="B248" s="78"/>
      <c r="C248" s="78"/>
      <c r="D248" s="78"/>
      <c r="E248" s="78"/>
      <c r="F248" s="78"/>
      <c r="G248" s="78"/>
      <c r="H248" s="78"/>
      <c r="I248" s="78"/>
      <c r="J248" s="78"/>
      <c r="K248" s="78"/>
      <c r="L248" s="78"/>
      <c r="M248" s="78"/>
      <c r="N248" s="78"/>
      <c r="O248" s="78"/>
      <c r="P248" s="78"/>
      <c r="Q248" s="78"/>
      <c r="R248" s="78"/>
      <c r="S248" s="78"/>
    </row>
    <row r="249" spans="2:19" x14ac:dyDescent="0.45">
      <c r="B249" s="78"/>
      <c r="C249" s="78"/>
      <c r="D249" s="78"/>
      <c r="E249" s="78"/>
      <c r="F249" s="78"/>
      <c r="G249" s="78"/>
      <c r="H249" s="78"/>
      <c r="I249" s="78"/>
      <c r="J249" s="78"/>
      <c r="K249" s="78"/>
      <c r="L249" s="78"/>
      <c r="M249" s="78"/>
      <c r="N249" s="78"/>
      <c r="O249" s="78"/>
      <c r="P249" s="78"/>
      <c r="Q249" s="78"/>
      <c r="R249" s="78"/>
      <c r="S249" s="78"/>
    </row>
    <row r="250" spans="2:19" x14ac:dyDescent="0.45">
      <c r="B250" s="78"/>
      <c r="C250" s="78"/>
      <c r="D250" s="78"/>
      <c r="E250" s="78"/>
      <c r="F250" s="78"/>
      <c r="G250" s="78"/>
      <c r="H250" s="78"/>
      <c r="I250" s="78"/>
      <c r="J250" s="78"/>
      <c r="K250" s="78"/>
      <c r="L250" s="78"/>
      <c r="M250" s="78"/>
      <c r="N250" s="78"/>
      <c r="O250" s="78"/>
      <c r="P250" s="78"/>
      <c r="Q250" s="78"/>
      <c r="R250" s="78"/>
      <c r="S250" s="78"/>
    </row>
    <row r="251" spans="2:19" x14ac:dyDescent="0.45">
      <c r="B251" s="78"/>
      <c r="C251" s="78"/>
      <c r="D251" s="78"/>
      <c r="E251" s="78"/>
      <c r="F251" s="78"/>
      <c r="G251" s="78"/>
      <c r="H251" s="78"/>
      <c r="I251" s="78"/>
      <c r="J251" s="78"/>
      <c r="K251" s="78"/>
      <c r="L251" s="78"/>
      <c r="M251" s="78"/>
      <c r="N251" s="78"/>
      <c r="O251" s="78"/>
      <c r="P251" s="78"/>
      <c r="Q251" s="78"/>
      <c r="R251" s="78"/>
      <c r="S251" s="78"/>
    </row>
    <row r="252" spans="2:19" x14ac:dyDescent="0.45">
      <c r="B252" s="78"/>
      <c r="C252" s="78"/>
      <c r="D252" s="78"/>
      <c r="E252" s="78"/>
      <c r="F252" s="78"/>
      <c r="G252" s="78"/>
      <c r="H252" s="78"/>
      <c r="I252" s="78"/>
      <c r="J252" s="78"/>
      <c r="K252" s="78"/>
      <c r="L252" s="78"/>
      <c r="M252" s="78"/>
      <c r="N252" s="78"/>
      <c r="O252" s="78"/>
      <c r="P252" s="78"/>
      <c r="Q252" s="78"/>
      <c r="R252" s="78"/>
      <c r="S252" s="78"/>
    </row>
    <row r="253" spans="2:19" x14ac:dyDescent="0.45">
      <c r="B253" s="78"/>
      <c r="C253" s="78"/>
      <c r="D253" s="78"/>
      <c r="E253" s="78"/>
      <c r="F253" s="78"/>
      <c r="G253" s="78"/>
      <c r="H253" s="78"/>
      <c r="I253" s="78"/>
      <c r="J253" s="78"/>
      <c r="K253" s="78"/>
      <c r="L253" s="78"/>
      <c r="M253" s="78"/>
      <c r="N253" s="78"/>
      <c r="O253" s="78"/>
      <c r="P253" s="78"/>
      <c r="Q253" s="78"/>
      <c r="R253" s="78"/>
      <c r="S253" s="78"/>
    </row>
    <row r="254" spans="2:19" x14ac:dyDescent="0.45">
      <c r="B254" s="78"/>
      <c r="C254" s="78"/>
      <c r="D254" s="78"/>
      <c r="E254" s="78"/>
      <c r="F254" s="78"/>
      <c r="G254" s="78"/>
      <c r="H254" s="78"/>
      <c r="I254" s="78"/>
      <c r="J254" s="78"/>
      <c r="K254" s="78"/>
      <c r="L254" s="78"/>
      <c r="M254" s="78"/>
      <c r="N254" s="78"/>
      <c r="O254" s="78"/>
      <c r="P254" s="78"/>
      <c r="Q254" s="78"/>
      <c r="R254" s="78"/>
      <c r="S254" s="78"/>
    </row>
    <row r="255" spans="2:19" x14ac:dyDescent="0.45">
      <c r="B255" s="78"/>
      <c r="C255" s="78"/>
      <c r="D255" s="78"/>
      <c r="E255" s="78"/>
      <c r="F255" s="78"/>
      <c r="G255" s="78"/>
      <c r="H255" s="78"/>
      <c r="I255" s="78"/>
      <c r="J255" s="78"/>
      <c r="K255" s="78"/>
      <c r="L255" s="78"/>
      <c r="M255" s="78"/>
      <c r="N255" s="78"/>
      <c r="O255" s="78"/>
      <c r="P255" s="78"/>
      <c r="Q255" s="78"/>
      <c r="R255" s="78"/>
      <c r="S255" s="78"/>
    </row>
    <row r="256" spans="2:19" x14ac:dyDescent="0.45">
      <c r="B256" s="78"/>
      <c r="C256" s="78"/>
      <c r="D256" s="78"/>
      <c r="E256" s="78"/>
      <c r="F256" s="78"/>
      <c r="G256" s="78"/>
      <c r="H256" s="78"/>
      <c r="I256" s="78"/>
      <c r="J256" s="78"/>
      <c r="K256" s="78"/>
      <c r="L256" s="78"/>
      <c r="M256" s="78"/>
      <c r="N256" s="78"/>
      <c r="O256" s="78"/>
      <c r="P256" s="78"/>
      <c r="Q256" s="78"/>
      <c r="R256" s="78"/>
      <c r="S256" s="78"/>
    </row>
    <row r="257" spans="2:19" x14ac:dyDescent="0.45">
      <c r="B257" s="78"/>
      <c r="C257" s="78"/>
      <c r="D257" s="78"/>
      <c r="E257" s="78"/>
      <c r="F257" s="78"/>
      <c r="G257" s="78"/>
      <c r="H257" s="78"/>
      <c r="I257" s="78"/>
      <c r="J257" s="78"/>
      <c r="K257" s="78"/>
      <c r="L257" s="78"/>
      <c r="M257" s="78"/>
      <c r="N257" s="78"/>
      <c r="O257" s="78"/>
      <c r="P257" s="78"/>
      <c r="Q257" s="78"/>
      <c r="R257" s="78"/>
      <c r="S257" s="78"/>
    </row>
    <row r="258" spans="2:19" x14ac:dyDescent="0.45">
      <c r="B258" s="78"/>
      <c r="C258" s="78"/>
      <c r="D258" s="78"/>
      <c r="E258" s="78"/>
      <c r="F258" s="78"/>
      <c r="G258" s="78"/>
      <c r="H258" s="78"/>
      <c r="I258" s="78"/>
      <c r="J258" s="78"/>
      <c r="K258" s="78"/>
      <c r="L258" s="78"/>
      <c r="M258" s="78"/>
      <c r="N258" s="78"/>
      <c r="O258" s="78"/>
      <c r="P258" s="78"/>
      <c r="Q258" s="78"/>
      <c r="R258" s="78"/>
      <c r="S258" s="78"/>
    </row>
    <row r="259" spans="2:19" x14ac:dyDescent="0.45">
      <c r="B259" s="78"/>
      <c r="C259" s="78"/>
      <c r="D259" s="78"/>
      <c r="E259" s="78"/>
      <c r="F259" s="78"/>
      <c r="G259" s="78"/>
      <c r="H259" s="78"/>
      <c r="I259" s="78"/>
      <c r="J259" s="78"/>
      <c r="K259" s="78"/>
      <c r="L259" s="78"/>
      <c r="M259" s="78"/>
      <c r="N259" s="78"/>
      <c r="O259" s="78"/>
      <c r="P259" s="78"/>
      <c r="Q259" s="78"/>
      <c r="R259" s="78"/>
      <c r="S259" s="78"/>
    </row>
    <row r="260" spans="2:19" x14ac:dyDescent="0.45">
      <c r="B260" s="78"/>
      <c r="C260" s="78"/>
      <c r="D260" s="78"/>
      <c r="E260" s="78"/>
      <c r="F260" s="78"/>
      <c r="G260" s="78"/>
      <c r="H260" s="78"/>
      <c r="I260" s="78"/>
      <c r="J260" s="78"/>
      <c r="K260" s="78"/>
      <c r="L260" s="78"/>
      <c r="M260" s="78"/>
      <c r="N260" s="78"/>
      <c r="O260" s="78"/>
      <c r="P260" s="78"/>
      <c r="Q260" s="78"/>
      <c r="R260" s="78"/>
      <c r="S260" s="78"/>
    </row>
    <row r="261" spans="2:19" x14ac:dyDescent="0.45">
      <c r="B261" s="78"/>
      <c r="C261" s="78"/>
      <c r="D261" s="78"/>
      <c r="E261" s="78"/>
      <c r="F261" s="78"/>
      <c r="G261" s="78"/>
      <c r="H261" s="78"/>
      <c r="I261" s="78"/>
      <c r="J261" s="78"/>
      <c r="K261" s="78"/>
      <c r="L261" s="78"/>
      <c r="M261" s="78"/>
      <c r="N261" s="78"/>
      <c r="O261" s="78"/>
      <c r="P261" s="78"/>
      <c r="Q261" s="78"/>
      <c r="R261" s="78"/>
      <c r="S261" s="78"/>
    </row>
    <row r="262" spans="2:19" x14ac:dyDescent="0.45">
      <c r="B262" s="78"/>
      <c r="C262" s="78"/>
      <c r="D262" s="78"/>
      <c r="E262" s="78"/>
      <c r="F262" s="78"/>
      <c r="G262" s="78"/>
      <c r="H262" s="78"/>
      <c r="I262" s="78"/>
      <c r="J262" s="78"/>
      <c r="K262" s="78"/>
      <c r="L262" s="78"/>
      <c r="M262" s="78"/>
      <c r="N262" s="78"/>
      <c r="O262" s="78"/>
      <c r="P262" s="78"/>
      <c r="Q262" s="78"/>
      <c r="R262" s="78"/>
      <c r="S262" s="78"/>
    </row>
    <row r="263" spans="2:19" x14ac:dyDescent="0.45">
      <c r="B263" s="78"/>
      <c r="C263" s="78"/>
      <c r="D263" s="78"/>
      <c r="E263" s="78"/>
      <c r="F263" s="78"/>
      <c r="G263" s="78"/>
      <c r="H263" s="78"/>
      <c r="I263" s="78"/>
      <c r="J263" s="78"/>
      <c r="K263" s="78"/>
      <c r="L263" s="78"/>
      <c r="M263" s="78"/>
      <c r="N263" s="78"/>
      <c r="O263" s="78"/>
      <c r="P263" s="78"/>
      <c r="Q263" s="78"/>
      <c r="R263" s="78"/>
      <c r="S263" s="78"/>
    </row>
    <row r="264" spans="2:19" x14ac:dyDescent="0.45">
      <c r="B264" s="78"/>
      <c r="C264" s="78"/>
      <c r="D264" s="78"/>
      <c r="E264" s="78"/>
      <c r="F264" s="78"/>
      <c r="G264" s="78"/>
      <c r="H264" s="78"/>
      <c r="I264" s="78"/>
      <c r="J264" s="78"/>
      <c r="K264" s="78"/>
      <c r="L264" s="78"/>
      <c r="M264" s="78"/>
      <c r="N264" s="78"/>
      <c r="O264" s="78"/>
      <c r="P264" s="78"/>
      <c r="Q264" s="78"/>
      <c r="R264" s="78"/>
      <c r="S264" s="78"/>
    </row>
    <row r="265" spans="2:19" x14ac:dyDescent="0.45">
      <c r="B265" s="78"/>
      <c r="C265" s="78"/>
      <c r="D265" s="78"/>
      <c r="E265" s="78"/>
      <c r="F265" s="78"/>
      <c r="G265" s="78"/>
      <c r="H265" s="78"/>
      <c r="I265" s="78"/>
      <c r="J265" s="78"/>
      <c r="K265" s="78"/>
      <c r="L265" s="78"/>
      <c r="M265" s="78"/>
      <c r="N265" s="78"/>
      <c r="O265" s="78"/>
      <c r="P265" s="78"/>
      <c r="Q265" s="78"/>
      <c r="R265" s="78"/>
      <c r="S265" s="78"/>
    </row>
    <row r="266" spans="2:19" x14ac:dyDescent="0.45">
      <c r="B266" s="78"/>
      <c r="C266" s="78"/>
      <c r="D266" s="78"/>
      <c r="E266" s="78"/>
      <c r="F266" s="78"/>
      <c r="G266" s="78"/>
      <c r="H266" s="78"/>
      <c r="I266" s="78"/>
      <c r="J266" s="78"/>
      <c r="K266" s="78"/>
      <c r="L266" s="78"/>
      <c r="M266" s="78"/>
      <c r="N266" s="78"/>
      <c r="O266" s="78"/>
      <c r="P266" s="78"/>
      <c r="Q266" s="78"/>
      <c r="R266" s="78"/>
      <c r="S266" s="78"/>
    </row>
    <row r="267" spans="2:19" x14ac:dyDescent="0.45">
      <c r="B267" s="78"/>
      <c r="C267" s="78"/>
      <c r="D267" s="78"/>
      <c r="E267" s="78"/>
      <c r="F267" s="78"/>
      <c r="G267" s="78"/>
      <c r="H267" s="78"/>
      <c r="I267" s="78"/>
      <c r="J267" s="78"/>
      <c r="K267" s="78"/>
      <c r="L267" s="78"/>
      <c r="M267" s="78"/>
      <c r="N267" s="78"/>
      <c r="O267" s="78"/>
      <c r="P267" s="78"/>
      <c r="Q267" s="78"/>
      <c r="R267" s="78"/>
      <c r="S267" s="78"/>
    </row>
    <row r="268" spans="2:19" x14ac:dyDescent="0.45">
      <c r="B268" s="78"/>
      <c r="C268" s="78"/>
      <c r="D268" s="78"/>
      <c r="E268" s="78"/>
      <c r="F268" s="78"/>
      <c r="G268" s="78"/>
      <c r="H268" s="78"/>
      <c r="I268" s="78"/>
      <c r="J268" s="78"/>
      <c r="K268" s="78"/>
      <c r="L268" s="78"/>
      <c r="M268" s="78"/>
      <c r="N268" s="78"/>
      <c r="O268" s="78"/>
      <c r="P268" s="78"/>
      <c r="Q268" s="78"/>
      <c r="R268" s="78"/>
      <c r="S268" s="78"/>
    </row>
    <row r="269" spans="2:19" x14ac:dyDescent="0.45">
      <c r="B269" s="78"/>
      <c r="C269" s="78"/>
      <c r="D269" s="78"/>
      <c r="E269" s="78"/>
      <c r="F269" s="78"/>
      <c r="G269" s="78"/>
      <c r="H269" s="78"/>
      <c r="I269" s="78"/>
      <c r="J269" s="78"/>
      <c r="K269" s="78"/>
      <c r="L269" s="78"/>
      <c r="M269" s="78"/>
      <c r="N269" s="78"/>
      <c r="O269" s="78"/>
      <c r="P269" s="78"/>
      <c r="Q269" s="78"/>
      <c r="R269" s="78"/>
      <c r="S269" s="78"/>
    </row>
    <row r="270" spans="2:19" x14ac:dyDescent="0.45">
      <c r="B270" s="78"/>
      <c r="C270" s="78"/>
      <c r="D270" s="78"/>
      <c r="E270" s="78"/>
      <c r="F270" s="78"/>
      <c r="G270" s="78"/>
      <c r="H270" s="78"/>
      <c r="I270" s="78"/>
      <c r="J270" s="78"/>
      <c r="K270" s="78"/>
      <c r="L270" s="78"/>
      <c r="M270" s="78"/>
      <c r="N270" s="78"/>
      <c r="O270" s="78"/>
      <c r="P270" s="78"/>
      <c r="Q270" s="78"/>
      <c r="R270" s="78"/>
      <c r="S270" s="78"/>
    </row>
    <row r="271" spans="2:19" x14ac:dyDescent="0.45">
      <c r="B271" s="78"/>
      <c r="C271" s="78"/>
      <c r="D271" s="78"/>
      <c r="E271" s="78"/>
      <c r="F271" s="78"/>
      <c r="G271" s="78"/>
      <c r="H271" s="78"/>
      <c r="I271" s="78"/>
      <c r="J271" s="78"/>
      <c r="K271" s="78"/>
      <c r="L271" s="78"/>
      <c r="M271" s="78"/>
      <c r="N271" s="78"/>
      <c r="O271" s="78"/>
      <c r="P271" s="78"/>
      <c r="Q271" s="78"/>
      <c r="R271" s="78"/>
      <c r="S271" s="78"/>
    </row>
    <row r="272" spans="2:19" x14ac:dyDescent="0.45">
      <c r="B272" s="78"/>
      <c r="C272" s="78"/>
      <c r="D272" s="78"/>
      <c r="E272" s="78"/>
      <c r="F272" s="78"/>
      <c r="G272" s="78"/>
      <c r="H272" s="78"/>
      <c r="I272" s="78"/>
      <c r="J272" s="78"/>
      <c r="K272" s="78"/>
      <c r="L272" s="78"/>
      <c r="M272" s="78"/>
      <c r="N272" s="78"/>
      <c r="O272" s="78"/>
      <c r="P272" s="78"/>
      <c r="Q272" s="78"/>
      <c r="R272" s="78"/>
      <c r="S272" s="78"/>
    </row>
    <row r="273" spans="2:19" x14ac:dyDescent="0.45">
      <c r="B273" s="78"/>
      <c r="C273" s="78"/>
      <c r="D273" s="78"/>
      <c r="E273" s="78"/>
      <c r="F273" s="78"/>
      <c r="G273" s="78"/>
      <c r="H273" s="78"/>
      <c r="I273" s="78"/>
      <c r="J273" s="78"/>
      <c r="K273" s="78"/>
      <c r="L273" s="78"/>
      <c r="M273" s="78"/>
      <c r="N273" s="78"/>
      <c r="O273" s="78"/>
      <c r="P273" s="78"/>
      <c r="Q273" s="78"/>
      <c r="R273" s="78"/>
      <c r="S273" s="78"/>
    </row>
    <row r="274" spans="2:19" x14ac:dyDescent="0.45">
      <c r="B274" s="78"/>
      <c r="C274" s="78"/>
      <c r="D274" s="78"/>
      <c r="E274" s="78"/>
      <c r="F274" s="78"/>
      <c r="G274" s="78"/>
      <c r="H274" s="78"/>
      <c r="I274" s="78"/>
      <c r="J274" s="78"/>
      <c r="K274" s="78"/>
      <c r="L274" s="78"/>
      <c r="M274" s="78"/>
      <c r="N274" s="78"/>
      <c r="O274" s="78"/>
      <c r="P274" s="78"/>
      <c r="Q274" s="78"/>
      <c r="R274" s="78"/>
      <c r="S274" s="78"/>
    </row>
    <row r="275" spans="2:19" x14ac:dyDescent="0.45">
      <c r="B275" s="78"/>
      <c r="C275" s="78"/>
      <c r="D275" s="78"/>
      <c r="E275" s="78"/>
      <c r="F275" s="78"/>
      <c r="G275" s="78"/>
      <c r="H275" s="78"/>
      <c r="I275" s="78"/>
      <c r="J275" s="78"/>
      <c r="K275" s="78"/>
      <c r="L275" s="78"/>
      <c r="M275" s="78"/>
      <c r="N275" s="78"/>
      <c r="O275" s="78"/>
      <c r="P275" s="78"/>
      <c r="Q275" s="78"/>
      <c r="R275" s="78"/>
      <c r="S275" s="78"/>
    </row>
    <row r="276" spans="2:19" x14ac:dyDescent="0.45">
      <c r="B276" s="78"/>
      <c r="C276" s="78"/>
      <c r="D276" s="78"/>
      <c r="E276" s="78"/>
      <c r="F276" s="78"/>
      <c r="G276" s="78"/>
      <c r="H276" s="78"/>
      <c r="I276" s="78"/>
      <c r="J276" s="78"/>
      <c r="K276" s="78"/>
      <c r="L276" s="78"/>
      <c r="M276" s="78"/>
      <c r="N276" s="78"/>
      <c r="O276" s="78"/>
      <c r="P276" s="78"/>
      <c r="Q276" s="78"/>
      <c r="R276" s="78"/>
      <c r="S276" s="78"/>
    </row>
    <row r="277" spans="2:19" x14ac:dyDescent="0.45">
      <c r="B277" s="78"/>
      <c r="C277" s="78"/>
      <c r="D277" s="78"/>
      <c r="E277" s="78"/>
      <c r="F277" s="78"/>
      <c r="G277" s="78"/>
      <c r="H277" s="78"/>
      <c r="I277" s="78"/>
      <c r="J277" s="78"/>
      <c r="K277" s="78"/>
      <c r="L277" s="78"/>
      <c r="M277" s="78"/>
      <c r="N277" s="78"/>
      <c r="O277" s="78"/>
      <c r="P277" s="78"/>
      <c r="Q277" s="78"/>
      <c r="R277" s="78"/>
      <c r="S277" s="78"/>
    </row>
    <row r="278" spans="2:19" x14ac:dyDescent="0.45">
      <c r="B278" s="78"/>
      <c r="C278" s="78"/>
      <c r="D278" s="78"/>
      <c r="E278" s="78"/>
      <c r="F278" s="78"/>
      <c r="G278" s="78"/>
      <c r="H278" s="78"/>
      <c r="I278" s="78"/>
      <c r="J278" s="78"/>
      <c r="K278" s="78"/>
      <c r="L278" s="78"/>
      <c r="M278" s="78"/>
      <c r="N278" s="78"/>
      <c r="O278" s="78"/>
      <c r="P278" s="78"/>
      <c r="Q278" s="78"/>
      <c r="R278" s="78"/>
      <c r="S278" s="78"/>
    </row>
    <row r="279" spans="2:19" x14ac:dyDescent="0.45">
      <c r="B279" s="78"/>
      <c r="C279" s="78"/>
      <c r="D279" s="78"/>
      <c r="E279" s="78"/>
      <c r="F279" s="78"/>
      <c r="G279" s="78"/>
      <c r="H279" s="78"/>
      <c r="I279" s="78"/>
      <c r="J279" s="78"/>
      <c r="K279" s="78"/>
      <c r="L279" s="78"/>
      <c r="M279" s="78"/>
      <c r="N279" s="78"/>
      <c r="O279" s="78"/>
      <c r="P279" s="78"/>
      <c r="Q279" s="78"/>
      <c r="R279" s="78"/>
      <c r="S279" s="78"/>
    </row>
    <row r="280" spans="2:19" x14ac:dyDescent="0.45">
      <c r="B280" s="78"/>
      <c r="C280" s="78"/>
      <c r="D280" s="78"/>
      <c r="E280" s="78"/>
      <c r="F280" s="78"/>
      <c r="G280" s="78"/>
      <c r="H280" s="78"/>
      <c r="I280" s="78"/>
      <c r="J280" s="78"/>
      <c r="K280" s="78"/>
      <c r="L280" s="78"/>
      <c r="M280" s="78"/>
      <c r="N280" s="78"/>
      <c r="O280" s="78"/>
      <c r="P280" s="78"/>
      <c r="Q280" s="78"/>
      <c r="R280" s="78"/>
      <c r="S280" s="78"/>
    </row>
    <row r="281" spans="2:19" x14ac:dyDescent="0.45">
      <c r="B281" s="78"/>
      <c r="C281" s="78"/>
      <c r="D281" s="78"/>
      <c r="E281" s="78"/>
      <c r="F281" s="78"/>
      <c r="G281" s="78"/>
      <c r="H281" s="78"/>
      <c r="I281" s="78"/>
      <c r="J281" s="78"/>
      <c r="K281" s="78"/>
      <c r="L281" s="78"/>
      <c r="M281" s="78"/>
      <c r="N281" s="78"/>
      <c r="O281" s="78"/>
      <c r="P281" s="78"/>
      <c r="Q281" s="78"/>
      <c r="R281" s="78"/>
      <c r="S281" s="78"/>
    </row>
    <row r="282" spans="2:19" x14ac:dyDescent="0.45">
      <c r="B282" s="78"/>
      <c r="C282" s="78"/>
      <c r="D282" s="78"/>
      <c r="E282" s="78"/>
      <c r="F282" s="78"/>
      <c r="G282" s="78"/>
      <c r="H282" s="78"/>
      <c r="I282" s="78"/>
      <c r="J282" s="78"/>
      <c r="K282" s="78"/>
      <c r="L282" s="78"/>
      <c r="M282" s="78"/>
      <c r="N282" s="78"/>
      <c r="O282" s="78"/>
      <c r="P282" s="78"/>
      <c r="Q282" s="78"/>
      <c r="R282" s="78"/>
      <c r="S282" s="78"/>
    </row>
    <row r="283" spans="2:19" x14ac:dyDescent="0.45">
      <c r="B283" s="78"/>
      <c r="C283" s="78"/>
      <c r="D283" s="78"/>
      <c r="E283" s="78"/>
      <c r="F283" s="78"/>
      <c r="G283" s="78"/>
      <c r="H283" s="78"/>
      <c r="I283" s="78"/>
      <c r="J283" s="78"/>
      <c r="K283" s="78"/>
      <c r="L283" s="78"/>
      <c r="M283" s="78"/>
      <c r="N283" s="78"/>
      <c r="O283" s="78"/>
      <c r="P283" s="78"/>
      <c r="Q283" s="78"/>
      <c r="R283" s="78"/>
      <c r="S283" s="78"/>
    </row>
    <row r="284" spans="2:19" x14ac:dyDescent="0.45">
      <c r="B284" s="78"/>
      <c r="C284" s="78"/>
      <c r="D284" s="78"/>
      <c r="E284" s="78"/>
      <c r="F284" s="78"/>
      <c r="G284" s="78"/>
      <c r="H284" s="78"/>
      <c r="I284" s="78"/>
      <c r="J284" s="78"/>
      <c r="K284" s="78"/>
      <c r="L284" s="78"/>
      <c r="M284" s="78"/>
      <c r="N284" s="78"/>
      <c r="O284" s="78"/>
      <c r="P284" s="78"/>
      <c r="Q284" s="78"/>
      <c r="R284" s="78"/>
      <c r="S284" s="78"/>
    </row>
    <row r="285" spans="2:19" x14ac:dyDescent="0.45">
      <c r="B285" s="78"/>
      <c r="C285" s="78"/>
      <c r="D285" s="78"/>
      <c r="E285" s="78"/>
      <c r="F285" s="78"/>
      <c r="G285" s="78"/>
      <c r="H285" s="78"/>
      <c r="I285" s="78"/>
      <c r="J285" s="78"/>
      <c r="K285" s="78"/>
      <c r="L285" s="78"/>
      <c r="M285" s="78"/>
      <c r="N285" s="78"/>
      <c r="O285" s="78"/>
      <c r="P285" s="78"/>
      <c r="Q285" s="78"/>
      <c r="R285" s="78"/>
      <c r="S285" s="78"/>
    </row>
    <row r="286" spans="2:19" x14ac:dyDescent="0.45">
      <c r="B286" s="78"/>
      <c r="C286" s="78"/>
      <c r="D286" s="78"/>
      <c r="E286" s="78"/>
      <c r="F286" s="78"/>
      <c r="G286" s="78"/>
      <c r="H286" s="78"/>
      <c r="I286" s="78"/>
      <c r="J286" s="78"/>
      <c r="K286" s="78"/>
      <c r="L286" s="78"/>
      <c r="M286" s="78"/>
      <c r="N286" s="78"/>
      <c r="O286" s="78"/>
      <c r="P286" s="78"/>
      <c r="Q286" s="78"/>
      <c r="R286" s="78"/>
      <c r="S286" s="78"/>
    </row>
    <row r="287" spans="2:19" x14ac:dyDescent="0.45">
      <c r="B287" s="78"/>
      <c r="C287" s="78"/>
      <c r="D287" s="78"/>
      <c r="E287" s="78"/>
      <c r="F287" s="78"/>
      <c r="G287" s="78"/>
      <c r="H287" s="78"/>
      <c r="I287" s="78"/>
      <c r="J287" s="78"/>
      <c r="K287" s="78"/>
      <c r="L287" s="78"/>
      <c r="M287" s="78"/>
      <c r="N287" s="78"/>
      <c r="O287" s="78"/>
      <c r="P287" s="78"/>
      <c r="Q287" s="78"/>
      <c r="R287" s="78"/>
      <c r="S287" s="78"/>
    </row>
    <row r="288" spans="2:19" x14ac:dyDescent="0.45">
      <c r="B288" s="78"/>
      <c r="C288" s="78"/>
      <c r="D288" s="78"/>
      <c r="E288" s="78"/>
      <c r="F288" s="78"/>
      <c r="G288" s="78"/>
      <c r="H288" s="78"/>
      <c r="I288" s="78"/>
      <c r="J288" s="78"/>
      <c r="K288" s="78"/>
      <c r="L288" s="78"/>
      <c r="M288" s="78"/>
      <c r="N288" s="78"/>
      <c r="O288" s="78"/>
      <c r="P288" s="78"/>
      <c r="Q288" s="78"/>
      <c r="R288" s="78"/>
      <c r="S288" s="78"/>
    </row>
    <row r="289" spans="2:19" x14ac:dyDescent="0.45">
      <c r="B289" s="78"/>
      <c r="C289" s="78"/>
      <c r="D289" s="78"/>
      <c r="E289" s="78"/>
      <c r="F289" s="78"/>
      <c r="G289" s="78"/>
      <c r="H289" s="78"/>
      <c r="I289" s="78"/>
      <c r="J289" s="78"/>
      <c r="K289" s="78"/>
      <c r="L289" s="78"/>
      <c r="M289" s="78"/>
      <c r="N289" s="78"/>
      <c r="O289" s="78"/>
      <c r="P289" s="78"/>
      <c r="Q289" s="78"/>
      <c r="R289" s="78"/>
      <c r="S289" s="78"/>
    </row>
    <row r="290" spans="2:19" x14ac:dyDescent="0.45">
      <c r="B290" s="78"/>
      <c r="C290" s="78"/>
      <c r="D290" s="78"/>
      <c r="E290" s="78"/>
      <c r="F290" s="78"/>
      <c r="G290" s="78"/>
      <c r="H290" s="78"/>
      <c r="I290" s="78"/>
      <c r="J290" s="78"/>
      <c r="K290" s="78"/>
      <c r="L290" s="78"/>
      <c r="M290" s="78"/>
      <c r="N290" s="78"/>
      <c r="O290" s="78"/>
      <c r="P290" s="78"/>
      <c r="Q290" s="78"/>
      <c r="R290" s="78"/>
      <c r="S290" s="78"/>
    </row>
    <row r="291" spans="2:19" x14ac:dyDescent="0.45">
      <c r="B291" s="78"/>
      <c r="C291" s="78"/>
      <c r="D291" s="78"/>
      <c r="E291" s="78"/>
      <c r="F291" s="78"/>
      <c r="G291" s="78"/>
      <c r="H291" s="78"/>
      <c r="I291" s="78"/>
      <c r="J291" s="78"/>
      <c r="K291" s="78"/>
      <c r="L291" s="78"/>
      <c r="M291" s="78"/>
      <c r="N291" s="78"/>
      <c r="O291" s="78"/>
      <c r="P291" s="78"/>
      <c r="Q291" s="78"/>
      <c r="R291" s="78"/>
      <c r="S291" s="78"/>
    </row>
    <row r="292" spans="2:19" x14ac:dyDescent="0.45">
      <c r="B292" s="78"/>
      <c r="C292" s="78"/>
      <c r="D292" s="78"/>
      <c r="E292" s="78"/>
      <c r="F292" s="78"/>
      <c r="G292" s="78"/>
      <c r="H292" s="78"/>
      <c r="I292" s="78"/>
      <c r="J292" s="78"/>
      <c r="K292" s="78"/>
      <c r="L292" s="78"/>
      <c r="M292" s="78"/>
      <c r="N292" s="78"/>
      <c r="O292" s="78"/>
      <c r="P292" s="78"/>
      <c r="Q292" s="78"/>
      <c r="R292" s="78"/>
      <c r="S292" s="78"/>
    </row>
    <row r="293" spans="2:19" x14ac:dyDescent="0.45">
      <c r="B293" s="78"/>
      <c r="C293" s="78"/>
      <c r="D293" s="78"/>
      <c r="E293" s="78"/>
      <c r="F293" s="78"/>
      <c r="G293" s="78"/>
      <c r="H293" s="78"/>
      <c r="I293" s="78"/>
      <c r="J293" s="78"/>
      <c r="K293" s="78"/>
      <c r="L293" s="78"/>
      <c r="M293" s="78"/>
      <c r="N293" s="78"/>
      <c r="O293" s="78"/>
      <c r="P293" s="78"/>
      <c r="Q293" s="78"/>
      <c r="R293" s="78"/>
      <c r="S293" s="78"/>
    </row>
    <row r="294" spans="2:19" x14ac:dyDescent="0.45">
      <c r="B294" s="78"/>
      <c r="C294" s="78"/>
      <c r="D294" s="78"/>
      <c r="E294" s="78"/>
      <c r="F294" s="78"/>
      <c r="G294" s="78"/>
      <c r="H294" s="78"/>
      <c r="I294" s="78"/>
      <c r="J294" s="78"/>
      <c r="K294" s="78"/>
      <c r="L294" s="78"/>
      <c r="M294" s="78"/>
      <c r="N294" s="78"/>
      <c r="O294" s="78"/>
      <c r="P294" s="78"/>
      <c r="Q294" s="78"/>
      <c r="R294" s="78"/>
      <c r="S294" s="78"/>
    </row>
    <row r="295" spans="2:19" x14ac:dyDescent="0.45">
      <c r="B295" s="78"/>
      <c r="C295" s="78"/>
      <c r="D295" s="78"/>
      <c r="E295" s="78"/>
      <c r="F295" s="78"/>
      <c r="G295" s="78"/>
      <c r="H295" s="78"/>
      <c r="I295" s="78"/>
      <c r="J295" s="78"/>
      <c r="K295" s="78"/>
      <c r="L295" s="78"/>
      <c r="M295" s="78"/>
      <c r="N295" s="78"/>
      <c r="O295" s="78"/>
      <c r="P295" s="78"/>
      <c r="Q295" s="78"/>
      <c r="R295" s="78"/>
      <c r="S295" s="78"/>
    </row>
    <row r="296" spans="2:19" x14ac:dyDescent="0.45">
      <c r="B296" s="78"/>
      <c r="C296" s="78"/>
      <c r="D296" s="78"/>
      <c r="E296" s="78"/>
      <c r="F296" s="78"/>
      <c r="G296" s="78"/>
      <c r="H296" s="78"/>
      <c r="I296" s="78"/>
      <c r="J296" s="78"/>
      <c r="K296" s="78"/>
      <c r="L296" s="78"/>
      <c r="M296" s="78"/>
      <c r="N296" s="78"/>
      <c r="O296" s="78"/>
      <c r="P296" s="78"/>
      <c r="Q296" s="78"/>
      <c r="R296" s="78"/>
      <c r="S296" s="78"/>
    </row>
    <row r="297" spans="2:19" x14ac:dyDescent="0.45">
      <c r="B297" s="78"/>
      <c r="C297" s="78"/>
      <c r="D297" s="78"/>
      <c r="E297" s="78"/>
      <c r="F297" s="78"/>
      <c r="G297" s="78"/>
      <c r="H297" s="78"/>
      <c r="I297" s="78"/>
      <c r="J297" s="78"/>
      <c r="K297" s="78"/>
      <c r="L297" s="78"/>
      <c r="M297" s="78"/>
      <c r="N297" s="78"/>
      <c r="O297" s="78"/>
      <c r="P297" s="78"/>
      <c r="Q297" s="78"/>
      <c r="R297" s="78"/>
      <c r="S297" s="78"/>
    </row>
    <row r="298" spans="2:19" x14ac:dyDescent="0.45">
      <c r="B298" s="78"/>
      <c r="C298" s="78"/>
      <c r="D298" s="78"/>
      <c r="E298" s="78"/>
      <c r="F298" s="78"/>
      <c r="G298" s="78"/>
      <c r="H298" s="78"/>
      <c r="I298" s="78"/>
      <c r="J298" s="78"/>
      <c r="K298" s="78"/>
      <c r="L298" s="78"/>
      <c r="M298" s="78"/>
      <c r="N298" s="78"/>
      <c r="O298" s="78"/>
      <c r="P298" s="78"/>
      <c r="Q298" s="78"/>
      <c r="R298" s="78"/>
      <c r="S298" s="78"/>
    </row>
    <row r="299" spans="2:19" x14ac:dyDescent="0.45">
      <c r="B299" s="78"/>
      <c r="C299" s="78"/>
      <c r="D299" s="78"/>
      <c r="E299" s="78"/>
      <c r="F299" s="78"/>
      <c r="G299" s="78"/>
      <c r="H299" s="78"/>
      <c r="I299" s="78"/>
      <c r="J299" s="78"/>
      <c r="K299" s="78"/>
      <c r="L299" s="78"/>
      <c r="M299" s="78"/>
      <c r="N299" s="78"/>
      <c r="O299" s="78"/>
      <c r="P299" s="78"/>
      <c r="Q299" s="78"/>
      <c r="R299" s="78"/>
      <c r="S299" s="78"/>
    </row>
    <row r="300" spans="2:19" x14ac:dyDescent="0.45">
      <c r="B300" s="78"/>
      <c r="C300" s="78"/>
      <c r="D300" s="78"/>
      <c r="E300" s="78"/>
      <c r="F300" s="78"/>
      <c r="G300" s="78"/>
      <c r="H300" s="78"/>
      <c r="I300" s="78"/>
      <c r="J300" s="78"/>
      <c r="K300" s="78"/>
      <c r="L300" s="78"/>
      <c r="M300" s="78"/>
      <c r="N300" s="78"/>
      <c r="O300" s="78"/>
      <c r="P300" s="78"/>
      <c r="Q300" s="78"/>
      <c r="R300" s="78"/>
      <c r="S300" s="78"/>
    </row>
    <row r="301" spans="2:19" x14ac:dyDescent="0.45">
      <c r="B301" s="78"/>
      <c r="C301" s="78"/>
      <c r="D301" s="78"/>
      <c r="E301" s="78"/>
      <c r="F301" s="78"/>
      <c r="G301" s="78"/>
      <c r="H301" s="78"/>
      <c r="I301" s="78"/>
      <c r="J301" s="78"/>
      <c r="K301" s="78"/>
      <c r="L301" s="78"/>
      <c r="M301" s="78"/>
      <c r="N301" s="78"/>
      <c r="O301" s="78"/>
      <c r="P301" s="78"/>
      <c r="Q301" s="78"/>
      <c r="R301" s="78"/>
      <c r="S301" s="78"/>
    </row>
    <row r="302" spans="2:19" x14ac:dyDescent="0.45">
      <c r="B302" s="78"/>
      <c r="C302" s="78"/>
      <c r="D302" s="78"/>
      <c r="E302" s="78"/>
      <c r="F302" s="78"/>
      <c r="G302" s="78"/>
      <c r="H302" s="78"/>
      <c r="I302" s="78"/>
      <c r="J302" s="78"/>
      <c r="K302" s="78"/>
      <c r="L302" s="78"/>
      <c r="M302" s="78"/>
      <c r="N302" s="78"/>
      <c r="O302" s="78"/>
      <c r="P302" s="78"/>
      <c r="Q302" s="78"/>
      <c r="R302" s="78"/>
      <c r="S302" s="78"/>
    </row>
    <row r="303" spans="2:19" x14ac:dyDescent="0.45">
      <c r="B303" s="78"/>
      <c r="C303" s="78"/>
      <c r="D303" s="78"/>
      <c r="E303" s="78"/>
      <c r="F303" s="78"/>
      <c r="G303" s="78"/>
      <c r="H303" s="78"/>
      <c r="I303" s="78"/>
      <c r="J303" s="78"/>
      <c r="K303" s="78"/>
      <c r="L303" s="78"/>
      <c r="M303" s="78"/>
      <c r="N303" s="78"/>
      <c r="O303" s="78"/>
      <c r="P303" s="78"/>
      <c r="Q303" s="78"/>
      <c r="R303" s="78"/>
      <c r="S303" s="78"/>
    </row>
    <row r="304" spans="2:19" x14ac:dyDescent="0.45">
      <c r="B304" s="78"/>
      <c r="C304" s="78"/>
      <c r="D304" s="78"/>
      <c r="E304" s="78"/>
      <c r="F304" s="78"/>
      <c r="G304" s="78"/>
      <c r="H304" s="78"/>
      <c r="I304" s="78"/>
      <c r="J304" s="78"/>
      <c r="K304" s="78"/>
      <c r="L304" s="78"/>
      <c r="M304" s="78"/>
      <c r="N304" s="78"/>
      <c r="O304" s="78"/>
      <c r="P304" s="78"/>
      <c r="Q304" s="78"/>
      <c r="R304" s="78"/>
      <c r="S304" s="78"/>
    </row>
    <row r="305" spans="2:19" x14ac:dyDescent="0.45">
      <c r="B305" s="78"/>
      <c r="C305" s="78"/>
      <c r="D305" s="78"/>
      <c r="E305" s="78"/>
      <c r="F305" s="78"/>
      <c r="G305" s="78"/>
      <c r="H305" s="78"/>
      <c r="I305" s="78"/>
      <c r="J305" s="78"/>
      <c r="K305" s="78"/>
      <c r="L305" s="78"/>
      <c r="M305" s="78"/>
      <c r="N305" s="78"/>
      <c r="O305" s="78"/>
      <c r="P305" s="78"/>
      <c r="Q305" s="78"/>
      <c r="R305" s="78"/>
      <c r="S305" s="78"/>
    </row>
    <row r="306" spans="2:19" x14ac:dyDescent="0.45">
      <c r="B306" s="78"/>
      <c r="C306" s="78"/>
      <c r="D306" s="78"/>
      <c r="E306" s="78"/>
      <c r="F306" s="78"/>
      <c r="G306" s="78"/>
      <c r="H306" s="78"/>
      <c r="I306" s="78"/>
      <c r="J306" s="78"/>
      <c r="K306" s="78"/>
      <c r="L306" s="78"/>
      <c r="M306" s="78"/>
      <c r="N306" s="78"/>
      <c r="O306" s="78"/>
      <c r="P306" s="78"/>
      <c r="Q306" s="78"/>
      <c r="R306" s="78"/>
      <c r="S306" s="78"/>
    </row>
    <row r="307" spans="2:19" x14ac:dyDescent="0.45">
      <c r="B307" s="78"/>
      <c r="C307" s="78"/>
      <c r="D307" s="78"/>
      <c r="E307" s="78"/>
      <c r="F307" s="78"/>
      <c r="G307" s="78"/>
      <c r="H307" s="78"/>
      <c r="I307" s="78"/>
      <c r="J307" s="78"/>
      <c r="K307" s="78"/>
      <c r="L307" s="78"/>
      <c r="M307" s="78"/>
      <c r="N307" s="78"/>
      <c r="O307" s="78"/>
      <c r="P307" s="78"/>
      <c r="Q307" s="78"/>
      <c r="R307" s="78"/>
      <c r="S307" s="78"/>
    </row>
    <row r="308" spans="2:19" x14ac:dyDescent="0.45">
      <c r="B308" s="78"/>
      <c r="C308" s="78"/>
      <c r="D308" s="78"/>
      <c r="E308" s="78"/>
      <c r="F308" s="78"/>
      <c r="G308" s="78"/>
      <c r="H308" s="78"/>
      <c r="I308" s="78"/>
      <c r="J308" s="78"/>
      <c r="K308" s="78"/>
      <c r="L308" s="78"/>
      <c r="M308" s="78"/>
      <c r="N308" s="78"/>
      <c r="O308" s="78"/>
      <c r="P308" s="78"/>
      <c r="Q308" s="78"/>
      <c r="R308" s="78"/>
      <c r="S308" s="78"/>
    </row>
    <row r="309" spans="2:19" x14ac:dyDescent="0.45">
      <c r="B309" s="78"/>
      <c r="C309" s="78"/>
      <c r="D309" s="78"/>
      <c r="E309" s="78"/>
      <c r="F309" s="78"/>
      <c r="G309" s="78"/>
      <c r="H309" s="78"/>
      <c r="I309" s="78"/>
      <c r="J309" s="78"/>
      <c r="K309" s="78"/>
      <c r="L309" s="78"/>
      <c r="M309" s="78"/>
      <c r="N309" s="78"/>
      <c r="O309" s="78"/>
      <c r="P309" s="78"/>
      <c r="Q309" s="78"/>
      <c r="R309" s="78"/>
      <c r="S309" s="78"/>
    </row>
    <row r="310" spans="2:19" x14ac:dyDescent="0.45">
      <c r="B310" s="78"/>
      <c r="C310" s="78"/>
      <c r="D310" s="78"/>
      <c r="E310" s="78"/>
      <c r="F310" s="78"/>
      <c r="G310" s="78"/>
      <c r="H310" s="78"/>
      <c r="I310" s="78"/>
      <c r="J310" s="78"/>
      <c r="K310" s="78"/>
      <c r="L310" s="78"/>
      <c r="M310" s="78"/>
      <c r="N310" s="78"/>
      <c r="O310" s="78"/>
      <c r="P310" s="78"/>
      <c r="Q310" s="78"/>
      <c r="R310" s="78"/>
      <c r="S310" s="78"/>
    </row>
    <row r="311" spans="2:19" x14ac:dyDescent="0.45">
      <c r="B311" s="78"/>
      <c r="C311" s="78"/>
      <c r="D311" s="78"/>
      <c r="E311" s="78"/>
      <c r="F311" s="78"/>
      <c r="G311" s="78"/>
      <c r="H311" s="78"/>
      <c r="I311" s="78"/>
      <c r="J311" s="78"/>
      <c r="K311" s="78"/>
      <c r="L311" s="78"/>
      <c r="M311" s="78"/>
      <c r="N311" s="78"/>
      <c r="O311" s="78"/>
      <c r="P311" s="78"/>
      <c r="Q311" s="78"/>
      <c r="R311" s="78"/>
      <c r="S311" s="78"/>
    </row>
    <row r="312" spans="2:19" x14ac:dyDescent="0.45">
      <c r="B312" s="78"/>
      <c r="C312" s="78"/>
      <c r="D312" s="78"/>
      <c r="E312" s="78"/>
      <c r="F312" s="78"/>
      <c r="G312" s="78"/>
      <c r="H312" s="78"/>
      <c r="I312" s="78"/>
      <c r="J312" s="78"/>
      <c r="K312" s="78"/>
      <c r="L312" s="78"/>
      <c r="M312" s="78"/>
      <c r="N312" s="78"/>
      <c r="O312" s="78"/>
      <c r="P312" s="78"/>
      <c r="Q312" s="78"/>
      <c r="R312" s="78"/>
      <c r="S312" s="78"/>
    </row>
    <row r="313" spans="2:19" x14ac:dyDescent="0.45">
      <c r="B313" s="78"/>
      <c r="C313" s="78"/>
      <c r="D313" s="78"/>
      <c r="E313" s="78"/>
      <c r="F313" s="78"/>
      <c r="G313" s="78"/>
      <c r="H313" s="78"/>
      <c r="I313" s="78"/>
      <c r="J313" s="78"/>
      <c r="K313" s="78"/>
      <c r="L313" s="78"/>
      <c r="M313" s="78"/>
      <c r="N313" s="78"/>
      <c r="O313" s="78"/>
      <c r="P313" s="78"/>
      <c r="Q313" s="78"/>
      <c r="R313" s="78"/>
      <c r="S313" s="78"/>
    </row>
    <row r="314" spans="2:19" x14ac:dyDescent="0.45">
      <c r="B314" s="78"/>
      <c r="C314" s="78"/>
      <c r="D314" s="78"/>
      <c r="E314" s="78"/>
      <c r="F314" s="78"/>
      <c r="G314" s="78"/>
      <c r="H314" s="78"/>
      <c r="I314" s="78"/>
      <c r="J314" s="78"/>
      <c r="K314" s="78"/>
      <c r="L314" s="78"/>
      <c r="M314" s="78"/>
      <c r="N314" s="78"/>
      <c r="O314" s="78"/>
      <c r="P314" s="78"/>
      <c r="Q314" s="78"/>
      <c r="R314" s="78"/>
      <c r="S314" s="78"/>
    </row>
    <row r="315" spans="2:19" x14ac:dyDescent="0.45">
      <c r="B315" s="78"/>
      <c r="C315" s="78"/>
      <c r="D315" s="78"/>
      <c r="E315" s="78"/>
      <c r="F315" s="78"/>
      <c r="G315" s="78"/>
      <c r="H315" s="78"/>
      <c r="I315" s="78"/>
      <c r="J315" s="78"/>
      <c r="K315" s="78"/>
      <c r="L315" s="78"/>
      <c r="M315" s="78"/>
      <c r="N315" s="78"/>
      <c r="O315" s="78"/>
      <c r="P315" s="78"/>
      <c r="Q315" s="78"/>
      <c r="R315" s="78"/>
      <c r="S315" s="78"/>
    </row>
    <row r="316" spans="2:19" x14ac:dyDescent="0.45">
      <c r="B316" s="78"/>
      <c r="C316" s="78"/>
      <c r="D316" s="78"/>
      <c r="E316" s="78"/>
      <c r="F316" s="78"/>
      <c r="G316" s="78"/>
      <c r="H316" s="78"/>
      <c r="I316" s="78"/>
      <c r="J316" s="78"/>
      <c r="K316" s="78"/>
      <c r="L316" s="78"/>
      <c r="M316" s="78"/>
      <c r="N316" s="78"/>
      <c r="O316" s="78"/>
      <c r="P316" s="78"/>
      <c r="Q316" s="78"/>
      <c r="R316" s="78"/>
      <c r="S316" s="78"/>
    </row>
    <row r="317" spans="2:19" x14ac:dyDescent="0.45">
      <c r="B317" s="78"/>
      <c r="C317" s="78"/>
      <c r="D317" s="78"/>
      <c r="E317" s="78"/>
      <c r="F317" s="78"/>
      <c r="G317" s="78"/>
      <c r="H317" s="78"/>
      <c r="I317" s="78"/>
      <c r="J317" s="78"/>
      <c r="K317" s="78"/>
      <c r="L317" s="78"/>
      <c r="M317" s="78"/>
      <c r="N317" s="78"/>
      <c r="O317" s="78"/>
      <c r="P317" s="78"/>
      <c r="Q317" s="78"/>
      <c r="R317" s="78"/>
      <c r="S317" s="78"/>
    </row>
    <row r="318" spans="2:19" x14ac:dyDescent="0.45">
      <c r="B318" s="78"/>
      <c r="C318" s="78"/>
      <c r="D318" s="78"/>
      <c r="E318" s="78"/>
      <c r="F318" s="78"/>
      <c r="G318" s="78"/>
      <c r="H318" s="78"/>
      <c r="I318" s="78"/>
      <c r="J318" s="78"/>
      <c r="K318" s="78"/>
      <c r="L318" s="78"/>
      <c r="M318" s="78"/>
      <c r="N318" s="78"/>
      <c r="O318" s="78"/>
      <c r="P318" s="78"/>
      <c r="Q318" s="78"/>
      <c r="R318" s="78"/>
      <c r="S318" s="78"/>
    </row>
    <row r="319" spans="2:19" x14ac:dyDescent="0.45">
      <c r="B319" s="78"/>
      <c r="C319" s="78"/>
      <c r="D319" s="78"/>
      <c r="E319" s="78"/>
      <c r="F319" s="78"/>
      <c r="G319" s="78"/>
      <c r="H319" s="78"/>
      <c r="I319" s="78"/>
      <c r="J319" s="78"/>
      <c r="K319" s="78"/>
      <c r="L319" s="78"/>
      <c r="M319" s="78"/>
      <c r="N319" s="78"/>
      <c r="O319" s="78"/>
      <c r="P319" s="78"/>
      <c r="Q319" s="78"/>
      <c r="R319" s="78"/>
      <c r="S319" s="78"/>
    </row>
    <row r="320" spans="2:19" x14ac:dyDescent="0.45">
      <c r="B320" s="78"/>
      <c r="C320" s="78"/>
      <c r="D320" s="78"/>
      <c r="E320" s="78"/>
      <c r="F320" s="78"/>
      <c r="G320" s="78"/>
      <c r="H320" s="78"/>
      <c r="I320" s="78"/>
      <c r="J320" s="78"/>
      <c r="K320" s="78"/>
      <c r="L320" s="78"/>
      <c r="M320" s="78"/>
      <c r="N320" s="78"/>
      <c r="O320" s="78"/>
      <c r="P320" s="78"/>
      <c r="Q320" s="78"/>
      <c r="R320" s="78"/>
      <c r="S320" s="78"/>
    </row>
    <row r="321" spans="2:19" x14ac:dyDescent="0.45">
      <c r="B321" s="78"/>
      <c r="C321" s="78"/>
      <c r="D321" s="78"/>
      <c r="E321" s="78"/>
      <c r="F321" s="78"/>
      <c r="G321" s="78"/>
      <c r="H321" s="78"/>
      <c r="I321" s="78"/>
      <c r="J321" s="78"/>
      <c r="K321" s="78"/>
      <c r="L321" s="78"/>
      <c r="M321" s="78"/>
      <c r="N321" s="78"/>
      <c r="O321" s="78"/>
      <c r="P321" s="78"/>
      <c r="Q321" s="78"/>
      <c r="R321" s="78"/>
      <c r="S321" s="78"/>
    </row>
    <row r="322" spans="2:19" x14ac:dyDescent="0.45">
      <c r="B322" s="78"/>
      <c r="C322" s="78"/>
      <c r="D322" s="78"/>
      <c r="E322" s="78"/>
      <c r="F322" s="78"/>
      <c r="G322" s="78"/>
      <c r="H322" s="78"/>
      <c r="I322" s="78"/>
      <c r="J322" s="78"/>
      <c r="K322" s="78"/>
      <c r="L322" s="78"/>
      <c r="M322" s="78"/>
      <c r="N322" s="78"/>
      <c r="O322" s="78"/>
      <c r="P322" s="78"/>
      <c r="Q322" s="78"/>
      <c r="R322" s="78"/>
      <c r="S322" s="78"/>
    </row>
    <row r="323" spans="2:19" x14ac:dyDescent="0.45">
      <c r="B323" s="78"/>
      <c r="C323" s="78"/>
      <c r="D323" s="78"/>
      <c r="E323" s="78"/>
      <c r="F323" s="78"/>
      <c r="G323" s="78"/>
      <c r="H323" s="78"/>
      <c r="I323" s="78"/>
      <c r="J323" s="78"/>
      <c r="K323" s="78"/>
      <c r="L323" s="78"/>
      <c r="M323" s="78"/>
      <c r="N323" s="78"/>
      <c r="O323" s="78"/>
      <c r="P323" s="78"/>
      <c r="Q323" s="78"/>
      <c r="R323" s="78"/>
      <c r="S323" s="78"/>
    </row>
    <row r="324" spans="2:19" x14ac:dyDescent="0.45">
      <c r="B324" s="78"/>
      <c r="C324" s="78"/>
      <c r="D324" s="78"/>
      <c r="E324" s="78"/>
      <c r="F324" s="78"/>
      <c r="G324" s="78"/>
      <c r="H324" s="78"/>
      <c r="I324" s="78"/>
      <c r="J324" s="78"/>
      <c r="K324" s="78"/>
      <c r="L324" s="78"/>
      <c r="M324" s="78"/>
      <c r="N324" s="78"/>
      <c r="O324" s="78"/>
      <c r="P324" s="78"/>
      <c r="Q324" s="78"/>
      <c r="R324" s="78"/>
      <c r="S324" s="78"/>
    </row>
    <row r="325" spans="2:19" x14ac:dyDescent="0.45">
      <c r="B325" s="78"/>
      <c r="C325" s="78"/>
      <c r="D325" s="78"/>
      <c r="E325" s="78"/>
      <c r="F325" s="78"/>
      <c r="G325" s="78"/>
      <c r="H325" s="78"/>
      <c r="I325" s="78"/>
      <c r="J325" s="78"/>
      <c r="K325" s="78"/>
      <c r="L325" s="78"/>
      <c r="M325" s="78"/>
      <c r="N325" s="78"/>
      <c r="O325" s="78"/>
      <c r="P325" s="78"/>
      <c r="Q325" s="78"/>
      <c r="R325" s="78"/>
      <c r="S325" s="78"/>
    </row>
    <row r="326" spans="2:19" x14ac:dyDescent="0.45">
      <c r="B326" s="78"/>
      <c r="C326" s="78"/>
      <c r="D326" s="78"/>
      <c r="E326" s="78"/>
      <c r="F326" s="78"/>
      <c r="G326" s="78"/>
      <c r="H326" s="78"/>
      <c r="I326" s="78"/>
      <c r="J326" s="78"/>
      <c r="K326" s="78"/>
      <c r="L326" s="78"/>
      <c r="M326" s="78"/>
      <c r="N326" s="78"/>
      <c r="O326" s="78"/>
      <c r="P326" s="78"/>
      <c r="Q326" s="78"/>
      <c r="R326" s="78"/>
      <c r="S326" s="78"/>
    </row>
    <row r="327" spans="2:19" x14ac:dyDescent="0.45">
      <c r="B327" s="78"/>
      <c r="C327" s="78"/>
      <c r="D327" s="78"/>
      <c r="E327" s="78"/>
      <c r="F327" s="78"/>
      <c r="G327" s="78"/>
      <c r="H327" s="78"/>
      <c r="I327" s="78"/>
      <c r="J327" s="78"/>
      <c r="K327" s="78"/>
      <c r="L327" s="78"/>
      <c r="M327" s="78"/>
      <c r="N327" s="78"/>
      <c r="O327" s="78"/>
      <c r="P327" s="78"/>
      <c r="Q327" s="78"/>
      <c r="R327" s="78"/>
      <c r="S327" s="78"/>
    </row>
    <row r="328" spans="2:19" x14ac:dyDescent="0.45">
      <c r="B328" s="78"/>
      <c r="C328" s="78"/>
      <c r="D328" s="78"/>
      <c r="E328" s="78"/>
      <c r="F328" s="78"/>
      <c r="G328" s="78"/>
      <c r="H328" s="78"/>
      <c r="I328" s="78"/>
      <c r="J328" s="78"/>
      <c r="K328" s="78"/>
      <c r="L328" s="78"/>
      <c r="M328" s="78"/>
      <c r="N328" s="78"/>
      <c r="O328" s="78"/>
      <c r="P328" s="78"/>
      <c r="Q328" s="78"/>
      <c r="R328" s="78"/>
      <c r="S328" s="78"/>
    </row>
    <row r="329" spans="2:19" x14ac:dyDescent="0.45">
      <c r="B329" s="78"/>
      <c r="C329" s="78"/>
      <c r="D329" s="78"/>
      <c r="E329" s="78"/>
      <c r="F329" s="78"/>
      <c r="G329" s="78"/>
      <c r="H329" s="78"/>
      <c r="I329" s="78"/>
      <c r="J329" s="78"/>
      <c r="K329" s="78"/>
      <c r="L329" s="78"/>
      <c r="M329" s="78"/>
      <c r="N329" s="78"/>
      <c r="O329" s="78"/>
      <c r="P329" s="78"/>
      <c r="Q329" s="78"/>
      <c r="R329" s="78"/>
      <c r="S329" s="78"/>
    </row>
    <row r="330" spans="2:19" x14ac:dyDescent="0.45">
      <c r="B330" s="78"/>
      <c r="C330" s="78"/>
      <c r="D330" s="78"/>
      <c r="E330" s="78"/>
      <c r="F330" s="78"/>
      <c r="G330" s="78"/>
      <c r="H330" s="78"/>
      <c r="I330" s="78"/>
      <c r="J330" s="78"/>
      <c r="K330" s="78"/>
      <c r="L330" s="78"/>
      <c r="M330" s="78"/>
      <c r="N330" s="78"/>
      <c r="O330" s="78"/>
      <c r="P330" s="78"/>
      <c r="Q330" s="78"/>
      <c r="R330" s="78"/>
      <c r="S330" s="78"/>
    </row>
    <row r="331" spans="2:19" x14ac:dyDescent="0.45">
      <c r="B331" s="78"/>
      <c r="C331" s="78"/>
      <c r="D331" s="78"/>
      <c r="E331" s="78"/>
      <c r="F331" s="78"/>
      <c r="G331" s="78"/>
      <c r="H331" s="78"/>
      <c r="I331" s="78"/>
      <c r="J331" s="78"/>
      <c r="K331" s="78"/>
      <c r="L331" s="78"/>
      <c r="M331" s="78"/>
      <c r="N331" s="78"/>
      <c r="O331" s="78"/>
      <c r="P331" s="78"/>
      <c r="Q331" s="78"/>
      <c r="R331" s="78"/>
      <c r="S331" s="78"/>
    </row>
    <row r="332" spans="2:19" x14ac:dyDescent="0.45">
      <c r="B332" s="78"/>
      <c r="C332" s="78"/>
      <c r="D332" s="78"/>
      <c r="E332" s="78"/>
      <c r="F332" s="78"/>
      <c r="G332" s="78"/>
      <c r="H332" s="78"/>
      <c r="I332" s="78"/>
      <c r="J332" s="78"/>
      <c r="K332" s="78"/>
      <c r="L332" s="78"/>
      <c r="M332" s="78"/>
      <c r="N332" s="78"/>
      <c r="O332" s="78"/>
      <c r="P332" s="78"/>
      <c r="Q332" s="78"/>
      <c r="R332" s="78"/>
      <c r="S332" s="78"/>
    </row>
    <row r="333" spans="2:19" x14ac:dyDescent="0.45">
      <c r="B333" s="78"/>
      <c r="C333" s="78"/>
      <c r="D333" s="78"/>
      <c r="E333" s="78"/>
      <c r="F333" s="78"/>
      <c r="G333" s="78"/>
      <c r="H333" s="78"/>
      <c r="I333" s="78"/>
      <c r="J333" s="78"/>
      <c r="K333" s="78"/>
      <c r="L333" s="78"/>
      <c r="M333" s="78"/>
      <c r="N333" s="78"/>
      <c r="O333" s="78"/>
      <c r="P333" s="78"/>
      <c r="Q333" s="78"/>
      <c r="R333" s="78"/>
      <c r="S333" s="78"/>
    </row>
    <row r="334" spans="2:19" x14ac:dyDescent="0.45">
      <c r="B334" s="78"/>
      <c r="C334" s="78"/>
      <c r="D334" s="78"/>
      <c r="E334" s="78"/>
      <c r="F334" s="78"/>
      <c r="G334" s="78"/>
      <c r="H334" s="78"/>
      <c r="I334" s="78"/>
      <c r="J334" s="78"/>
      <c r="K334" s="78"/>
      <c r="L334" s="78"/>
      <c r="M334" s="78"/>
      <c r="N334" s="78"/>
      <c r="O334" s="78"/>
      <c r="P334" s="78"/>
      <c r="Q334" s="78"/>
      <c r="R334" s="78"/>
      <c r="S334" s="78"/>
    </row>
    <row r="335" spans="2:19" x14ac:dyDescent="0.45">
      <c r="B335" s="78"/>
      <c r="C335" s="78"/>
      <c r="D335" s="78"/>
      <c r="E335" s="78"/>
      <c r="F335" s="78"/>
      <c r="G335" s="78"/>
      <c r="H335" s="78"/>
      <c r="I335" s="78"/>
      <c r="J335" s="78"/>
      <c r="K335" s="78"/>
      <c r="L335" s="78"/>
      <c r="M335" s="78"/>
      <c r="N335" s="78"/>
      <c r="O335" s="78"/>
      <c r="P335" s="78"/>
      <c r="Q335" s="78"/>
      <c r="R335" s="78"/>
      <c r="S335" s="78"/>
    </row>
    <row r="336" spans="2:19" x14ac:dyDescent="0.45">
      <c r="B336" s="78"/>
      <c r="C336" s="78"/>
      <c r="D336" s="78"/>
      <c r="E336" s="78"/>
      <c r="F336" s="78"/>
      <c r="G336" s="78"/>
      <c r="H336" s="78"/>
      <c r="I336" s="78"/>
      <c r="J336" s="78"/>
      <c r="K336" s="78"/>
      <c r="L336" s="78"/>
      <c r="M336" s="78"/>
      <c r="N336" s="78"/>
      <c r="O336" s="78"/>
      <c r="P336" s="78"/>
      <c r="Q336" s="78"/>
      <c r="R336" s="78"/>
      <c r="S336" s="78"/>
    </row>
    <row r="337" spans="2:19" x14ac:dyDescent="0.45">
      <c r="B337" s="78"/>
      <c r="C337" s="78"/>
      <c r="D337" s="78"/>
      <c r="E337" s="78"/>
      <c r="F337" s="78"/>
      <c r="G337" s="78"/>
      <c r="H337" s="78"/>
      <c r="I337" s="78"/>
      <c r="J337" s="78"/>
      <c r="K337" s="78"/>
      <c r="L337" s="78"/>
      <c r="M337" s="78"/>
      <c r="N337" s="78"/>
      <c r="O337" s="78"/>
      <c r="P337" s="78"/>
      <c r="Q337" s="78"/>
      <c r="R337" s="78"/>
      <c r="S337" s="78"/>
    </row>
    <row r="338" spans="2:19" x14ac:dyDescent="0.45">
      <c r="B338" s="78"/>
      <c r="C338" s="78"/>
      <c r="D338" s="78"/>
      <c r="E338" s="78"/>
      <c r="F338" s="78"/>
      <c r="G338" s="78"/>
      <c r="H338" s="78"/>
      <c r="I338" s="78"/>
      <c r="J338" s="78"/>
      <c r="K338" s="78"/>
      <c r="L338" s="78"/>
      <c r="M338" s="78"/>
      <c r="N338" s="78"/>
      <c r="O338" s="78"/>
      <c r="P338" s="78"/>
      <c r="Q338" s="78"/>
      <c r="R338" s="78"/>
      <c r="S338" s="78"/>
    </row>
    <row r="339" spans="2:19" x14ac:dyDescent="0.45">
      <c r="B339" s="78"/>
      <c r="C339" s="78"/>
      <c r="D339" s="78"/>
      <c r="E339" s="78"/>
      <c r="F339" s="78"/>
      <c r="G339" s="78"/>
      <c r="H339" s="78"/>
      <c r="I339" s="78"/>
      <c r="J339" s="78"/>
      <c r="K339" s="78"/>
      <c r="L339" s="78"/>
      <c r="M339" s="78"/>
      <c r="N339" s="78"/>
      <c r="O339" s="78"/>
      <c r="P339" s="78"/>
      <c r="Q339" s="78"/>
      <c r="R339" s="78"/>
      <c r="S339" s="78"/>
    </row>
    <row r="340" spans="2:19" x14ac:dyDescent="0.45">
      <c r="B340" s="78"/>
      <c r="C340" s="78"/>
      <c r="D340" s="78"/>
      <c r="E340" s="78"/>
      <c r="F340" s="78"/>
      <c r="G340" s="78"/>
      <c r="H340" s="78"/>
      <c r="I340" s="78"/>
      <c r="J340" s="78"/>
      <c r="K340" s="78"/>
      <c r="L340" s="78"/>
      <c r="M340" s="78"/>
      <c r="N340" s="78"/>
      <c r="O340" s="78"/>
      <c r="P340" s="78"/>
      <c r="Q340" s="78"/>
      <c r="R340" s="78"/>
      <c r="S340" s="78"/>
    </row>
    <row r="341" spans="2:19" x14ac:dyDescent="0.45">
      <c r="B341" s="78"/>
      <c r="C341" s="78"/>
      <c r="D341" s="78"/>
      <c r="E341" s="78"/>
      <c r="F341" s="78"/>
      <c r="G341" s="78"/>
      <c r="H341" s="78"/>
      <c r="I341" s="78"/>
      <c r="J341" s="78"/>
      <c r="K341" s="78"/>
      <c r="L341" s="78"/>
      <c r="M341" s="78"/>
      <c r="N341" s="78"/>
      <c r="O341" s="78"/>
      <c r="P341" s="78"/>
      <c r="Q341" s="78"/>
      <c r="R341" s="78"/>
      <c r="S341" s="78"/>
    </row>
    <row r="342" spans="2:19" x14ac:dyDescent="0.45">
      <c r="B342" s="78"/>
      <c r="C342" s="78"/>
      <c r="D342" s="78"/>
      <c r="E342" s="78"/>
      <c r="F342" s="78"/>
      <c r="G342" s="78"/>
      <c r="H342" s="78"/>
      <c r="I342" s="78"/>
      <c r="J342" s="78"/>
      <c r="K342" s="78"/>
      <c r="L342" s="78"/>
      <c r="M342" s="78"/>
      <c r="N342" s="78"/>
      <c r="O342" s="78"/>
      <c r="P342" s="78"/>
      <c r="Q342" s="78"/>
      <c r="R342" s="78"/>
      <c r="S342" s="78"/>
    </row>
    <row r="343" spans="2:19" x14ac:dyDescent="0.45">
      <c r="B343" s="78"/>
      <c r="C343" s="78"/>
      <c r="D343" s="78"/>
      <c r="E343" s="78"/>
      <c r="F343" s="78"/>
      <c r="G343" s="78"/>
      <c r="H343" s="78"/>
      <c r="I343" s="78"/>
      <c r="J343" s="78"/>
      <c r="K343" s="78"/>
      <c r="L343" s="78"/>
      <c r="M343" s="78"/>
      <c r="N343" s="78"/>
      <c r="O343" s="78"/>
      <c r="P343" s="78"/>
      <c r="Q343" s="78"/>
      <c r="R343" s="78"/>
      <c r="S343" s="78"/>
    </row>
    <row r="344" spans="2:19" x14ac:dyDescent="0.45">
      <c r="B344" s="78"/>
      <c r="C344" s="78"/>
      <c r="D344" s="78"/>
      <c r="E344" s="78"/>
      <c r="F344" s="78"/>
      <c r="G344" s="78"/>
      <c r="H344" s="78"/>
      <c r="I344" s="78"/>
      <c r="J344" s="78"/>
      <c r="K344" s="78"/>
      <c r="L344" s="78"/>
      <c r="M344" s="78"/>
      <c r="N344" s="78"/>
      <c r="O344" s="78"/>
      <c r="P344" s="78"/>
      <c r="Q344" s="78"/>
      <c r="R344" s="78"/>
      <c r="S344" s="78"/>
    </row>
    <row r="345" spans="2:19" x14ac:dyDescent="0.45">
      <c r="B345" s="78"/>
      <c r="C345" s="78"/>
      <c r="D345" s="78"/>
      <c r="E345" s="78"/>
      <c r="F345" s="78"/>
      <c r="G345" s="78"/>
      <c r="H345" s="78"/>
      <c r="I345" s="78"/>
      <c r="J345" s="78"/>
      <c r="K345" s="78"/>
      <c r="L345" s="78"/>
      <c r="M345" s="78"/>
      <c r="N345" s="78"/>
      <c r="O345" s="78"/>
      <c r="P345" s="78"/>
      <c r="Q345" s="78"/>
      <c r="R345" s="78"/>
      <c r="S345" s="78"/>
    </row>
    <row r="346" spans="2:19" x14ac:dyDescent="0.45">
      <c r="B346" s="78"/>
      <c r="C346" s="78"/>
      <c r="D346" s="78"/>
      <c r="E346" s="78"/>
      <c r="F346" s="78"/>
      <c r="G346" s="78"/>
      <c r="H346" s="78"/>
      <c r="I346" s="78"/>
      <c r="J346" s="78"/>
      <c r="K346" s="78"/>
      <c r="L346" s="78"/>
      <c r="M346" s="78"/>
      <c r="N346" s="78"/>
      <c r="O346" s="78"/>
      <c r="P346" s="78"/>
      <c r="Q346" s="78"/>
      <c r="R346" s="78"/>
      <c r="S346" s="78"/>
    </row>
  </sheetData>
  <sheetProtection insertRows="0"/>
  <customSheetViews>
    <customSheetView guid="{3A129B36-D5FE-449E-B27F-3E59102DEA52}" showPageBreaks="1" showGridLines="0" fitToPage="1" printArea="1" view="pageBreakPreview">
      <selection activeCell="AN17" sqref="AN17"/>
      <rowBreaks count="1" manualBreakCount="1">
        <brk id="74" max="37" man="1"/>
      </rowBreaks>
      <pageMargins left="0.70866141732283472" right="0.70866141732283472" top="0.59055118110236227" bottom="0.39370078740157483" header="0.31496062992125984" footer="0.15748031496062992"/>
      <pageSetup paperSize="9" scale="96" fitToHeight="0" orientation="portrait" r:id="rId1"/>
      <headerFooter>
        <oddHeader>&amp;L&amp;"ＭＳ Ｐゴシック,標準"&amp;10（計画様式1）別紙</oddHeader>
      </headerFooter>
    </customSheetView>
    <customSheetView guid="{13797F37-AD04-4ECE-BAE1-037A255EC48B}" showPageBreaks="1" showGridLines="0" fitToPage="1" printArea="1" hiddenRows="1" view="pageBreakPreview">
      <selection activeCell="AM16" sqref="AM16"/>
      <rowBreaks count="1" manualBreakCount="1">
        <brk id="74" max="37" man="1"/>
      </rowBreaks>
      <pageMargins left="0.70866141732283472" right="0.70866141732283472" top="0.59055118110236227" bottom="0.39370078740157483" header="0.31496062992125984" footer="0.15748031496062992"/>
      <pageSetup paperSize="9" scale="96" fitToHeight="0" orientation="portrait" r:id="rId2"/>
      <headerFooter>
        <oddHeader>&amp;L&amp;"ＭＳ Ｐゴシック,標準"&amp;10（計画様式1）別紙</oddHeader>
      </headerFooter>
    </customSheetView>
  </customSheetViews>
  <mergeCells count="934">
    <mergeCell ref="C100:N100"/>
    <mergeCell ref="O100:R100"/>
    <mergeCell ref="U100:X100"/>
    <mergeCell ref="AA100:AD100"/>
    <mergeCell ref="AG100:AJ100"/>
    <mergeCell ref="C103:N103"/>
    <mergeCell ref="O103:R103"/>
    <mergeCell ref="U103:X103"/>
    <mergeCell ref="AA103:AD103"/>
    <mergeCell ref="AG103:AJ103"/>
    <mergeCell ref="C101:N101"/>
    <mergeCell ref="O101:R101"/>
    <mergeCell ref="U101:X101"/>
    <mergeCell ref="AA101:AD101"/>
    <mergeCell ref="AG101:AJ101"/>
    <mergeCell ref="C102:N102"/>
    <mergeCell ref="O102:R102"/>
    <mergeCell ref="U102:X102"/>
    <mergeCell ref="AA102:AD102"/>
    <mergeCell ref="AG102:AJ102"/>
    <mergeCell ref="AA33:AD33"/>
    <mergeCell ref="AH33:AJ33"/>
    <mergeCell ref="O46:R46"/>
    <mergeCell ref="AA46:AD46"/>
    <mergeCell ref="AH46:AJ46"/>
    <mergeCell ref="O47:Z47"/>
    <mergeCell ref="AA47:AL47"/>
    <mergeCell ref="O48:S48"/>
    <mergeCell ref="U48:Z48"/>
    <mergeCell ref="AA48:AE48"/>
    <mergeCell ref="AG48:AL48"/>
    <mergeCell ref="C73:N73"/>
    <mergeCell ref="O73:R73"/>
    <mergeCell ref="U73:X73"/>
    <mergeCell ref="AA73:AD73"/>
    <mergeCell ref="AG73:AJ73"/>
    <mergeCell ref="B167:F167"/>
    <mergeCell ref="G167:J167"/>
    <mergeCell ref="K167:N167"/>
    <mergeCell ref="O167:R167"/>
    <mergeCell ref="S167:V167"/>
    <mergeCell ref="W167:Z167"/>
    <mergeCell ref="AA167:AD167"/>
    <mergeCell ref="C77:N77"/>
    <mergeCell ref="O77:R77"/>
    <mergeCell ref="U77:X77"/>
    <mergeCell ref="AA77:AD77"/>
    <mergeCell ref="C80:N80"/>
    <mergeCell ref="O80:R80"/>
    <mergeCell ref="U80:X80"/>
    <mergeCell ref="AA80:AD80"/>
    <mergeCell ref="C83:N83"/>
    <mergeCell ref="O83:R83"/>
    <mergeCell ref="U83:X83"/>
    <mergeCell ref="AA83:AD83"/>
    <mergeCell ref="C35:N35"/>
    <mergeCell ref="O35:R35"/>
    <mergeCell ref="AA35:AD35"/>
    <mergeCell ref="A4:AL4"/>
    <mergeCell ref="B5:AK6"/>
    <mergeCell ref="K9:L9"/>
    <mergeCell ref="M9:N9"/>
    <mergeCell ref="P9:Q9"/>
    <mergeCell ref="S9:T9"/>
    <mergeCell ref="AE22:AI22"/>
    <mergeCell ref="AE23:AI23"/>
    <mergeCell ref="O19:T19"/>
    <mergeCell ref="Z19:AD19"/>
    <mergeCell ref="AF19:AJ19"/>
    <mergeCell ref="O20:T20"/>
    <mergeCell ref="Z20:AD20"/>
    <mergeCell ref="AF20:AJ20"/>
    <mergeCell ref="K10:AL10"/>
    <mergeCell ref="K11:AL12"/>
    <mergeCell ref="K13:AL13"/>
    <mergeCell ref="K14:AL14"/>
    <mergeCell ref="K15:AL15"/>
    <mergeCell ref="AH35:AJ35"/>
    <mergeCell ref="O33:R33"/>
    <mergeCell ref="C33:N33"/>
    <mergeCell ref="O18:Q18"/>
    <mergeCell ref="R18:T18"/>
    <mergeCell ref="AA18:AD18"/>
    <mergeCell ref="O21:T21"/>
    <mergeCell ref="O22:T22"/>
    <mergeCell ref="AA29:AD29"/>
    <mergeCell ref="AH29:AJ29"/>
    <mergeCell ref="C26:N26"/>
    <mergeCell ref="O26:R26"/>
    <mergeCell ref="AA26:AD26"/>
    <mergeCell ref="AH26:AJ26"/>
    <mergeCell ref="C27:N27"/>
    <mergeCell ref="O27:R27"/>
    <mergeCell ref="AA27:AD27"/>
    <mergeCell ref="AH27:AJ27"/>
    <mergeCell ref="O23:T23"/>
    <mergeCell ref="O25:Z25"/>
    <mergeCell ref="AA25:AL25"/>
    <mergeCell ref="C28:N28"/>
    <mergeCell ref="O28:R28"/>
    <mergeCell ref="AA28:AD28"/>
    <mergeCell ref="AH28:AJ28"/>
    <mergeCell ref="C29:N29"/>
    <mergeCell ref="O29:R29"/>
    <mergeCell ref="C32:N32"/>
    <mergeCell ref="O32:R32"/>
    <mergeCell ref="AA32:AD32"/>
    <mergeCell ref="AH32:AJ32"/>
    <mergeCell ref="C30:N30"/>
    <mergeCell ref="O30:R30"/>
    <mergeCell ref="AA30:AD30"/>
    <mergeCell ref="AH30:AJ30"/>
    <mergeCell ref="C31:N31"/>
    <mergeCell ref="O31:R31"/>
    <mergeCell ref="AA31:AD31"/>
    <mergeCell ref="AH31:AJ31"/>
    <mergeCell ref="AG74:AJ74"/>
    <mergeCell ref="C75:N75"/>
    <mergeCell ref="O75:R75"/>
    <mergeCell ref="U75:X75"/>
    <mergeCell ref="AA75:AD75"/>
    <mergeCell ref="AG75:AJ75"/>
    <mergeCell ref="C76:N76"/>
    <mergeCell ref="O76:R76"/>
    <mergeCell ref="U76:X76"/>
    <mergeCell ref="AA76:AD76"/>
    <mergeCell ref="AG76:AJ76"/>
    <mergeCell ref="C74:N74"/>
    <mergeCell ref="O74:R74"/>
    <mergeCell ref="U74:X74"/>
    <mergeCell ref="AA74:AD74"/>
    <mergeCell ref="AG77:AJ77"/>
    <mergeCell ref="C78:N78"/>
    <mergeCell ref="O78:R78"/>
    <mergeCell ref="U78:X78"/>
    <mergeCell ref="AA78:AD78"/>
    <mergeCell ref="AG78:AJ78"/>
    <mergeCell ref="C79:N79"/>
    <mergeCell ref="O79:R79"/>
    <mergeCell ref="U79:X79"/>
    <mergeCell ref="AA79:AD79"/>
    <mergeCell ref="AG79:AJ79"/>
    <mergeCell ref="AG80:AJ80"/>
    <mergeCell ref="C81:N81"/>
    <mergeCell ref="O81:R81"/>
    <mergeCell ref="U81:X81"/>
    <mergeCell ref="AA81:AD81"/>
    <mergeCell ref="AG81:AJ81"/>
    <mergeCell ref="C82:N82"/>
    <mergeCell ref="O82:R82"/>
    <mergeCell ref="U82:X82"/>
    <mergeCell ref="AA82:AD82"/>
    <mergeCell ref="AG82:AJ82"/>
    <mergeCell ref="AG83:AJ83"/>
    <mergeCell ref="C84:N84"/>
    <mergeCell ref="O84:R84"/>
    <mergeCell ref="U84:X84"/>
    <mergeCell ref="AA84:AD84"/>
    <mergeCell ref="AG84:AJ84"/>
    <mergeCell ref="C85:N85"/>
    <mergeCell ref="O85:R85"/>
    <mergeCell ref="U85:X85"/>
    <mergeCell ref="AA85:AD85"/>
    <mergeCell ref="AG85:AJ85"/>
    <mergeCell ref="O86:R86"/>
    <mergeCell ref="U86:X86"/>
    <mergeCell ref="AA86:AD86"/>
    <mergeCell ref="AG86:AJ86"/>
    <mergeCell ref="C87:N87"/>
    <mergeCell ref="O87:R87"/>
    <mergeCell ref="U87:X87"/>
    <mergeCell ref="AA87:AD87"/>
    <mergeCell ref="AG87:AJ87"/>
    <mergeCell ref="C86:N86"/>
    <mergeCell ref="C88:N88"/>
    <mergeCell ref="O88:R88"/>
    <mergeCell ref="U88:X88"/>
    <mergeCell ref="AA88:AD88"/>
    <mergeCell ref="AG88:AJ88"/>
    <mergeCell ref="C97:N97"/>
    <mergeCell ref="O97:R97"/>
    <mergeCell ref="U97:X97"/>
    <mergeCell ref="AA97:AD97"/>
    <mergeCell ref="AG97:AJ97"/>
    <mergeCell ref="AG92:AJ92"/>
    <mergeCell ref="C93:N93"/>
    <mergeCell ref="O93:R93"/>
    <mergeCell ref="U93:X93"/>
    <mergeCell ref="AA93:AD93"/>
    <mergeCell ref="AG93:AJ93"/>
    <mergeCell ref="C94:N94"/>
    <mergeCell ref="O94:R94"/>
    <mergeCell ref="U94:X94"/>
    <mergeCell ref="AA94:AD94"/>
    <mergeCell ref="AG94:AJ94"/>
    <mergeCell ref="C95:N95"/>
    <mergeCell ref="O95:R95"/>
    <mergeCell ref="U95:X95"/>
    <mergeCell ref="C98:N98"/>
    <mergeCell ref="O98:R98"/>
    <mergeCell ref="U98:X98"/>
    <mergeCell ref="AA98:AD98"/>
    <mergeCell ref="AG98:AJ98"/>
    <mergeCell ref="C89:N89"/>
    <mergeCell ref="O89:R89"/>
    <mergeCell ref="U89:X89"/>
    <mergeCell ref="AA89:AD89"/>
    <mergeCell ref="AG89:AJ89"/>
    <mergeCell ref="C90:N90"/>
    <mergeCell ref="O90:R90"/>
    <mergeCell ref="U90:X90"/>
    <mergeCell ref="AA90:AD90"/>
    <mergeCell ref="AG90:AJ90"/>
    <mergeCell ref="C91:N91"/>
    <mergeCell ref="O91:R91"/>
    <mergeCell ref="U91:X91"/>
    <mergeCell ref="AA91:AD91"/>
    <mergeCell ref="AG91:AJ91"/>
    <mergeCell ref="C92:N92"/>
    <mergeCell ref="O92:R92"/>
    <mergeCell ref="U92:X92"/>
    <mergeCell ref="AA92:AD92"/>
    <mergeCell ref="G109:V109"/>
    <mergeCell ref="W109:AL109"/>
    <mergeCell ref="G110:J110"/>
    <mergeCell ref="K110:N110"/>
    <mergeCell ref="AA104:AD104"/>
    <mergeCell ref="AG104:AJ104"/>
    <mergeCell ref="C104:N104"/>
    <mergeCell ref="O104:R104"/>
    <mergeCell ref="U104:X104"/>
    <mergeCell ref="O105:R105"/>
    <mergeCell ref="U105:X105"/>
    <mergeCell ref="AA105:AD105"/>
    <mergeCell ref="AG105:AJ105"/>
    <mergeCell ref="AE111:AH111"/>
    <mergeCell ref="AI111:AL111"/>
    <mergeCell ref="B147:F147"/>
    <mergeCell ref="G147:J147"/>
    <mergeCell ref="K147:N147"/>
    <mergeCell ref="O147:R147"/>
    <mergeCell ref="S147:V147"/>
    <mergeCell ref="W147:Z147"/>
    <mergeCell ref="AA147:AD147"/>
    <mergeCell ref="AE147:AH147"/>
    <mergeCell ref="G111:J111"/>
    <mergeCell ref="K111:N111"/>
    <mergeCell ref="O111:R111"/>
    <mergeCell ref="S111:V111"/>
    <mergeCell ref="W111:Z111"/>
    <mergeCell ref="AA111:AD111"/>
    <mergeCell ref="A109:F111"/>
    <mergeCell ref="AI147:AL147"/>
    <mergeCell ref="O110:R110"/>
    <mergeCell ref="S110:V110"/>
    <mergeCell ref="W110:Z110"/>
    <mergeCell ref="AA110:AD110"/>
    <mergeCell ref="AE110:AH110"/>
    <mergeCell ref="AI110:AL110"/>
    <mergeCell ref="B148:F148"/>
    <mergeCell ref="G148:J148"/>
    <mergeCell ref="K148:N148"/>
    <mergeCell ref="O148:R148"/>
    <mergeCell ref="S148:V148"/>
    <mergeCell ref="W148:Z148"/>
    <mergeCell ref="AA148:AD148"/>
    <mergeCell ref="AE148:AH148"/>
    <mergeCell ref="AI148:AL148"/>
    <mergeCell ref="AA149:AD149"/>
    <mergeCell ref="AE149:AH149"/>
    <mergeCell ref="AI149:AL149"/>
    <mergeCell ref="B150:F150"/>
    <mergeCell ref="G150:J150"/>
    <mergeCell ref="K150:N150"/>
    <mergeCell ref="O150:R150"/>
    <mergeCell ref="S150:V150"/>
    <mergeCell ref="W150:Z150"/>
    <mergeCell ref="AA150:AD150"/>
    <mergeCell ref="B149:F149"/>
    <mergeCell ref="G149:J149"/>
    <mergeCell ref="K149:N149"/>
    <mergeCell ref="O149:R149"/>
    <mergeCell ref="S149:V149"/>
    <mergeCell ref="W149:Z149"/>
    <mergeCell ref="AE150:AH150"/>
    <mergeCell ref="AI150:AL150"/>
    <mergeCell ref="B151:F151"/>
    <mergeCell ref="G151:J151"/>
    <mergeCell ref="K151:N151"/>
    <mergeCell ref="O151:R151"/>
    <mergeCell ref="S151:V151"/>
    <mergeCell ref="W151:Z151"/>
    <mergeCell ref="AA151:AD151"/>
    <mergeCell ref="AE151:AH151"/>
    <mergeCell ref="AI151:AL151"/>
    <mergeCell ref="B152:F152"/>
    <mergeCell ref="G152:J152"/>
    <mergeCell ref="K152:N152"/>
    <mergeCell ref="O152:R152"/>
    <mergeCell ref="S152:V152"/>
    <mergeCell ref="W152:Z152"/>
    <mergeCell ref="AA152:AD152"/>
    <mergeCell ref="AE152:AH152"/>
    <mergeCell ref="AI152:AL152"/>
    <mergeCell ref="AA153:AD153"/>
    <mergeCell ref="AE153:AH153"/>
    <mergeCell ref="AI153:AL153"/>
    <mergeCell ref="B154:F154"/>
    <mergeCell ref="G154:J154"/>
    <mergeCell ref="K154:N154"/>
    <mergeCell ref="O154:R154"/>
    <mergeCell ref="S154:V154"/>
    <mergeCell ref="W154:Z154"/>
    <mergeCell ref="AA154:AD154"/>
    <mergeCell ref="B153:F153"/>
    <mergeCell ref="G153:J153"/>
    <mergeCell ref="K153:N153"/>
    <mergeCell ref="O153:R153"/>
    <mergeCell ref="S153:V153"/>
    <mergeCell ref="W153:Z153"/>
    <mergeCell ref="AE154:AH154"/>
    <mergeCell ref="AI154:AL154"/>
    <mergeCell ref="AE158:AH158"/>
    <mergeCell ref="AI158:AL158"/>
    <mergeCell ref="S161:V161"/>
    <mergeCell ref="AA157:AD157"/>
    <mergeCell ref="AE157:AH157"/>
    <mergeCell ref="B159:F159"/>
    <mergeCell ref="G159:J159"/>
    <mergeCell ref="K159:N159"/>
    <mergeCell ref="O159:R159"/>
    <mergeCell ref="S159:V159"/>
    <mergeCell ref="W159:Z159"/>
    <mergeCell ref="AA159:AD159"/>
    <mergeCell ref="AE159:AH159"/>
    <mergeCell ref="O160:R160"/>
    <mergeCell ref="S160:V160"/>
    <mergeCell ref="W160:Z160"/>
    <mergeCell ref="AA160:AD160"/>
    <mergeCell ref="AE160:AH160"/>
    <mergeCell ref="AI160:AL160"/>
    <mergeCell ref="B160:F160"/>
    <mergeCell ref="G160:J160"/>
    <mergeCell ref="K160:N160"/>
    <mergeCell ref="AI155:AL155"/>
    <mergeCell ref="B156:F156"/>
    <mergeCell ref="G156:J156"/>
    <mergeCell ref="K156:N156"/>
    <mergeCell ref="O156:R156"/>
    <mergeCell ref="S156:V156"/>
    <mergeCell ref="W156:Z156"/>
    <mergeCell ref="AA156:AD156"/>
    <mergeCell ref="AE156:AH156"/>
    <mergeCell ref="AI156:AL156"/>
    <mergeCell ref="B155:F155"/>
    <mergeCell ref="G155:J155"/>
    <mergeCell ref="K155:N155"/>
    <mergeCell ref="O155:R155"/>
    <mergeCell ref="S155:V155"/>
    <mergeCell ref="W155:Z155"/>
    <mergeCell ref="AA155:AD155"/>
    <mergeCell ref="AE155:AH155"/>
    <mergeCell ref="I177:AL178"/>
    <mergeCell ref="B157:F157"/>
    <mergeCell ref="G157:J157"/>
    <mergeCell ref="K157:N157"/>
    <mergeCell ref="O157:R157"/>
    <mergeCell ref="S157:V157"/>
    <mergeCell ref="W157:Z157"/>
    <mergeCell ref="B168:F168"/>
    <mergeCell ref="G168:J168"/>
    <mergeCell ref="K168:N168"/>
    <mergeCell ref="O168:R168"/>
    <mergeCell ref="S168:V168"/>
    <mergeCell ref="W168:Z168"/>
    <mergeCell ref="AA168:AD168"/>
    <mergeCell ref="AI157:AL157"/>
    <mergeCell ref="B158:F158"/>
    <mergeCell ref="G158:J158"/>
    <mergeCell ref="K158:N158"/>
    <mergeCell ref="O158:R158"/>
    <mergeCell ref="S158:V158"/>
    <mergeCell ref="W158:Z158"/>
    <mergeCell ref="AA161:AD161"/>
    <mergeCell ref="AE161:AH161"/>
    <mergeCell ref="AA158:AD158"/>
    <mergeCell ref="AE168:AH168"/>
    <mergeCell ref="AI168:AL168"/>
    <mergeCell ref="I171:AL172"/>
    <mergeCell ref="AE167:AH167"/>
    <mergeCell ref="AI167:AL167"/>
    <mergeCell ref="C99:N99"/>
    <mergeCell ref="O99:R99"/>
    <mergeCell ref="U99:X99"/>
    <mergeCell ref="AA99:AD99"/>
    <mergeCell ref="AG99:AJ99"/>
    <mergeCell ref="AI161:AL161"/>
    <mergeCell ref="B162:F162"/>
    <mergeCell ref="G162:J162"/>
    <mergeCell ref="K162:N162"/>
    <mergeCell ref="O162:R162"/>
    <mergeCell ref="S162:V162"/>
    <mergeCell ref="W162:Z162"/>
    <mergeCell ref="AA162:AD162"/>
    <mergeCell ref="B161:F161"/>
    <mergeCell ref="G161:J161"/>
    <mergeCell ref="K161:N161"/>
    <mergeCell ref="O161:R161"/>
    <mergeCell ref="W161:Z161"/>
    <mergeCell ref="AE162:AH162"/>
    <mergeCell ref="B163:F163"/>
    <mergeCell ref="G163:J163"/>
    <mergeCell ref="K163:N163"/>
    <mergeCell ref="O163:R163"/>
    <mergeCell ref="S163:V163"/>
    <mergeCell ref="W163:Z163"/>
    <mergeCell ref="K164:N164"/>
    <mergeCell ref="O164:R164"/>
    <mergeCell ref="S164:V164"/>
    <mergeCell ref="W164:Z164"/>
    <mergeCell ref="AA164:AD164"/>
    <mergeCell ref="AE164:AH164"/>
    <mergeCell ref="AI164:AL164"/>
    <mergeCell ref="AI162:AL162"/>
    <mergeCell ref="AI159:AL159"/>
    <mergeCell ref="AA163:AD163"/>
    <mergeCell ref="AE163:AH163"/>
    <mergeCell ref="AI163:AL163"/>
    <mergeCell ref="C34:N34"/>
    <mergeCell ref="O34:R34"/>
    <mergeCell ref="AA34:AD34"/>
    <mergeCell ref="AH34:AJ34"/>
    <mergeCell ref="B164:F164"/>
    <mergeCell ref="G164:J164"/>
    <mergeCell ref="C50:N50"/>
    <mergeCell ref="O50:R50"/>
    <mergeCell ref="U50:X50"/>
    <mergeCell ref="AA50:AD50"/>
    <mergeCell ref="AG50:AJ50"/>
    <mergeCell ref="C51:N51"/>
    <mergeCell ref="O51:R51"/>
    <mergeCell ref="U51:X51"/>
    <mergeCell ref="AA51:AD51"/>
    <mergeCell ref="AG51:AJ51"/>
    <mergeCell ref="B166:F166"/>
    <mergeCell ref="G166:J166"/>
    <mergeCell ref="K166:N166"/>
    <mergeCell ref="O166:R166"/>
    <mergeCell ref="S166:V166"/>
    <mergeCell ref="W166:Z166"/>
    <mergeCell ref="AA166:AD166"/>
    <mergeCell ref="AE166:AH166"/>
    <mergeCell ref="AI166:AL166"/>
    <mergeCell ref="B165:F165"/>
    <mergeCell ref="G165:J165"/>
    <mergeCell ref="K165:N165"/>
    <mergeCell ref="O165:R165"/>
    <mergeCell ref="S165:V165"/>
    <mergeCell ref="W165:Z165"/>
    <mergeCell ref="AA165:AD165"/>
    <mergeCell ref="AE165:AH165"/>
    <mergeCell ref="AI165:AL165"/>
    <mergeCell ref="C52:N52"/>
    <mergeCell ref="O52:R52"/>
    <mergeCell ref="U52:X52"/>
    <mergeCell ref="AA52:AD52"/>
    <mergeCell ref="AG52:AJ52"/>
    <mergeCell ref="C53:N53"/>
    <mergeCell ref="O53:R53"/>
    <mergeCell ref="U53:X53"/>
    <mergeCell ref="AA53:AD53"/>
    <mergeCell ref="AG53:AJ53"/>
    <mergeCell ref="C54:N54"/>
    <mergeCell ref="O54:R54"/>
    <mergeCell ref="U54:X54"/>
    <mergeCell ref="AA54:AD54"/>
    <mergeCell ref="AG54:AJ54"/>
    <mergeCell ref="C55:N55"/>
    <mergeCell ref="O55:R55"/>
    <mergeCell ref="U55:X55"/>
    <mergeCell ref="AA55:AD55"/>
    <mergeCell ref="AG55:AJ55"/>
    <mergeCell ref="C56:N56"/>
    <mergeCell ref="O56:R56"/>
    <mergeCell ref="U56:X56"/>
    <mergeCell ref="AA56:AD56"/>
    <mergeCell ref="AG56:AJ56"/>
    <mergeCell ref="C57:N57"/>
    <mergeCell ref="O57:R57"/>
    <mergeCell ref="U57:X57"/>
    <mergeCell ref="AA57:AD57"/>
    <mergeCell ref="AG57:AJ57"/>
    <mergeCell ref="C58:N58"/>
    <mergeCell ref="O58:R58"/>
    <mergeCell ref="U58:X58"/>
    <mergeCell ref="AA58:AD58"/>
    <mergeCell ref="AG58:AJ58"/>
    <mergeCell ref="C59:N59"/>
    <mergeCell ref="O59:R59"/>
    <mergeCell ref="U59:X59"/>
    <mergeCell ref="AA59:AD59"/>
    <mergeCell ref="AG59:AJ59"/>
    <mergeCell ref="C60:N60"/>
    <mergeCell ref="O60:R60"/>
    <mergeCell ref="U60:X60"/>
    <mergeCell ref="AA60:AD60"/>
    <mergeCell ref="AG60:AJ60"/>
    <mergeCell ref="C61:N61"/>
    <mergeCell ref="O61:R61"/>
    <mergeCell ref="U61:X61"/>
    <mergeCell ref="AA61:AD61"/>
    <mergeCell ref="AG61:AJ61"/>
    <mergeCell ref="C62:N62"/>
    <mergeCell ref="O62:R62"/>
    <mergeCell ref="U62:X62"/>
    <mergeCell ref="AA62:AD62"/>
    <mergeCell ref="AG62:AJ62"/>
    <mergeCell ref="C63:N63"/>
    <mergeCell ref="O63:R63"/>
    <mergeCell ref="U63:X63"/>
    <mergeCell ref="AA63:AD63"/>
    <mergeCell ref="AG63:AJ63"/>
    <mergeCell ref="C64:N64"/>
    <mergeCell ref="O64:R64"/>
    <mergeCell ref="U64:X64"/>
    <mergeCell ref="AA64:AD64"/>
    <mergeCell ref="AG64:AJ64"/>
    <mergeCell ref="C65:N65"/>
    <mergeCell ref="O65:R65"/>
    <mergeCell ref="U65:X65"/>
    <mergeCell ref="AA65:AD65"/>
    <mergeCell ref="AG65:AJ65"/>
    <mergeCell ref="AG68:AJ68"/>
    <mergeCell ref="C69:N69"/>
    <mergeCell ref="O69:R69"/>
    <mergeCell ref="U69:X69"/>
    <mergeCell ref="AA69:AD69"/>
    <mergeCell ref="AG69:AJ69"/>
    <mergeCell ref="C66:N66"/>
    <mergeCell ref="O66:R66"/>
    <mergeCell ref="U66:X66"/>
    <mergeCell ref="AA66:AD66"/>
    <mergeCell ref="AG66:AJ66"/>
    <mergeCell ref="C67:N67"/>
    <mergeCell ref="O67:R67"/>
    <mergeCell ref="U67:X67"/>
    <mergeCell ref="AA67:AD67"/>
    <mergeCell ref="AG67:AJ67"/>
    <mergeCell ref="C72:N72"/>
    <mergeCell ref="O72:R72"/>
    <mergeCell ref="U72:X72"/>
    <mergeCell ref="AA72:AD72"/>
    <mergeCell ref="AG72:AJ72"/>
    <mergeCell ref="C49:N49"/>
    <mergeCell ref="O49:R49"/>
    <mergeCell ref="U49:X49"/>
    <mergeCell ref="AA49:AD49"/>
    <mergeCell ref="AG49:AJ49"/>
    <mergeCell ref="C70:N70"/>
    <mergeCell ref="O70:R70"/>
    <mergeCell ref="U70:X70"/>
    <mergeCell ref="AA70:AD70"/>
    <mergeCell ref="AG70:AJ70"/>
    <mergeCell ref="C71:N71"/>
    <mergeCell ref="O71:R71"/>
    <mergeCell ref="U71:X71"/>
    <mergeCell ref="AA71:AD71"/>
    <mergeCell ref="AG71:AJ71"/>
    <mergeCell ref="C68:N68"/>
    <mergeCell ref="O68:R68"/>
    <mergeCell ref="U68:X68"/>
    <mergeCell ref="AA68:AD68"/>
    <mergeCell ref="AA95:AD95"/>
    <mergeCell ref="AG95:AJ95"/>
    <mergeCell ref="C96:N96"/>
    <mergeCell ref="O96:R96"/>
    <mergeCell ref="U96:X96"/>
    <mergeCell ref="AA96:AD96"/>
    <mergeCell ref="AG96:AJ96"/>
    <mergeCell ref="B127:F127"/>
    <mergeCell ref="G127:J127"/>
    <mergeCell ref="K127:N127"/>
    <mergeCell ref="O127:R127"/>
    <mergeCell ref="S127:V127"/>
    <mergeCell ref="W127:Z127"/>
    <mergeCell ref="AA127:AD127"/>
    <mergeCell ref="AE127:AH127"/>
    <mergeCell ref="AI127:AL127"/>
    <mergeCell ref="B112:F112"/>
    <mergeCell ref="G112:J112"/>
    <mergeCell ref="K112:N112"/>
    <mergeCell ref="O112:R112"/>
    <mergeCell ref="S112:V112"/>
    <mergeCell ref="W112:Z112"/>
    <mergeCell ref="AA112:AD112"/>
    <mergeCell ref="AE112:AH112"/>
    <mergeCell ref="B128:F128"/>
    <mergeCell ref="G128:J128"/>
    <mergeCell ref="K128:N128"/>
    <mergeCell ref="O128:R128"/>
    <mergeCell ref="S128:V128"/>
    <mergeCell ref="W128:Z128"/>
    <mergeCell ref="AA128:AD128"/>
    <mergeCell ref="AE128:AH128"/>
    <mergeCell ref="AI128:AL128"/>
    <mergeCell ref="B129:F129"/>
    <mergeCell ref="G129:J129"/>
    <mergeCell ref="K129:N129"/>
    <mergeCell ref="O129:R129"/>
    <mergeCell ref="S129:V129"/>
    <mergeCell ref="W129:Z129"/>
    <mergeCell ref="AA129:AD129"/>
    <mergeCell ref="AE129:AH129"/>
    <mergeCell ref="AI129:AL129"/>
    <mergeCell ref="B130:F130"/>
    <mergeCell ref="G130:J130"/>
    <mergeCell ref="K130:N130"/>
    <mergeCell ref="O130:R130"/>
    <mergeCell ref="S130:V130"/>
    <mergeCell ref="W130:Z130"/>
    <mergeCell ref="AA130:AD130"/>
    <mergeCell ref="AE130:AH130"/>
    <mergeCell ref="AI130:AL130"/>
    <mergeCell ref="B131:F131"/>
    <mergeCell ref="G131:J131"/>
    <mergeCell ref="K131:N131"/>
    <mergeCell ref="O131:R131"/>
    <mergeCell ref="S131:V131"/>
    <mergeCell ref="W131:Z131"/>
    <mergeCell ref="AA131:AD131"/>
    <mergeCell ref="AE131:AH131"/>
    <mergeCell ref="AI131:AL131"/>
    <mergeCell ref="B132:F132"/>
    <mergeCell ref="G132:J132"/>
    <mergeCell ref="K132:N132"/>
    <mergeCell ref="O132:R132"/>
    <mergeCell ref="S132:V132"/>
    <mergeCell ref="W132:Z132"/>
    <mergeCell ref="AA132:AD132"/>
    <mergeCell ref="AE132:AH132"/>
    <mergeCell ref="AI132:AL132"/>
    <mergeCell ref="B133:F133"/>
    <mergeCell ref="G133:J133"/>
    <mergeCell ref="K133:N133"/>
    <mergeCell ref="O133:R133"/>
    <mergeCell ref="S133:V133"/>
    <mergeCell ref="W133:Z133"/>
    <mergeCell ref="AA133:AD133"/>
    <mergeCell ref="AE133:AH133"/>
    <mergeCell ref="AI133:AL133"/>
    <mergeCell ref="B134:F134"/>
    <mergeCell ref="G134:J134"/>
    <mergeCell ref="K134:N134"/>
    <mergeCell ref="O134:R134"/>
    <mergeCell ref="S134:V134"/>
    <mergeCell ref="W134:Z134"/>
    <mergeCell ref="AA134:AD134"/>
    <mergeCell ref="AE134:AH134"/>
    <mergeCell ref="AI134:AL134"/>
    <mergeCell ref="B135:F135"/>
    <mergeCell ref="G135:J135"/>
    <mergeCell ref="K135:N135"/>
    <mergeCell ref="O135:R135"/>
    <mergeCell ref="S135:V135"/>
    <mergeCell ref="W135:Z135"/>
    <mergeCell ref="AA135:AD135"/>
    <mergeCell ref="AE135:AH135"/>
    <mergeCell ref="AI135:AL135"/>
    <mergeCell ref="B136:F136"/>
    <mergeCell ref="G136:J136"/>
    <mergeCell ref="K136:N136"/>
    <mergeCell ref="O136:R136"/>
    <mergeCell ref="S136:V136"/>
    <mergeCell ref="W136:Z136"/>
    <mergeCell ref="AA136:AD136"/>
    <mergeCell ref="AE136:AH136"/>
    <mergeCell ref="AI136:AL136"/>
    <mergeCell ref="B137:F137"/>
    <mergeCell ref="G137:J137"/>
    <mergeCell ref="K137:N137"/>
    <mergeCell ref="O137:R137"/>
    <mergeCell ref="S137:V137"/>
    <mergeCell ref="W137:Z137"/>
    <mergeCell ref="AA137:AD137"/>
    <mergeCell ref="AE137:AH137"/>
    <mergeCell ref="AI137:AL137"/>
    <mergeCell ref="B138:F138"/>
    <mergeCell ref="G138:J138"/>
    <mergeCell ref="K138:N138"/>
    <mergeCell ref="O138:R138"/>
    <mergeCell ref="S138:V138"/>
    <mergeCell ref="W138:Z138"/>
    <mergeCell ref="AA138:AD138"/>
    <mergeCell ref="AE138:AH138"/>
    <mergeCell ref="AI138:AL138"/>
    <mergeCell ref="B139:F139"/>
    <mergeCell ref="G139:J139"/>
    <mergeCell ref="K139:N139"/>
    <mergeCell ref="O139:R139"/>
    <mergeCell ref="S139:V139"/>
    <mergeCell ref="W139:Z139"/>
    <mergeCell ref="AA139:AD139"/>
    <mergeCell ref="AE139:AH139"/>
    <mergeCell ref="AI139:AL139"/>
    <mergeCell ref="B140:F140"/>
    <mergeCell ref="G140:J140"/>
    <mergeCell ref="K140:N140"/>
    <mergeCell ref="O140:R140"/>
    <mergeCell ref="S140:V140"/>
    <mergeCell ref="W140:Z140"/>
    <mergeCell ref="AA140:AD140"/>
    <mergeCell ref="AE140:AH140"/>
    <mergeCell ref="AI140:AL140"/>
    <mergeCell ref="B141:F141"/>
    <mergeCell ref="G141:J141"/>
    <mergeCell ref="K141:N141"/>
    <mergeCell ref="O141:R141"/>
    <mergeCell ref="S141:V141"/>
    <mergeCell ref="W141:Z141"/>
    <mergeCell ref="AA141:AD141"/>
    <mergeCell ref="AE141:AH141"/>
    <mergeCell ref="AI141:AL141"/>
    <mergeCell ref="B142:F142"/>
    <mergeCell ref="G142:J142"/>
    <mergeCell ref="K142:N142"/>
    <mergeCell ref="O142:R142"/>
    <mergeCell ref="S142:V142"/>
    <mergeCell ref="W142:Z142"/>
    <mergeCell ref="AA142:AD142"/>
    <mergeCell ref="AE142:AH142"/>
    <mergeCell ref="AI142:AL142"/>
    <mergeCell ref="B143:F143"/>
    <mergeCell ref="G143:J143"/>
    <mergeCell ref="K143:N143"/>
    <mergeCell ref="O143:R143"/>
    <mergeCell ref="S143:V143"/>
    <mergeCell ref="W143:Z143"/>
    <mergeCell ref="AA143:AD143"/>
    <mergeCell ref="AE143:AH143"/>
    <mergeCell ref="AI143:AL143"/>
    <mergeCell ref="B144:F144"/>
    <mergeCell ref="G144:J144"/>
    <mergeCell ref="K144:N144"/>
    <mergeCell ref="O144:R144"/>
    <mergeCell ref="S144:V144"/>
    <mergeCell ref="W144:Z144"/>
    <mergeCell ref="AA144:AD144"/>
    <mergeCell ref="AE144:AH144"/>
    <mergeCell ref="AI144:AL144"/>
    <mergeCell ref="B145:F145"/>
    <mergeCell ref="G145:J145"/>
    <mergeCell ref="K145:N145"/>
    <mergeCell ref="O145:R145"/>
    <mergeCell ref="S145:V145"/>
    <mergeCell ref="W145:Z145"/>
    <mergeCell ref="AA145:AD145"/>
    <mergeCell ref="AE145:AH145"/>
    <mergeCell ref="AI145:AL145"/>
    <mergeCell ref="B146:F146"/>
    <mergeCell ref="G146:J146"/>
    <mergeCell ref="K146:N146"/>
    <mergeCell ref="O146:R146"/>
    <mergeCell ref="S146:V146"/>
    <mergeCell ref="W146:Z146"/>
    <mergeCell ref="AA146:AD146"/>
    <mergeCell ref="AE146:AH146"/>
    <mergeCell ref="AI146:AL146"/>
    <mergeCell ref="AI112:AL112"/>
    <mergeCell ref="B113:F113"/>
    <mergeCell ref="G113:J113"/>
    <mergeCell ref="K113:N113"/>
    <mergeCell ref="O113:R113"/>
    <mergeCell ref="S113:V113"/>
    <mergeCell ref="W113:Z113"/>
    <mergeCell ref="AA113:AD113"/>
    <mergeCell ref="AE113:AH113"/>
    <mergeCell ref="AI113:AL113"/>
    <mergeCell ref="B114:F114"/>
    <mergeCell ref="G114:J114"/>
    <mergeCell ref="K114:N114"/>
    <mergeCell ref="O114:R114"/>
    <mergeCell ref="S114:V114"/>
    <mergeCell ref="W114:Z114"/>
    <mergeCell ref="AA114:AD114"/>
    <mergeCell ref="AE114:AH114"/>
    <mergeCell ref="AI114:AL114"/>
    <mergeCell ref="B115:F115"/>
    <mergeCell ref="G115:J115"/>
    <mergeCell ref="K115:N115"/>
    <mergeCell ref="O115:R115"/>
    <mergeCell ref="S115:V115"/>
    <mergeCell ref="W115:Z115"/>
    <mergeCell ref="AA115:AD115"/>
    <mergeCell ref="AE115:AH115"/>
    <mergeCell ref="AI115:AL115"/>
    <mergeCell ref="B116:F116"/>
    <mergeCell ref="G116:J116"/>
    <mergeCell ref="K116:N116"/>
    <mergeCell ref="O116:R116"/>
    <mergeCell ref="S116:V116"/>
    <mergeCell ref="W116:Z116"/>
    <mergeCell ref="AA116:AD116"/>
    <mergeCell ref="AE116:AH116"/>
    <mergeCell ref="AI116:AL116"/>
    <mergeCell ref="B117:F117"/>
    <mergeCell ref="G117:J117"/>
    <mergeCell ref="K117:N117"/>
    <mergeCell ref="O117:R117"/>
    <mergeCell ref="S117:V117"/>
    <mergeCell ref="W117:Z117"/>
    <mergeCell ref="AA117:AD117"/>
    <mergeCell ref="AE117:AH117"/>
    <mergeCell ref="AI117:AL117"/>
    <mergeCell ref="B118:F118"/>
    <mergeCell ref="G118:J118"/>
    <mergeCell ref="K118:N118"/>
    <mergeCell ref="O118:R118"/>
    <mergeCell ref="S118:V118"/>
    <mergeCell ref="W118:Z118"/>
    <mergeCell ref="AA118:AD118"/>
    <mergeCell ref="AE118:AH118"/>
    <mergeCell ref="AI118:AL118"/>
    <mergeCell ref="B119:F119"/>
    <mergeCell ref="G119:J119"/>
    <mergeCell ref="K119:N119"/>
    <mergeCell ref="O119:R119"/>
    <mergeCell ref="S119:V119"/>
    <mergeCell ref="W119:Z119"/>
    <mergeCell ref="AA119:AD119"/>
    <mergeCell ref="AE119:AH119"/>
    <mergeCell ref="AI119:AL119"/>
    <mergeCell ref="B120:F120"/>
    <mergeCell ref="G120:J120"/>
    <mergeCell ref="K120:N120"/>
    <mergeCell ref="O120:R120"/>
    <mergeCell ref="S120:V120"/>
    <mergeCell ref="W120:Z120"/>
    <mergeCell ref="AA120:AD120"/>
    <mergeCell ref="AE120:AH120"/>
    <mergeCell ref="AI120:AL120"/>
    <mergeCell ref="B121:F121"/>
    <mergeCell ref="G121:J121"/>
    <mergeCell ref="K121:N121"/>
    <mergeCell ref="O121:R121"/>
    <mergeCell ref="S121:V121"/>
    <mergeCell ref="W121:Z121"/>
    <mergeCell ref="AA121:AD121"/>
    <mergeCell ref="AE121:AH121"/>
    <mergeCell ref="AI121:AL121"/>
    <mergeCell ref="B122:F122"/>
    <mergeCell ref="G122:J122"/>
    <mergeCell ref="K122:N122"/>
    <mergeCell ref="O122:R122"/>
    <mergeCell ref="S122:V122"/>
    <mergeCell ref="W122:Z122"/>
    <mergeCell ref="AA122:AD122"/>
    <mergeCell ref="AE122:AH122"/>
    <mergeCell ref="AI122:AL122"/>
    <mergeCell ref="B123:F123"/>
    <mergeCell ref="G123:J123"/>
    <mergeCell ref="K123:N123"/>
    <mergeCell ref="O123:R123"/>
    <mergeCell ref="S123:V123"/>
    <mergeCell ref="W123:Z123"/>
    <mergeCell ref="AA123:AD123"/>
    <mergeCell ref="AE123:AH123"/>
    <mergeCell ref="AI123:AL123"/>
    <mergeCell ref="B124:F124"/>
    <mergeCell ref="G124:J124"/>
    <mergeCell ref="K124:N124"/>
    <mergeCell ref="O124:R124"/>
    <mergeCell ref="S124:V124"/>
    <mergeCell ref="W124:Z124"/>
    <mergeCell ref="AA124:AD124"/>
    <mergeCell ref="AE124:AH124"/>
    <mergeCell ref="AI124:AL124"/>
    <mergeCell ref="B125:F125"/>
    <mergeCell ref="G125:J125"/>
    <mergeCell ref="K125:N125"/>
    <mergeCell ref="O125:R125"/>
    <mergeCell ref="S125:V125"/>
    <mergeCell ref="W125:Z125"/>
    <mergeCell ref="AA125:AD125"/>
    <mergeCell ref="AE125:AH125"/>
    <mergeCell ref="AI125:AL125"/>
    <mergeCell ref="B126:F126"/>
    <mergeCell ref="G126:J126"/>
    <mergeCell ref="K126:N126"/>
    <mergeCell ref="O126:R126"/>
    <mergeCell ref="S126:V126"/>
    <mergeCell ref="W126:Z126"/>
    <mergeCell ref="AA126:AD126"/>
    <mergeCell ref="AE126:AH126"/>
    <mergeCell ref="AI126:AL126"/>
    <mergeCell ref="C36:N36"/>
    <mergeCell ref="O36:R36"/>
    <mergeCell ref="AA36:AD36"/>
    <mergeCell ref="AH36:AJ36"/>
    <mergeCell ref="C37:N37"/>
    <mergeCell ref="O37:R37"/>
    <mergeCell ref="AA37:AD37"/>
    <mergeCell ref="AH37:AJ37"/>
    <mergeCell ref="C38:N38"/>
    <mergeCell ref="O38:R38"/>
    <mergeCell ref="AA38:AD38"/>
    <mergeCell ref="AH38:AJ38"/>
    <mergeCell ref="C39:N39"/>
    <mergeCell ref="O39:R39"/>
    <mergeCell ref="AA39:AD39"/>
    <mergeCell ref="AH39:AJ39"/>
    <mergeCell ref="C40:N40"/>
    <mergeCell ref="O40:R40"/>
    <mergeCell ref="AA40:AD40"/>
    <mergeCell ref="AH40:AJ40"/>
    <mergeCell ref="C41:N41"/>
    <mergeCell ref="O41:R41"/>
    <mergeCell ref="AA41:AD41"/>
    <mergeCell ref="AH41:AJ41"/>
    <mergeCell ref="C45:N45"/>
    <mergeCell ref="O45:R45"/>
    <mergeCell ref="AA45:AD45"/>
    <mergeCell ref="AH45:AJ45"/>
    <mergeCell ref="C42:N42"/>
    <mergeCell ref="O42:R42"/>
    <mergeCell ref="AA42:AD42"/>
    <mergeCell ref="AH42:AJ42"/>
    <mergeCell ref="C43:N43"/>
    <mergeCell ref="O43:R43"/>
    <mergeCell ref="AA43:AD43"/>
    <mergeCell ref="AH43:AJ43"/>
    <mergeCell ref="C44:N44"/>
    <mergeCell ref="O44:R44"/>
    <mergeCell ref="AA44:AD44"/>
    <mergeCell ref="AH44:AJ44"/>
  </mergeCells>
  <phoneticPr fontId="1"/>
  <pageMargins left="0.70866141732283472" right="0.70866141732283472" top="0.59055118110236227" bottom="0.39370078740157483" header="0.31496062992125984" footer="0.15748031496062992"/>
  <pageSetup paperSize="9" scale="98" fitToHeight="0" orientation="portrait" r:id="rId3"/>
  <headerFooter>
    <oddHeader>&amp;L&amp;"ＭＳ Ｐゴシック,標準"&amp;10（計画様式1）別紙</oddHeader>
  </headerFooter>
  <rowBreaks count="1" manualBreakCount="1">
    <brk id="106" max="3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N70"/>
  <sheetViews>
    <sheetView zoomScaleNormal="100" workbookViewId="0">
      <pane ySplit="7" topLeftCell="A8" activePane="bottomLeft" state="frozen"/>
      <selection activeCell="R18" sqref="R18:T18"/>
      <selection pane="bottomLeft" activeCell="R18" sqref="R18:T18"/>
    </sheetView>
  </sheetViews>
  <sheetFormatPr defaultColWidth="9" defaultRowHeight="13.2" x14ac:dyDescent="0.45"/>
  <cols>
    <col min="1" max="1" width="5.3984375" style="79" customWidth="1"/>
    <col min="2" max="2" width="42" style="79" customWidth="1"/>
    <col min="3" max="12" width="15" style="79" customWidth="1"/>
    <col min="13" max="259" width="9" style="79"/>
    <col min="260" max="260" width="8" style="79" customWidth="1"/>
    <col min="261" max="261" width="14.8984375" style="79" customWidth="1"/>
    <col min="262" max="267" width="13.3984375" style="79" customWidth="1"/>
    <col min="268" max="268" width="11.8984375" style="79" customWidth="1"/>
    <col min="269" max="515" width="9" style="79"/>
    <col min="516" max="516" width="8" style="79" customWidth="1"/>
    <col min="517" max="517" width="14.8984375" style="79" customWidth="1"/>
    <col min="518" max="523" width="13.3984375" style="79" customWidth="1"/>
    <col min="524" max="524" width="11.8984375" style="79" customWidth="1"/>
    <col min="525" max="771" width="9" style="79"/>
    <col min="772" max="772" width="8" style="79" customWidth="1"/>
    <col min="773" max="773" width="14.8984375" style="79" customWidth="1"/>
    <col min="774" max="779" width="13.3984375" style="79" customWidth="1"/>
    <col min="780" max="780" width="11.8984375" style="79" customWidth="1"/>
    <col min="781" max="1027" width="9" style="79"/>
    <col min="1028" max="1028" width="8" style="79" customWidth="1"/>
    <col min="1029" max="1029" width="14.8984375" style="79" customWidth="1"/>
    <col min="1030" max="1035" width="13.3984375" style="79" customWidth="1"/>
    <col min="1036" max="1036" width="11.8984375" style="79" customWidth="1"/>
    <col min="1037" max="1283" width="9" style="79"/>
    <col min="1284" max="1284" width="8" style="79" customWidth="1"/>
    <col min="1285" max="1285" width="14.8984375" style="79" customWidth="1"/>
    <col min="1286" max="1291" width="13.3984375" style="79" customWidth="1"/>
    <col min="1292" max="1292" width="11.8984375" style="79" customWidth="1"/>
    <col min="1293" max="1539" width="9" style="79"/>
    <col min="1540" max="1540" width="8" style="79" customWidth="1"/>
    <col min="1541" max="1541" width="14.8984375" style="79" customWidth="1"/>
    <col min="1542" max="1547" width="13.3984375" style="79" customWidth="1"/>
    <col min="1548" max="1548" width="11.8984375" style="79" customWidth="1"/>
    <col min="1549" max="1795" width="9" style="79"/>
    <col min="1796" max="1796" width="8" style="79" customWidth="1"/>
    <col min="1797" max="1797" width="14.8984375" style="79" customWidth="1"/>
    <col min="1798" max="1803" width="13.3984375" style="79" customWidth="1"/>
    <col min="1804" max="1804" width="11.8984375" style="79" customWidth="1"/>
    <col min="1805" max="2051" width="9" style="79"/>
    <col min="2052" max="2052" width="8" style="79" customWidth="1"/>
    <col min="2053" max="2053" width="14.8984375" style="79" customWidth="1"/>
    <col min="2054" max="2059" width="13.3984375" style="79" customWidth="1"/>
    <col min="2060" max="2060" width="11.8984375" style="79" customWidth="1"/>
    <col min="2061" max="2307" width="9" style="79"/>
    <col min="2308" max="2308" width="8" style="79" customWidth="1"/>
    <col min="2309" max="2309" width="14.8984375" style="79" customWidth="1"/>
    <col min="2310" max="2315" width="13.3984375" style="79" customWidth="1"/>
    <col min="2316" max="2316" width="11.8984375" style="79" customWidth="1"/>
    <col min="2317" max="2563" width="9" style="79"/>
    <col min="2564" max="2564" width="8" style="79" customWidth="1"/>
    <col min="2565" max="2565" width="14.8984375" style="79" customWidth="1"/>
    <col min="2566" max="2571" width="13.3984375" style="79" customWidth="1"/>
    <col min="2572" max="2572" width="11.8984375" style="79" customWidth="1"/>
    <col min="2573" max="2819" width="9" style="79"/>
    <col min="2820" max="2820" width="8" style="79" customWidth="1"/>
    <col min="2821" max="2821" width="14.8984375" style="79" customWidth="1"/>
    <col min="2822" max="2827" width="13.3984375" style="79" customWidth="1"/>
    <col min="2828" max="2828" width="11.8984375" style="79" customWidth="1"/>
    <col min="2829" max="3075" width="9" style="79"/>
    <col min="3076" max="3076" width="8" style="79" customWidth="1"/>
    <col min="3077" max="3077" width="14.8984375" style="79" customWidth="1"/>
    <col min="3078" max="3083" width="13.3984375" style="79" customWidth="1"/>
    <col min="3084" max="3084" width="11.8984375" style="79" customWidth="1"/>
    <col min="3085" max="3331" width="9" style="79"/>
    <col min="3332" max="3332" width="8" style="79" customWidth="1"/>
    <col min="3333" max="3333" width="14.8984375" style="79" customWidth="1"/>
    <col min="3334" max="3339" width="13.3984375" style="79" customWidth="1"/>
    <col min="3340" max="3340" width="11.8984375" style="79" customWidth="1"/>
    <col min="3341" max="3587" width="9" style="79"/>
    <col min="3588" max="3588" width="8" style="79" customWidth="1"/>
    <col min="3589" max="3589" width="14.8984375" style="79" customWidth="1"/>
    <col min="3590" max="3595" width="13.3984375" style="79" customWidth="1"/>
    <col min="3596" max="3596" width="11.8984375" style="79" customWidth="1"/>
    <col min="3597" max="3843" width="9" style="79"/>
    <col min="3844" max="3844" width="8" style="79" customWidth="1"/>
    <col min="3845" max="3845" width="14.8984375" style="79" customWidth="1"/>
    <col min="3846" max="3851" width="13.3984375" style="79" customWidth="1"/>
    <col min="3852" max="3852" width="11.8984375" style="79" customWidth="1"/>
    <col min="3853" max="4099" width="9" style="79"/>
    <col min="4100" max="4100" width="8" style="79" customWidth="1"/>
    <col min="4101" max="4101" width="14.8984375" style="79" customWidth="1"/>
    <col min="4102" max="4107" width="13.3984375" style="79" customWidth="1"/>
    <col min="4108" max="4108" width="11.8984375" style="79" customWidth="1"/>
    <col min="4109" max="4355" width="9" style="79"/>
    <col min="4356" max="4356" width="8" style="79" customWidth="1"/>
    <col min="4357" max="4357" width="14.8984375" style="79" customWidth="1"/>
    <col min="4358" max="4363" width="13.3984375" style="79" customWidth="1"/>
    <col min="4364" max="4364" width="11.8984375" style="79" customWidth="1"/>
    <col min="4365" max="4611" width="9" style="79"/>
    <col min="4612" max="4612" width="8" style="79" customWidth="1"/>
    <col min="4613" max="4613" width="14.8984375" style="79" customWidth="1"/>
    <col min="4614" max="4619" width="13.3984375" style="79" customWidth="1"/>
    <col min="4620" max="4620" width="11.8984375" style="79" customWidth="1"/>
    <col min="4621" max="4867" width="9" style="79"/>
    <col min="4868" max="4868" width="8" style="79" customWidth="1"/>
    <col min="4869" max="4869" width="14.8984375" style="79" customWidth="1"/>
    <col min="4870" max="4875" width="13.3984375" style="79" customWidth="1"/>
    <col min="4876" max="4876" width="11.8984375" style="79" customWidth="1"/>
    <col min="4877" max="5123" width="9" style="79"/>
    <col min="5124" max="5124" width="8" style="79" customWidth="1"/>
    <col min="5125" max="5125" width="14.8984375" style="79" customWidth="1"/>
    <col min="5126" max="5131" width="13.3984375" style="79" customWidth="1"/>
    <col min="5132" max="5132" width="11.8984375" style="79" customWidth="1"/>
    <col min="5133" max="5379" width="9" style="79"/>
    <col min="5380" max="5380" width="8" style="79" customWidth="1"/>
    <col min="5381" max="5381" width="14.8984375" style="79" customWidth="1"/>
    <col min="5382" max="5387" width="13.3984375" style="79" customWidth="1"/>
    <col min="5388" max="5388" width="11.8984375" style="79" customWidth="1"/>
    <col min="5389" max="5635" width="9" style="79"/>
    <col min="5636" max="5636" width="8" style="79" customWidth="1"/>
    <col min="5637" max="5637" width="14.8984375" style="79" customWidth="1"/>
    <col min="5638" max="5643" width="13.3984375" style="79" customWidth="1"/>
    <col min="5644" max="5644" width="11.8984375" style="79" customWidth="1"/>
    <col min="5645" max="5891" width="9" style="79"/>
    <col min="5892" max="5892" width="8" style="79" customWidth="1"/>
    <col min="5893" max="5893" width="14.8984375" style="79" customWidth="1"/>
    <col min="5894" max="5899" width="13.3984375" style="79" customWidth="1"/>
    <col min="5900" max="5900" width="11.8984375" style="79" customWidth="1"/>
    <col min="5901" max="6147" width="9" style="79"/>
    <col min="6148" max="6148" width="8" style="79" customWidth="1"/>
    <col min="6149" max="6149" width="14.8984375" style="79" customWidth="1"/>
    <col min="6150" max="6155" width="13.3984375" style="79" customWidth="1"/>
    <col min="6156" max="6156" width="11.8984375" style="79" customWidth="1"/>
    <col min="6157" max="6403" width="9" style="79"/>
    <col min="6404" max="6404" width="8" style="79" customWidth="1"/>
    <col min="6405" max="6405" width="14.8984375" style="79" customWidth="1"/>
    <col min="6406" max="6411" width="13.3984375" style="79" customWidth="1"/>
    <col min="6412" max="6412" width="11.8984375" style="79" customWidth="1"/>
    <col min="6413" max="6659" width="9" style="79"/>
    <col min="6660" max="6660" width="8" style="79" customWidth="1"/>
    <col min="6661" max="6661" width="14.8984375" style="79" customWidth="1"/>
    <col min="6662" max="6667" width="13.3984375" style="79" customWidth="1"/>
    <col min="6668" max="6668" width="11.8984375" style="79" customWidth="1"/>
    <col min="6669" max="6915" width="9" style="79"/>
    <col min="6916" max="6916" width="8" style="79" customWidth="1"/>
    <col min="6917" max="6917" width="14.8984375" style="79" customWidth="1"/>
    <col min="6918" max="6923" width="13.3984375" style="79" customWidth="1"/>
    <col min="6924" max="6924" width="11.8984375" style="79" customWidth="1"/>
    <col min="6925" max="7171" width="9" style="79"/>
    <col min="7172" max="7172" width="8" style="79" customWidth="1"/>
    <col min="7173" max="7173" width="14.8984375" style="79" customWidth="1"/>
    <col min="7174" max="7179" width="13.3984375" style="79" customWidth="1"/>
    <col min="7180" max="7180" width="11.8984375" style="79" customWidth="1"/>
    <col min="7181" max="7427" width="9" style="79"/>
    <col min="7428" max="7428" width="8" style="79" customWidth="1"/>
    <col min="7429" max="7429" width="14.8984375" style="79" customWidth="1"/>
    <col min="7430" max="7435" width="13.3984375" style="79" customWidth="1"/>
    <col min="7436" max="7436" width="11.8984375" style="79" customWidth="1"/>
    <col min="7437" max="7683" width="9" style="79"/>
    <col min="7684" max="7684" width="8" style="79" customWidth="1"/>
    <col min="7685" max="7685" width="14.8984375" style="79" customWidth="1"/>
    <col min="7686" max="7691" width="13.3984375" style="79" customWidth="1"/>
    <col min="7692" max="7692" width="11.8984375" style="79" customWidth="1"/>
    <col min="7693" max="7939" width="9" style="79"/>
    <col min="7940" max="7940" width="8" style="79" customWidth="1"/>
    <col min="7941" max="7941" width="14.8984375" style="79" customWidth="1"/>
    <col min="7942" max="7947" width="13.3984375" style="79" customWidth="1"/>
    <col min="7948" max="7948" width="11.8984375" style="79" customWidth="1"/>
    <col min="7949" max="8195" width="9" style="79"/>
    <col min="8196" max="8196" width="8" style="79" customWidth="1"/>
    <col min="8197" max="8197" width="14.8984375" style="79" customWidth="1"/>
    <col min="8198" max="8203" width="13.3984375" style="79" customWidth="1"/>
    <col min="8204" max="8204" width="11.8984375" style="79" customWidth="1"/>
    <col min="8205" max="8451" width="9" style="79"/>
    <col min="8452" max="8452" width="8" style="79" customWidth="1"/>
    <col min="8453" max="8453" width="14.8984375" style="79" customWidth="1"/>
    <col min="8454" max="8459" width="13.3984375" style="79" customWidth="1"/>
    <col min="8460" max="8460" width="11.8984375" style="79" customWidth="1"/>
    <col min="8461" max="8707" width="9" style="79"/>
    <col min="8708" max="8708" width="8" style="79" customWidth="1"/>
    <col min="8709" max="8709" width="14.8984375" style="79" customWidth="1"/>
    <col min="8710" max="8715" width="13.3984375" style="79" customWidth="1"/>
    <col min="8716" max="8716" width="11.8984375" style="79" customWidth="1"/>
    <col min="8717" max="8963" width="9" style="79"/>
    <col min="8964" max="8964" width="8" style="79" customWidth="1"/>
    <col min="8965" max="8965" width="14.8984375" style="79" customWidth="1"/>
    <col min="8966" max="8971" width="13.3984375" style="79" customWidth="1"/>
    <col min="8972" max="8972" width="11.8984375" style="79" customWidth="1"/>
    <col min="8973" max="9219" width="9" style="79"/>
    <col min="9220" max="9220" width="8" style="79" customWidth="1"/>
    <col min="9221" max="9221" width="14.8984375" style="79" customWidth="1"/>
    <col min="9222" max="9227" width="13.3984375" style="79" customWidth="1"/>
    <col min="9228" max="9228" width="11.8984375" style="79" customWidth="1"/>
    <col min="9229" max="9475" width="9" style="79"/>
    <col min="9476" max="9476" width="8" style="79" customWidth="1"/>
    <col min="9477" max="9477" width="14.8984375" style="79" customWidth="1"/>
    <col min="9478" max="9483" width="13.3984375" style="79" customWidth="1"/>
    <col min="9484" max="9484" width="11.8984375" style="79" customWidth="1"/>
    <col min="9485" max="9731" width="9" style="79"/>
    <col min="9732" max="9732" width="8" style="79" customWidth="1"/>
    <col min="9733" max="9733" width="14.8984375" style="79" customWidth="1"/>
    <col min="9734" max="9739" width="13.3984375" style="79" customWidth="1"/>
    <col min="9740" max="9740" width="11.8984375" style="79" customWidth="1"/>
    <col min="9741" max="9987" width="9" style="79"/>
    <col min="9988" max="9988" width="8" style="79" customWidth="1"/>
    <col min="9989" max="9989" width="14.8984375" style="79" customWidth="1"/>
    <col min="9990" max="9995" width="13.3984375" style="79" customWidth="1"/>
    <col min="9996" max="9996" width="11.8984375" style="79" customWidth="1"/>
    <col min="9997" max="10243" width="9" style="79"/>
    <col min="10244" max="10244" width="8" style="79" customWidth="1"/>
    <col min="10245" max="10245" width="14.8984375" style="79" customWidth="1"/>
    <col min="10246" max="10251" width="13.3984375" style="79" customWidth="1"/>
    <col min="10252" max="10252" width="11.8984375" style="79" customWidth="1"/>
    <col min="10253" max="10499" width="9" style="79"/>
    <col min="10500" max="10500" width="8" style="79" customWidth="1"/>
    <col min="10501" max="10501" width="14.8984375" style="79" customWidth="1"/>
    <col min="10502" max="10507" width="13.3984375" style="79" customWidth="1"/>
    <col min="10508" max="10508" width="11.8984375" style="79" customWidth="1"/>
    <col min="10509" max="10755" width="9" style="79"/>
    <col min="10756" max="10756" width="8" style="79" customWidth="1"/>
    <col min="10757" max="10757" width="14.8984375" style="79" customWidth="1"/>
    <col min="10758" max="10763" width="13.3984375" style="79" customWidth="1"/>
    <col min="10764" max="10764" width="11.8984375" style="79" customWidth="1"/>
    <col min="10765" max="11011" width="9" style="79"/>
    <col min="11012" max="11012" width="8" style="79" customWidth="1"/>
    <col min="11013" max="11013" width="14.8984375" style="79" customWidth="1"/>
    <col min="11014" max="11019" width="13.3984375" style="79" customWidth="1"/>
    <col min="11020" max="11020" width="11.8984375" style="79" customWidth="1"/>
    <col min="11021" max="11267" width="9" style="79"/>
    <col min="11268" max="11268" width="8" style="79" customWidth="1"/>
    <col min="11269" max="11269" width="14.8984375" style="79" customWidth="1"/>
    <col min="11270" max="11275" width="13.3984375" style="79" customWidth="1"/>
    <col min="11276" max="11276" width="11.8984375" style="79" customWidth="1"/>
    <col min="11277" max="11523" width="9" style="79"/>
    <col min="11524" max="11524" width="8" style="79" customWidth="1"/>
    <col min="11525" max="11525" width="14.8984375" style="79" customWidth="1"/>
    <col min="11526" max="11531" width="13.3984375" style="79" customWidth="1"/>
    <col min="11532" max="11532" width="11.8984375" style="79" customWidth="1"/>
    <col min="11533" max="11779" width="9" style="79"/>
    <col min="11780" max="11780" width="8" style="79" customWidth="1"/>
    <col min="11781" max="11781" width="14.8984375" style="79" customWidth="1"/>
    <col min="11782" max="11787" width="13.3984375" style="79" customWidth="1"/>
    <col min="11788" max="11788" width="11.8984375" style="79" customWidth="1"/>
    <col min="11789" max="12035" width="9" style="79"/>
    <col min="12036" max="12036" width="8" style="79" customWidth="1"/>
    <col min="12037" max="12037" width="14.8984375" style="79" customWidth="1"/>
    <col min="12038" max="12043" width="13.3984375" style="79" customWidth="1"/>
    <col min="12044" max="12044" width="11.8984375" style="79" customWidth="1"/>
    <col min="12045" max="12291" width="9" style="79"/>
    <col min="12292" max="12292" width="8" style="79" customWidth="1"/>
    <col min="12293" max="12293" width="14.8984375" style="79" customWidth="1"/>
    <col min="12294" max="12299" width="13.3984375" style="79" customWidth="1"/>
    <col min="12300" max="12300" width="11.8984375" style="79" customWidth="1"/>
    <col min="12301" max="12547" width="9" style="79"/>
    <col min="12548" max="12548" width="8" style="79" customWidth="1"/>
    <col min="12549" max="12549" width="14.8984375" style="79" customWidth="1"/>
    <col min="12550" max="12555" width="13.3984375" style="79" customWidth="1"/>
    <col min="12556" max="12556" width="11.8984375" style="79" customWidth="1"/>
    <col min="12557" max="12803" width="9" style="79"/>
    <col min="12804" max="12804" width="8" style="79" customWidth="1"/>
    <col min="12805" max="12805" width="14.8984375" style="79" customWidth="1"/>
    <col min="12806" max="12811" width="13.3984375" style="79" customWidth="1"/>
    <col min="12812" max="12812" width="11.8984375" style="79" customWidth="1"/>
    <col min="12813" max="13059" width="9" style="79"/>
    <col min="13060" max="13060" width="8" style="79" customWidth="1"/>
    <col min="13061" max="13061" width="14.8984375" style="79" customWidth="1"/>
    <col min="13062" max="13067" width="13.3984375" style="79" customWidth="1"/>
    <col min="13068" max="13068" width="11.8984375" style="79" customWidth="1"/>
    <col min="13069" max="13315" width="9" style="79"/>
    <col min="13316" max="13316" width="8" style="79" customWidth="1"/>
    <col min="13317" max="13317" width="14.8984375" style="79" customWidth="1"/>
    <col min="13318" max="13323" width="13.3984375" style="79" customWidth="1"/>
    <col min="13324" max="13324" width="11.8984375" style="79" customWidth="1"/>
    <col min="13325" max="13571" width="9" style="79"/>
    <col min="13572" max="13572" width="8" style="79" customWidth="1"/>
    <col min="13573" max="13573" width="14.8984375" style="79" customWidth="1"/>
    <col min="13574" max="13579" width="13.3984375" style="79" customWidth="1"/>
    <col min="13580" max="13580" width="11.8984375" style="79" customWidth="1"/>
    <col min="13581" max="13827" width="9" style="79"/>
    <col min="13828" max="13828" width="8" style="79" customWidth="1"/>
    <col min="13829" max="13829" width="14.8984375" style="79" customWidth="1"/>
    <col min="13830" max="13835" width="13.3984375" style="79" customWidth="1"/>
    <col min="13836" max="13836" width="11.8984375" style="79" customWidth="1"/>
    <col min="13837" max="14083" width="9" style="79"/>
    <col min="14084" max="14084" width="8" style="79" customWidth="1"/>
    <col min="14085" max="14085" width="14.8984375" style="79" customWidth="1"/>
    <col min="14086" max="14091" width="13.3984375" style="79" customWidth="1"/>
    <col min="14092" max="14092" width="11.8984375" style="79" customWidth="1"/>
    <col min="14093" max="14339" width="9" style="79"/>
    <col min="14340" max="14340" width="8" style="79" customWidth="1"/>
    <col min="14341" max="14341" width="14.8984375" style="79" customWidth="1"/>
    <col min="14342" max="14347" width="13.3984375" style="79" customWidth="1"/>
    <col min="14348" max="14348" width="11.8984375" style="79" customWidth="1"/>
    <col min="14349" max="14595" width="9" style="79"/>
    <col min="14596" max="14596" width="8" style="79" customWidth="1"/>
    <col min="14597" max="14597" width="14.8984375" style="79" customWidth="1"/>
    <col min="14598" max="14603" width="13.3984375" style="79" customWidth="1"/>
    <col min="14604" max="14604" width="11.8984375" style="79" customWidth="1"/>
    <col min="14605" max="14851" width="9" style="79"/>
    <col min="14852" max="14852" width="8" style="79" customWidth="1"/>
    <col min="14853" max="14853" width="14.8984375" style="79" customWidth="1"/>
    <col min="14854" max="14859" width="13.3984375" style="79" customWidth="1"/>
    <col min="14860" max="14860" width="11.8984375" style="79" customWidth="1"/>
    <col min="14861" max="15107" width="9" style="79"/>
    <col min="15108" max="15108" width="8" style="79" customWidth="1"/>
    <col min="15109" max="15109" width="14.8984375" style="79" customWidth="1"/>
    <col min="15110" max="15115" width="13.3984375" style="79" customWidth="1"/>
    <col min="15116" max="15116" width="11.8984375" style="79" customWidth="1"/>
    <col min="15117" max="15363" width="9" style="79"/>
    <col min="15364" max="15364" width="8" style="79" customWidth="1"/>
    <col min="15365" max="15365" width="14.8984375" style="79" customWidth="1"/>
    <col min="15366" max="15371" width="13.3984375" style="79" customWidth="1"/>
    <col min="15372" max="15372" width="11.8984375" style="79" customWidth="1"/>
    <col min="15373" max="15619" width="9" style="79"/>
    <col min="15620" max="15620" width="8" style="79" customWidth="1"/>
    <col min="15621" max="15621" width="14.8984375" style="79" customWidth="1"/>
    <col min="15622" max="15627" width="13.3984375" style="79" customWidth="1"/>
    <col min="15628" max="15628" width="11.8984375" style="79" customWidth="1"/>
    <col min="15629" max="15875" width="9" style="79"/>
    <col min="15876" max="15876" width="8" style="79" customWidth="1"/>
    <col min="15877" max="15877" width="14.8984375" style="79" customWidth="1"/>
    <col min="15878" max="15883" width="13.3984375" style="79" customWidth="1"/>
    <col min="15884" max="15884" width="11.8984375" style="79" customWidth="1"/>
    <col min="15885" max="16131" width="9" style="79"/>
    <col min="16132" max="16132" width="8" style="79" customWidth="1"/>
    <col min="16133" max="16133" width="14.8984375" style="79" customWidth="1"/>
    <col min="16134" max="16139" width="13.3984375" style="79" customWidth="1"/>
    <col min="16140" max="16140" width="11.8984375" style="79" customWidth="1"/>
    <col min="16141" max="16384" width="9" style="79"/>
  </cols>
  <sheetData>
    <row r="1" spans="1:14" ht="29.25" customHeight="1" x14ac:dyDescent="0.45">
      <c r="B1" s="589" t="s">
        <v>140</v>
      </c>
      <c r="C1" s="589"/>
      <c r="D1" s="589"/>
      <c r="E1" s="589"/>
      <c r="F1" s="589"/>
      <c r="G1" s="589"/>
      <c r="H1" s="589"/>
      <c r="I1" s="589"/>
      <c r="J1" s="589"/>
      <c r="K1" s="589"/>
      <c r="L1" s="590"/>
    </row>
    <row r="2" spans="1:14" s="97" customFormat="1" ht="12" customHeight="1" thickBot="1" x14ac:dyDescent="0.5">
      <c r="B2" s="94"/>
      <c r="C2" s="105"/>
      <c r="D2" s="105"/>
      <c r="F2" s="93"/>
      <c r="G2" s="93"/>
      <c r="I2" s="93"/>
    </row>
    <row r="3" spans="1:14" s="97" customFormat="1" ht="42" customHeight="1" thickBot="1" x14ac:dyDescent="0.5">
      <c r="B3" s="206" t="s">
        <v>56</v>
      </c>
      <c r="C3" s="597">
        <f>MF申請書!K11</f>
        <v>0</v>
      </c>
      <c r="D3" s="598"/>
      <c r="E3" s="599"/>
      <c r="F3" s="599"/>
      <c r="G3" s="599"/>
      <c r="H3" s="600"/>
      <c r="I3" s="93"/>
    </row>
    <row r="4" spans="1:14" s="97" customFormat="1" ht="12" customHeight="1" x14ac:dyDescent="0.45">
      <c r="B4" s="94"/>
      <c r="C4" s="105"/>
      <c r="D4" s="105"/>
      <c r="F4" s="93"/>
      <c r="G4" s="93"/>
      <c r="I4" s="93"/>
    </row>
    <row r="5" spans="1:14" ht="19.5" customHeight="1" x14ac:dyDescent="0.45">
      <c r="B5" s="92" t="s">
        <v>63</v>
      </c>
      <c r="C5" s="83"/>
      <c r="D5" s="83"/>
      <c r="E5" s="83"/>
      <c r="F5" s="83"/>
      <c r="G5" s="83"/>
      <c r="H5" s="83"/>
      <c r="I5" s="83"/>
      <c r="J5" s="83"/>
      <c r="K5" s="83"/>
      <c r="L5" s="94" t="s">
        <v>62</v>
      </c>
    </row>
    <row r="6" spans="1:14" ht="28.5" customHeight="1" x14ac:dyDescent="0.45">
      <c r="A6" s="587" t="s">
        <v>172</v>
      </c>
      <c r="B6" s="595"/>
      <c r="C6" s="591">
        <f>MF申請書!AF18</f>
        <v>0</v>
      </c>
      <c r="D6" s="592"/>
      <c r="E6" s="591">
        <f>C6+1</f>
        <v>1</v>
      </c>
      <c r="F6" s="592"/>
      <c r="G6" s="591">
        <f>E6+1</f>
        <v>2</v>
      </c>
      <c r="H6" s="592"/>
      <c r="I6" s="591">
        <f>G6+1</f>
        <v>3</v>
      </c>
      <c r="J6" s="592"/>
      <c r="K6" s="593" t="s">
        <v>42</v>
      </c>
      <c r="L6" s="594"/>
      <c r="N6" s="87"/>
    </row>
    <row r="7" spans="1:14" ht="28.5" customHeight="1" thickBot="1" x14ac:dyDescent="0.5">
      <c r="A7" s="588"/>
      <c r="B7" s="596"/>
      <c r="C7" s="122" t="s">
        <v>64</v>
      </c>
      <c r="D7" s="106" t="s">
        <v>10</v>
      </c>
      <c r="E7" s="122" t="s">
        <v>64</v>
      </c>
      <c r="F7" s="106" t="s">
        <v>10</v>
      </c>
      <c r="G7" s="122" t="s">
        <v>64</v>
      </c>
      <c r="H7" s="108" t="s">
        <v>10</v>
      </c>
      <c r="I7" s="122" t="s">
        <v>64</v>
      </c>
      <c r="J7" s="234" t="s">
        <v>10</v>
      </c>
      <c r="K7" s="233" t="s">
        <v>64</v>
      </c>
      <c r="L7" s="106" t="s">
        <v>10</v>
      </c>
      <c r="N7" s="87"/>
    </row>
    <row r="8" spans="1:14" ht="28.5" customHeight="1" thickTop="1" x14ac:dyDescent="0.45">
      <c r="A8" s="170">
        <v>1</v>
      </c>
      <c r="B8" s="252" t="s">
        <v>198</v>
      </c>
      <c r="C8" s="283">
        <f>SUMIFS(課題別内訳!G:G,課題別内訳!$C:$C,$B8,課題別内訳!$F:$F,C$7)</f>
        <v>1000000</v>
      </c>
      <c r="D8" s="283">
        <f>SUMIFS(課題別内訳!G:G,課題別内訳!$C:$C,$B8,課題別内訳!$F:$F,D$7)</f>
        <v>0</v>
      </c>
      <c r="E8" s="283">
        <f>SUMIFS(課題別内訳!H:H,課題別内訳!$C:$C,$B8,課題別内訳!$F:$F,E$7)</f>
        <v>1000000</v>
      </c>
      <c r="F8" s="283">
        <f>SUMIFS(課題別内訳!H:H,課題別内訳!$C:$C,$B8,課題別内訳!$F:$F,F$7)</f>
        <v>0</v>
      </c>
      <c r="G8" s="283">
        <f>SUMIFS(課題別内訳!I:I,課題別内訳!$C:$C,$B8,課題別内訳!$F:$F,G$7)</f>
        <v>1000000</v>
      </c>
      <c r="H8" s="283">
        <f>SUMIFS(課題別内訳!I:I,課題別内訳!$C:$C,$B8,課題別内訳!$F:$F,H$7)</f>
        <v>0</v>
      </c>
      <c r="I8" s="283">
        <f>SUMIFS(課題別内訳!J:J,課題別内訳!$C:$C,$B8,課題別内訳!$F:$F,I$7)</f>
        <v>1000000</v>
      </c>
      <c r="J8" s="283">
        <f>SUMIFS(課題別内訳!J:J,課題別内訳!$C:$C,$B8,課題別内訳!$F:$F,J$7)</f>
        <v>0</v>
      </c>
      <c r="K8" s="284">
        <f t="shared" ref="K8:L62" si="0">SUMIF($C$7:$J$7,K$7,$C8:$J8)</f>
        <v>4000000</v>
      </c>
      <c r="L8" s="284">
        <f t="shared" si="0"/>
        <v>0</v>
      </c>
    </row>
    <row r="9" spans="1:14" ht="28.5" customHeight="1" x14ac:dyDescent="0.45">
      <c r="A9" s="170">
        <v>2</v>
      </c>
      <c r="B9" s="252" t="s">
        <v>211</v>
      </c>
      <c r="C9" s="283">
        <f>SUMIFS(課題別内訳!G:G,課題別内訳!$C:$C,$B9,課題別内訳!$F:$F,C$7)</f>
        <v>100000000</v>
      </c>
      <c r="D9" s="283">
        <f>SUMIFS(課題別内訳!G:G,課題別内訳!$C:$C,$B9,課題別内訳!$F:$F,D$7)</f>
        <v>0</v>
      </c>
      <c r="E9" s="283">
        <f>SUMIFS(課題別内訳!H:H,課題別内訳!$C:$C,$B9,課題別内訳!$F:$F,E$7)</f>
        <v>100000000</v>
      </c>
      <c r="F9" s="283">
        <f>SUMIFS(課題別内訳!H:H,課題別内訳!$C:$C,$B9,課題別内訳!$F:$F,F$7)</f>
        <v>0</v>
      </c>
      <c r="G9" s="283">
        <f>SUMIFS(課題別内訳!I:I,課題別内訳!$C:$C,$B9,課題別内訳!$F:$F,G$7)</f>
        <v>0</v>
      </c>
      <c r="H9" s="283">
        <f>SUMIFS(課題別内訳!I:I,課題別内訳!$C:$C,$B9,課題別内訳!$F:$F,H$7)</f>
        <v>0</v>
      </c>
      <c r="I9" s="283">
        <f>SUMIFS(課題別内訳!J:J,課題別内訳!$C:$C,$B9,課題別内訳!$F:$F,I$7)</f>
        <v>0</v>
      </c>
      <c r="J9" s="283">
        <f>SUMIFS(課題別内訳!J:J,課題別内訳!$C:$C,$B9,課題別内訳!$F:$F,J$7)</f>
        <v>0</v>
      </c>
      <c r="K9" s="285">
        <f t="shared" si="0"/>
        <v>200000000</v>
      </c>
      <c r="L9" s="285">
        <f t="shared" si="0"/>
        <v>0</v>
      </c>
    </row>
    <row r="10" spans="1:14" ht="28.5" customHeight="1" x14ac:dyDescent="0.45">
      <c r="A10" s="170">
        <v>3</v>
      </c>
      <c r="B10" s="252" t="s">
        <v>202</v>
      </c>
      <c r="C10" s="283">
        <f>SUMIFS(課題別内訳!G:G,課題別内訳!$C:$C,$B10,課題別内訳!$F:$F,C$7)</f>
        <v>0</v>
      </c>
      <c r="D10" s="283">
        <f>SUMIFS(課題別内訳!G:G,課題別内訳!$C:$C,$B10,課題別内訳!$F:$F,D$7)</f>
        <v>0</v>
      </c>
      <c r="E10" s="283">
        <f>SUMIFS(課題別内訳!H:H,課題別内訳!$C:$C,$B10,課題別内訳!$F:$F,E$7)</f>
        <v>10000000</v>
      </c>
      <c r="F10" s="283">
        <f>SUMIFS(課題別内訳!H:H,課題別内訳!$C:$C,$B10,課題別内訳!$F:$F,F$7)</f>
        <v>0</v>
      </c>
      <c r="G10" s="283">
        <f>SUMIFS(課題別内訳!I:I,課題別内訳!$C:$C,$B10,課題別内訳!$F:$F,G$7)</f>
        <v>10000000</v>
      </c>
      <c r="H10" s="283">
        <f>SUMIFS(課題別内訳!I:I,課題別内訳!$C:$C,$B10,課題別内訳!$F:$F,H$7)</f>
        <v>0</v>
      </c>
      <c r="I10" s="283">
        <f>SUMIFS(課題別内訳!J:J,課題別内訳!$C:$C,$B10,課題別内訳!$F:$F,I$7)</f>
        <v>10000000</v>
      </c>
      <c r="J10" s="283">
        <f>SUMIFS(課題別内訳!J:J,課題別内訳!$C:$C,$B10,課題別内訳!$F:$F,J$7)</f>
        <v>0</v>
      </c>
      <c r="K10" s="285">
        <f t="shared" si="0"/>
        <v>30000000</v>
      </c>
      <c r="L10" s="285">
        <f t="shared" si="0"/>
        <v>0</v>
      </c>
    </row>
    <row r="11" spans="1:14" ht="28.5" customHeight="1" x14ac:dyDescent="0.45">
      <c r="A11" s="170">
        <v>4</v>
      </c>
      <c r="B11" s="252" t="s">
        <v>210</v>
      </c>
      <c r="C11" s="283">
        <f>SUMIFS(課題別内訳!G:G,課題別内訳!$C:$C,$B11,課題別内訳!$F:$F,C$7)</f>
        <v>0</v>
      </c>
      <c r="D11" s="283">
        <f>SUMIFS(課題別内訳!G:G,課題別内訳!$C:$C,$B11,課題別内訳!$F:$F,D$7)</f>
        <v>0</v>
      </c>
      <c r="E11" s="283">
        <f>SUMIFS(課題別内訳!H:H,課題別内訳!$C:$C,$B11,課題別内訳!$F:$F,E$7)</f>
        <v>0</v>
      </c>
      <c r="F11" s="283">
        <f>SUMIFS(課題別内訳!H:H,課題別内訳!$C:$C,$B11,課題別内訳!$F:$F,F$7)</f>
        <v>0</v>
      </c>
      <c r="G11" s="283">
        <f>SUMIFS(課題別内訳!I:I,課題別内訳!$C:$C,$B11,課題別内訳!$F:$F,G$7)</f>
        <v>0</v>
      </c>
      <c r="H11" s="283">
        <f>SUMIFS(課題別内訳!I:I,課題別内訳!$C:$C,$B11,課題別内訳!$F:$F,H$7)</f>
        <v>0</v>
      </c>
      <c r="I11" s="283">
        <f>SUMIFS(課題別内訳!J:J,課題別内訳!$C:$C,$B11,課題別内訳!$F:$F,I$7)</f>
        <v>0</v>
      </c>
      <c r="J11" s="283">
        <f>SUMIFS(課題別内訳!J:J,課題別内訳!$C:$C,$B11,課題別内訳!$F:$F,J$7)</f>
        <v>0</v>
      </c>
      <c r="K11" s="285">
        <f t="shared" si="0"/>
        <v>0</v>
      </c>
      <c r="L11" s="285">
        <f t="shared" si="0"/>
        <v>0</v>
      </c>
    </row>
    <row r="12" spans="1:14" ht="28.5" customHeight="1" x14ac:dyDescent="0.45">
      <c r="A12" s="170">
        <v>5</v>
      </c>
      <c r="B12" s="252" t="s">
        <v>210</v>
      </c>
      <c r="C12" s="283">
        <f>SUMIFS(課題別内訳!G:G,課題別内訳!$C:$C,$B12,課題別内訳!$F:$F,C$7)</f>
        <v>0</v>
      </c>
      <c r="D12" s="283">
        <f>SUMIFS(課題別内訳!G:G,課題別内訳!$C:$C,$B12,課題別内訳!$F:$F,D$7)</f>
        <v>0</v>
      </c>
      <c r="E12" s="283">
        <f>SUMIFS(課題別内訳!H:H,課題別内訳!$C:$C,$B12,課題別内訳!$F:$F,E$7)</f>
        <v>0</v>
      </c>
      <c r="F12" s="283">
        <f>SUMIFS(課題別内訳!H:H,課題別内訳!$C:$C,$B12,課題別内訳!$F:$F,F$7)</f>
        <v>0</v>
      </c>
      <c r="G12" s="283">
        <f>SUMIFS(課題別内訳!I:I,課題別内訳!$C:$C,$B12,課題別内訳!$F:$F,G$7)</f>
        <v>0</v>
      </c>
      <c r="H12" s="283">
        <f>SUMIFS(課題別内訳!I:I,課題別内訳!$C:$C,$B12,課題別内訳!$F:$F,H$7)</f>
        <v>0</v>
      </c>
      <c r="I12" s="283">
        <f>SUMIFS(課題別内訳!J:J,課題別内訳!$C:$C,$B12,課題別内訳!$F:$F,I$7)</f>
        <v>0</v>
      </c>
      <c r="J12" s="283">
        <f>SUMIFS(課題別内訳!J:J,課題別内訳!$C:$C,$B12,課題別内訳!$F:$F,J$7)</f>
        <v>0</v>
      </c>
      <c r="K12" s="285">
        <f t="shared" si="0"/>
        <v>0</v>
      </c>
      <c r="L12" s="285">
        <f t="shared" si="0"/>
        <v>0</v>
      </c>
    </row>
    <row r="13" spans="1:14" ht="28.5" customHeight="1" x14ac:dyDescent="0.45">
      <c r="A13" s="170">
        <v>6</v>
      </c>
      <c r="B13" s="252" t="s">
        <v>210</v>
      </c>
      <c r="C13" s="283">
        <f>SUMIFS(課題別内訳!G:G,課題別内訳!$C:$C,$B13,課題別内訳!$F:$F,C$7)</f>
        <v>0</v>
      </c>
      <c r="D13" s="283">
        <f>SUMIFS(課題別内訳!G:G,課題別内訳!$C:$C,$B13,課題別内訳!$F:$F,D$7)</f>
        <v>0</v>
      </c>
      <c r="E13" s="283">
        <f>SUMIFS(課題別内訳!H:H,課題別内訳!$C:$C,$B13,課題別内訳!$F:$F,E$7)</f>
        <v>0</v>
      </c>
      <c r="F13" s="283">
        <f>SUMIFS(課題別内訳!H:H,課題別内訳!$C:$C,$B13,課題別内訳!$F:$F,F$7)</f>
        <v>0</v>
      </c>
      <c r="G13" s="283">
        <f>SUMIFS(課題別内訳!I:I,課題別内訳!$C:$C,$B13,課題別内訳!$F:$F,G$7)</f>
        <v>0</v>
      </c>
      <c r="H13" s="283">
        <f>SUMIFS(課題別内訳!I:I,課題別内訳!$C:$C,$B13,課題別内訳!$F:$F,H$7)</f>
        <v>0</v>
      </c>
      <c r="I13" s="283">
        <f>SUMIFS(課題別内訳!J:J,課題別内訳!$C:$C,$B13,課題別内訳!$F:$F,I$7)</f>
        <v>0</v>
      </c>
      <c r="J13" s="283">
        <f>SUMIFS(課題別内訳!J:J,課題別内訳!$C:$C,$B13,課題別内訳!$F:$F,J$7)</f>
        <v>0</v>
      </c>
      <c r="K13" s="285">
        <f t="shared" si="0"/>
        <v>0</v>
      </c>
      <c r="L13" s="285">
        <f t="shared" si="0"/>
        <v>0</v>
      </c>
    </row>
    <row r="14" spans="1:14" ht="28.5" customHeight="1" x14ac:dyDescent="0.45">
      <c r="A14" s="170">
        <v>7</v>
      </c>
      <c r="B14" s="252" t="s">
        <v>210</v>
      </c>
      <c r="C14" s="283">
        <f>SUMIFS(課題別内訳!G:G,課題別内訳!$C:$C,$B14,課題別内訳!$F:$F,C$7)</f>
        <v>0</v>
      </c>
      <c r="D14" s="283">
        <f>SUMIFS(課題別内訳!G:G,課題別内訳!$C:$C,$B14,課題別内訳!$F:$F,D$7)</f>
        <v>0</v>
      </c>
      <c r="E14" s="283">
        <f>SUMIFS(課題別内訳!H:H,課題別内訳!$C:$C,$B14,課題別内訳!$F:$F,E$7)</f>
        <v>0</v>
      </c>
      <c r="F14" s="283">
        <f>SUMIFS(課題別内訳!H:H,課題別内訳!$C:$C,$B14,課題別内訳!$F:$F,F$7)</f>
        <v>0</v>
      </c>
      <c r="G14" s="283">
        <f>SUMIFS(課題別内訳!I:I,課題別内訳!$C:$C,$B14,課題別内訳!$F:$F,G$7)</f>
        <v>0</v>
      </c>
      <c r="H14" s="283">
        <f>SUMIFS(課題別内訳!I:I,課題別内訳!$C:$C,$B14,課題別内訳!$F:$F,H$7)</f>
        <v>0</v>
      </c>
      <c r="I14" s="283">
        <f>SUMIFS(課題別内訳!J:J,課題別内訳!$C:$C,$B14,課題別内訳!$F:$F,I$7)</f>
        <v>0</v>
      </c>
      <c r="J14" s="283">
        <f>SUMIFS(課題別内訳!J:J,課題別内訳!$C:$C,$B14,課題別内訳!$F:$F,J$7)</f>
        <v>0</v>
      </c>
      <c r="K14" s="285">
        <f t="shared" si="0"/>
        <v>0</v>
      </c>
      <c r="L14" s="285">
        <f t="shared" si="0"/>
        <v>0</v>
      </c>
    </row>
    <row r="15" spans="1:14" ht="28.5" customHeight="1" x14ac:dyDescent="0.45">
      <c r="A15" s="170">
        <v>8</v>
      </c>
      <c r="B15" s="252" t="s">
        <v>210</v>
      </c>
      <c r="C15" s="283">
        <f>SUMIFS(課題別内訳!G:G,課題別内訳!$C:$C,$B15,課題別内訳!$F:$F,C$7)</f>
        <v>0</v>
      </c>
      <c r="D15" s="283">
        <f>SUMIFS(課題別内訳!G:G,課題別内訳!$C:$C,$B15,課題別内訳!$F:$F,D$7)</f>
        <v>0</v>
      </c>
      <c r="E15" s="283">
        <f>SUMIFS(課題別内訳!H:H,課題別内訳!$C:$C,$B15,課題別内訳!$F:$F,E$7)</f>
        <v>0</v>
      </c>
      <c r="F15" s="283">
        <f>SUMIFS(課題別内訳!H:H,課題別内訳!$C:$C,$B15,課題別内訳!$F:$F,F$7)</f>
        <v>0</v>
      </c>
      <c r="G15" s="283">
        <f>SUMIFS(課題別内訳!I:I,課題別内訳!$C:$C,$B15,課題別内訳!$F:$F,G$7)</f>
        <v>0</v>
      </c>
      <c r="H15" s="283">
        <f>SUMIFS(課題別内訳!I:I,課題別内訳!$C:$C,$B15,課題別内訳!$F:$F,H$7)</f>
        <v>0</v>
      </c>
      <c r="I15" s="283">
        <f>SUMIFS(課題別内訳!J:J,課題別内訳!$C:$C,$B15,課題別内訳!$F:$F,I$7)</f>
        <v>0</v>
      </c>
      <c r="J15" s="283">
        <f>SUMIFS(課題別内訳!J:J,課題別内訳!$C:$C,$B15,課題別内訳!$F:$F,J$7)</f>
        <v>0</v>
      </c>
      <c r="K15" s="285">
        <f t="shared" si="0"/>
        <v>0</v>
      </c>
      <c r="L15" s="285">
        <f t="shared" si="0"/>
        <v>0</v>
      </c>
    </row>
    <row r="16" spans="1:14" ht="28.5" customHeight="1" x14ac:dyDescent="0.45">
      <c r="A16" s="170">
        <v>9</v>
      </c>
      <c r="B16" s="252" t="s">
        <v>210</v>
      </c>
      <c r="C16" s="283">
        <f>SUMIFS(課題別内訳!G:G,課題別内訳!$C:$C,$B16,課題別内訳!$F:$F,C$7)</f>
        <v>0</v>
      </c>
      <c r="D16" s="283">
        <f>SUMIFS(課題別内訳!G:G,課題別内訳!$C:$C,$B16,課題別内訳!$F:$F,D$7)</f>
        <v>0</v>
      </c>
      <c r="E16" s="283">
        <f>SUMIFS(課題別内訳!H:H,課題別内訳!$C:$C,$B16,課題別内訳!$F:$F,E$7)</f>
        <v>0</v>
      </c>
      <c r="F16" s="283">
        <f>SUMIFS(課題別内訳!H:H,課題別内訳!$C:$C,$B16,課題別内訳!$F:$F,F$7)</f>
        <v>0</v>
      </c>
      <c r="G16" s="283">
        <f>SUMIFS(課題別内訳!I:I,課題別内訳!$C:$C,$B16,課題別内訳!$F:$F,G$7)</f>
        <v>0</v>
      </c>
      <c r="H16" s="283">
        <f>SUMIFS(課題別内訳!I:I,課題別内訳!$C:$C,$B16,課題別内訳!$F:$F,H$7)</f>
        <v>0</v>
      </c>
      <c r="I16" s="283">
        <f>SUMIFS(課題別内訳!J:J,課題別内訳!$C:$C,$B16,課題別内訳!$F:$F,I$7)</f>
        <v>0</v>
      </c>
      <c r="J16" s="283">
        <f>SUMIFS(課題別内訳!J:J,課題別内訳!$C:$C,$B16,課題別内訳!$F:$F,J$7)</f>
        <v>0</v>
      </c>
      <c r="K16" s="285">
        <f t="shared" si="0"/>
        <v>0</v>
      </c>
      <c r="L16" s="285">
        <f t="shared" si="0"/>
        <v>0</v>
      </c>
    </row>
    <row r="17" spans="1:12" ht="28.5" customHeight="1" x14ac:dyDescent="0.45">
      <c r="A17" s="170">
        <v>10</v>
      </c>
      <c r="B17" s="252" t="s">
        <v>210</v>
      </c>
      <c r="C17" s="283">
        <f>SUMIFS(課題別内訳!G:G,課題別内訳!$C:$C,$B17,課題別内訳!$F:$F,C$7)</f>
        <v>0</v>
      </c>
      <c r="D17" s="283">
        <f>SUMIFS(課題別内訳!G:G,課題別内訳!$C:$C,$B17,課題別内訳!$F:$F,D$7)</f>
        <v>0</v>
      </c>
      <c r="E17" s="283">
        <f>SUMIFS(課題別内訳!H:H,課題別内訳!$C:$C,$B17,課題別内訳!$F:$F,E$7)</f>
        <v>0</v>
      </c>
      <c r="F17" s="283">
        <f>SUMIFS(課題別内訳!H:H,課題別内訳!$C:$C,$B17,課題別内訳!$F:$F,F$7)</f>
        <v>0</v>
      </c>
      <c r="G17" s="283">
        <f>SUMIFS(課題別内訳!I:I,課題別内訳!$C:$C,$B17,課題別内訳!$F:$F,G$7)</f>
        <v>0</v>
      </c>
      <c r="H17" s="283">
        <f>SUMIFS(課題別内訳!I:I,課題別内訳!$C:$C,$B17,課題別内訳!$F:$F,H$7)</f>
        <v>0</v>
      </c>
      <c r="I17" s="283">
        <f>SUMIFS(課題別内訳!J:J,課題別内訳!$C:$C,$B17,課題別内訳!$F:$F,I$7)</f>
        <v>0</v>
      </c>
      <c r="J17" s="283">
        <f>SUMIFS(課題別内訳!J:J,課題別内訳!$C:$C,$B17,課題別内訳!$F:$F,J$7)</f>
        <v>0</v>
      </c>
      <c r="K17" s="285">
        <f t="shared" si="0"/>
        <v>0</v>
      </c>
      <c r="L17" s="285">
        <f t="shared" si="0"/>
        <v>0</v>
      </c>
    </row>
    <row r="18" spans="1:12" ht="28.5" customHeight="1" x14ac:dyDescent="0.45">
      <c r="A18" s="170">
        <v>11</v>
      </c>
      <c r="B18" s="252" t="s">
        <v>210</v>
      </c>
      <c r="C18" s="283">
        <f>SUMIFS(課題別内訳!G:G,課題別内訳!$C:$C,$B18,課題別内訳!$F:$F,C$7)</f>
        <v>0</v>
      </c>
      <c r="D18" s="283">
        <f>SUMIFS(課題別内訳!G:G,課題別内訳!$C:$C,$B18,課題別内訳!$F:$F,D$7)</f>
        <v>0</v>
      </c>
      <c r="E18" s="283">
        <f>SUMIFS(課題別内訳!H:H,課題別内訳!$C:$C,$B18,課題別内訳!$F:$F,E$7)</f>
        <v>0</v>
      </c>
      <c r="F18" s="283">
        <f>SUMIFS(課題別内訳!H:H,課題別内訳!$C:$C,$B18,課題別内訳!$F:$F,F$7)</f>
        <v>0</v>
      </c>
      <c r="G18" s="283">
        <f>SUMIFS(課題別内訳!I:I,課題別内訳!$C:$C,$B18,課題別内訳!$F:$F,G$7)</f>
        <v>0</v>
      </c>
      <c r="H18" s="283">
        <f>SUMIFS(課題別内訳!I:I,課題別内訳!$C:$C,$B18,課題別内訳!$F:$F,H$7)</f>
        <v>0</v>
      </c>
      <c r="I18" s="283">
        <f>SUMIFS(課題別内訳!J:J,課題別内訳!$C:$C,$B18,課題別内訳!$F:$F,I$7)</f>
        <v>0</v>
      </c>
      <c r="J18" s="283">
        <f>SUMIFS(課題別内訳!J:J,課題別内訳!$C:$C,$B18,課題別内訳!$F:$F,J$7)</f>
        <v>0</v>
      </c>
      <c r="K18" s="285">
        <f t="shared" si="0"/>
        <v>0</v>
      </c>
      <c r="L18" s="285">
        <f t="shared" si="0"/>
        <v>0</v>
      </c>
    </row>
    <row r="19" spans="1:12" ht="28.5" customHeight="1" x14ac:dyDescent="0.45">
      <c r="A19" s="170">
        <v>12</v>
      </c>
      <c r="B19" s="252" t="s">
        <v>210</v>
      </c>
      <c r="C19" s="283">
        <f>SUMIFS(課題別内訳!G:G,課題別内訳!$C:$C,$B19,課題別内訳!$F:$F,C$7)</f>
        <v>0</v>
      </c>
      <c r="D19" s="283">
        <f>SUMIFS(課題別内訳!G:G,課題別内訳!$C:$C,$B19,課題別内訳!$F:$F,D$7)</f>
        <v>0</v>
      </c>
      <c r="E19" s="283">
        <f>SUMIFS(課題別内訳!H:H,課題別内訳!$C:$C,$B19,課題別内訳!$F:$F,E$7)</f>
        <v>0</v>
      </c>
      <c r="F19" s="283">
        <f>SUMIFS(課題別内訳!H:H,課題別内訳!$C:$C,$B19,課題別内訳!$F:$F,F$7)</f>
        <v>0</v>
      </c>
      <c r="G19" s="283">
        <f>SUMIFS(課題別内訳!I:I,課題別内訳!$C:$C,$B19,課題別内訳!$F:$F,G$7)</f>
        <v>0</v>
      </c>
      <c r="H19" s="283">
        <f>SUMIFS(課題別内訳!I:I,課題別内訳!$C:$C,$B19,課題別内訳!$F:$F,H$7)</f>
        <v>0</v>
      </c>
      <c r="I19" s="283">
        <f>SUMIFS(課題別内訳!J:J,課題別内訳!$C:$C,$B19,課題別内訳!$F:$F,I$7)</f>
        <v>0</v>
      </c>
      <c r="J19" s="283">
        <f>SUMIFS(課題別内訳!J:J,課題別内訳!$C:$C,$B19,課題別内訳!$F:$F,J$7)</f>
        <v>0</v>
      </c>
      <c r="K19" s="285">
        <f t="shared" si="0"/>
        <v>0</v>
      </c>
      <c r="L19" s="285">
        <f t="shared" si="0"/>
        <v>0</v>
      </c>
    </row>
    <row r="20" spans="1:12" ht="28.5" customHeight="1" x14ac:dyDescent="0.45">
      <c r="A20" s="170">
        <v>13</v>
      </c>
      <c r="B20" s="252" t="s">
        <v>210</v>
      </c>
      <c r="C20" s="283">
        <f>SUMIFS(課題別内訳!G:G,課題別内訳!$C:$C,$B20,課題別内訳!$F:$F,C$7)</f>
        <v>0</v>
      </c>
      <c r="D20" s="283">
        <f>SUMIFS(課題別内訳!G:G,課題別内訳!$C:$C,$B20,課題別内訳!$F:$F,D$7)</f>
        <v>0</v>
      </c>
      <c r="E20" s="283">
        <f>SUMIFS(課題別内訳!H:H,課題別内訳!$C:$C,$B20,課題別内訳!$F:$F,E$7)</f>
        <v>0</v>
      </c>
      <c r="F20" s="283">
        <f>SUMIFS(課題別内訳!H:H,課題別内訳!$C:$C,$B20,課題別内訳!$F:$F,F$7)</f>
        <v>0</v>
      </c>
      <c r="G20" s="283">
        <f>SUMIFS(課題別内訳!I:I,課題別内訳!$C:$C,$B20,課題別内訳!$F:$F,G$7)</f>
        <v>0</v>
      </c>
      <c r="H20" s="283">
        <f>SUMIFS(課題別内訳!I:I,課題別内訳!$C:$C,$B20,課題別内訳!$F:$F,H$7)</f>
        <v>0</v>
      </c>
      <c r="I20" s="283">
        <f>SUMIFS(課題別内訳!J:J,課題別内訳!$C:$C,$B20,課題別内訳!$F:$F,I$7)</f>
        <v>0</v>
      </c>
      <c r="J20" s="283">
        <f>SUMIFS(課題別内訳!J:J,課題別内訳!$C:$C,$B20,課題別内訳!$F:$F,J$7)</f>
        <v>0</v>
      </c>
      <c r="K20" s="285">
        <f t="shared" si="0"/>
        <v>0</v>
      </c>
      <c r="L20" s="285">
        <f t="shared" si="0"/>
        <v>0</v>
      </c>
    </row>
    <row r="21" spans="1:12" ht="28.5" customHeight="1" x14ac:dyDescent="0.45">
      <c r="A21" s="170">
        <v>14</v>
      </c>
      <c r="B21" s="252" t="s">
        <v>210</v>
      </c>
      <c r="C21" s="283">
        <f>SUMIFS(課題別内訳!G:G,課題別内訳!$C:$C,$B21,課題別内訳!$F:$F,C$7)</f>
        <v>0</v>
      </c>
      <c r="D21" s="283">
        <f>SUMIFS(課題別内訳!G:G,課題別内訳!$C:$C,$B21,課題別内訳!$F:$F,D$7)</f>
        <v>0</v>
      </c>
      <c r="E21" s="283">
        <f>SUMIFS(課題別内訳!H:H,課題別内訳!$C:$C,$B21,課題別内訳!$F:$F,E$7)</f>
        <v>0</v>
      </c>
      <c r="F21" s="283">
        <f>SUMIFS(課題別内訳!H:H,課題別内訳!$C:$C,$B21,課題別内訳!$F:$F,F$7)</f>
        <v>0</v>
      </c>
      <c r="G21" s="283">
        <f>SUMIFS(課題別内訳!I:I,課題別内訳!$C:$C,$B21,課題別内訳!$F:$F,G$7)</f>
        <v>0</v>
      </c>
      <c r="H21" s="283">
        <f>SUMIFS(課題別内訳!I:I,課題別内訳!$C:$C,$B21,課題別内訳!$F:$F,H$7)</f>
        <v>0</v>
      </c>
      <c r="I21" s="283">
        <f>SUMIFS(課題別内訳!J:J,課題別内訳!$C:$C,$B21,課題別内訳!$F:$F,I$7)</f>
        <v>0</v>
      </c>
      <c r="J21" s="283">
        <f>SUMIFS(課題別内訳!J:J,課題別内訳!$C:$C,$B21,課題別内訳!$F:$F,J$7)</f>
        <v>0</v>
      </c>
      <c r="K21" s="285">
        <f t="shared" si="0"/>
        <v>0</v>
      </c>
      <c r="L21" s="285">
        <f t="shared" si="0"/>
        <v>0</v>
      </c>
    </row>
    <row r="22" spans="1:12" ht="28.5" customHeight="1" x14ac:dyDescent="0.45">
      <c r="A22" s="170">
        <v>15</v>
      </c>
      <c r="B22" s="252" t="s">
        <v>210</v>
      </c>
      <c r="C22" s="283">
        <f>SUMIFS(課題別内訳!G:G,課題別内訳!$C:$C,$B22,課題別内訳!$F:$F,C$7)</f>
        <v>0</v>
      </c>
      <c r="D22" s="283">
        <f>SUMIFS(課題別内訳!G:G,課題別内訳!$C:$C,$B22,課題別内訳!$F:$F,D$7)</f>
        <v>0</v>
      </c>
      <c r="E22" s="283">
        <f>SUMIFS(課題別内訳!H:H,課題別内訳!$C:$C,$B22,課題別内訳!$F:$F,E$7)</f>
        <v>0</v>
      </c>
      <c r="F22" s="283">
        <f>SUMIFS(課題別内訳!H:H,課題別内訳!$C:$C,$B22,課題別内訳!$F:$F,F$7)</f>
        <v>0</v>
      </c>
      <c r="G22" s="283">
        <f>SUMIFS(課題別内訳!I:I,課題別内訳!$C:$C,$B22,課題別内訳!$F:$F,G$7)</f>
        <v>0</v>
      </c>
      <c r="H22" s="283">
        <f>SUMIFS(課題別内訳!I:I,課題別内訳!$C:$C,$B22,課題別内訳!$F:$F,H$7)</f>
        <v>0</v>
      </c>
      <c r="I22" s="283">
        <f>SUMIFS(課題別内訳!J:J,課題別内訳!$C:$C,$B22,課題別内訳!$F:$F,I$7)</f>
        <v>0</v>
      </c>
      <c r="J22" s="283">
        <f>SUMIFS(課題別内訳!J:J,課題別内訳!$C:$C,$B22,課題別内訳!$F:$F,J$7)</f>
        <v>0</v>
      </c>
      <c r="K22" s="285">
        <f t="shared" si="0"/>
        <v>0</v>
      </c>
      <c r="L22" s="285">
        <f t="shared" si="0"/>
        <v>0</v>
      </c>
    </row>
    <row r="23" spans="1:12" ht="28.5" customHeight="1" x14ac:dyDescent="0.45">
      <c r="A23" s="170">
        <v>16</v>
      </c>
      <c r="B23" s="252" t="s">
        <v>210</v>
      </c>
      <c r="C23" s="283">
        <f>SUMIFS(課題別内訳!G:G,課題別内訳!$C:$C,$B23,課題別内訳!$F:$F,C$7)</f>
        <v>0</v>
      </c>
      <c r="D23" s="283">
        <f>SUMIFS(課題別内訳!G:G,課題別内訳!$C:$C,$B23,課題別内訳!$F:$F,D$7)</f>
        <v>0</v>
      </c>
      <c r="E23" s="283">
        <f>SUMIFS(課題別内訳!H:H,課題別内訳!$C:$C,$B23,課題別内訳!$F:$F,E$7)</f>
        <v>0</v>
      </c>
      <c r="F23" s="283">
        <f>SUMIFS(課題別内訳!H:H,課題別内訳!$C:$C,$B23,課題別内訳!$F:$F,F$7)</f>
        <v>0</v>
      </c>
      <c r="G23" s="283">
        <f>SUMIFS(課題別内訳!I:I,課題別内訳!$C:$C,$B23,課題別内訳!$F:$F,G$7)</f>
        <v>0</v>
      </c>
      <c r="H23" s="283">
        <f>SUMIFS(課題別内訳!I:I,課題別内訳!$C:$C,$B23,課題別内訳!$F:$F,H$7)</f>
        <v>0</v>
      </c>
      <c r="I23" s="283">
        <f>SUMIFS(課題別内訳!J:J,課題別内訳!$C:$C,$B23,課題別内訳!$F:$F,I$7)</f>
        <v>0</v>
      </c>
      <c r="J23" s="283">
        <f>SUMIFS(課題別内訳!J:J,課題別内訳!$C:$C,$B23,課題別内訳!$F:$F,J$7)</f>
        <v>0</v>
      </c>
      <c r="K23" s="285">
        <f t="shared" si="0"/>
        <v>0</v>
      </c>
      <c r="L23" s="285">
        <f t="shared" si="0"/>
        <v>0</v>
      </c>
    </row>
    <row r="24" spans="1:12" ht="28.5" customHeight="1" x14ac:dyDescent="0.45">
      <c r="A24" s="170">
        <v>17</v>
      </c>
      <c r="B24" s="252" t="s">
        <v>210</v>
      </c>
      <c r="C24" s="283">
        <f>SUMIFS(課題別内訳!G:G,課題別内訳!$C:$C,$B24,課題別内訳!$F:$F,C$7)</f>
        <v>0</v>
      </c>
      <c r="D24" s="283">
        <f>SUMIFS(課題別内訳!G:G,課題別内訳!$C:$C,$B24,課題別内訳!$F:$F,D$7)</f>
        <v>0</v>
      </c>
      <c r="E24" s="283">
        <f>SUMIFS(課題別内訳!H:H,課題別内訳!$C:$C,$B24,課題別内訳!$F:$F,E$7)</f>
        <v>0</v>
      </c>
      <c r="F24" s="283">
        <f>SUMIFS(課題別内訳!H:H,課題別内訳!$C:$C,$B24,課題別内訳!$F:$F,F$7)</f>
        <v>0</v>
      </c>
      <c r="G24" s="283">
        <f>SUMIFS(課題別内訳!I:I,課題別内訳!$C:$C,$B24,課題別内訳!$F:$F,G$7)</f>
        <v>0</v>
      </c>
      <c r="H24" s="283">
        <f>SUMIFS(課題別内訳!I:I,課題別内訳!$C:$C,$B24,課題別内訳!$F:$F,H$7)</f>
        <v>0</v>
      </c>
      <c r="I24" s="283">
        <f>SUMIFS(課題別内訳!J:J,課題別内訳!$C:$C,$B24,課題別内訳!$F:$F,I$7)</f>
        <v>0</v>
      </c>
      <c r="J24" s="283">
        <f>SUMIFS(課題別内訳!J:J,課題別内訳!$C:$C,$B24,課題別内訳!$F:$F,J$7)</f>
        <v>0</v>
      </c>
      <c r="K24" s="285">
        <f t="shared" si="0"/>
        <v>0</v>
      </c>
      <c r="L24" s="285">
        <f t="shared" si="0"/>
        <v>0</v>
      </c>
    </row>
    <row r="25" spans="1:12" ht="28.5" customHeight="1" x14ac:dyDescent="0.45">
      <c r="A25" s="170">
        <v>18</v>
      </c>
      <c r="B25" s="252" t="s">
        <v>210</v>
      </c>
      <c r="C25" s="283">
        <f>SUMIFS(課題別内訳!G:G,課題別内訳!$C:$C,$B25,課題別内訳!$F:$F,C$7)</f>
        <v>0</v>
      </c>
      <c r="D25" s="283">
        <f>SUMIFS(課題別内訳!G:G,課題別内訳!$C:$C,$B25,課題別内訳!$F:$F,D$7)</f>
        <v>0</v>
      </c>
      <c r="E25" s="283">
        <f>SUMIFS(課題別内訳!H:H,課題別内訳!$C:$C,$B25,課題別内訳!$F:$F,E$7)</f>
        <v>0</v>
      </c>
      <c r="F25" s="283">
        <f>SUMIFS(課題別内訳!H:H,課題別内訳!$C:$C,$B25,課題別内訳!$F:$F,F$7)</f>
        <v>0</v>
      </c>
      <c r="G25" s="283">
        <f>SUMIFS(課題別内訳!I:I,課題別内訳!$C:$C,$B25,課題別内訳!$F:$F,G$7)</f>
        <v>0</v>
      </c>
      <c r="H25" s="283">
        <f>SUMIFS(課題別内訳!I:I,課題別内訳!$C:$C,$B25,課題別内訳!$F:$F,H$7)</f>
        <v>0</v>
      </c>
      <c r="I25" s="283">
        <f>SUMIFS(課題別内訳!J:J,課題別内訳!$C:$C,$B25,課題別内訳!$F:$F,I$7)</f>
        <v>0</v>
      </c>
      <c r="J25" s="283">
        <f>SUMIFS(課題別内訳!J:J,課題別内訳!$C:$C,$B25,課題別内訳!$F:$F,J$7)</f>
        <v>0</v>
      </c>
      <c r="K25" s="285">
        <f t="shared" si="0"/>
        <v>0</v>
      </c>
      <c r="L25" s="285">
        <f t="shared" si="0"/>
        <v>0</v>
      </c>
    </row>
    <row r="26" spans="1:12" ht="28.5" customHeight="1" x14ac:dyDescent="0.45">
      <c r="A26" s="170">
        <v>19</v>
      </c>
      <c r="B26" s="252" t="s">
        <v>210</v>
      </c>
      <c r="C26" s="283">
        <f>SUMIFS(課題別内訳!G:G,課題別内訳!$C:$C,$B26,課題別内訳!$F:$F,C$7)</f>
        <v>0</v>
      </c>
      <c r="D26" s="283">
        <f>SUMIFS(課題別内訳!G:G,課題別内訳!$C:$C,$B26,課題別内訳!$F:$F,D$7)</f>
        <v>0</v>
      </c>
      <c r="E26" s="283">
        <f>SUMIFS(課題別内訳!H:H,課題別内訳!$C:$C,$B26,課題別内訳!$F:$F,E$7)</f>
        <v>0</v>
      </c>
      <c r="F26" s="283">
        <f>SUMIFS(課題別内訳!H:H,課題別内訳!$C:$C,$B26,課題別内訳!$F:$F,F$7)</f>
        <v>0</v>
      </c>
      <c r="G26" s="283">
        <f>SUMIFS(課題別内訳!I:I,課題別内訳!$C:$C,$B26,課題別内訳!$F:$F,G$7)</f>
        <v>0</v>
      </c>
      <c r="H26" s="283">
        <f>SUMIFS(課題別内訳!I:I,課題別内訳!$C:$C,$B26,課題別内訳!$F:$F,H$7)</f>
        <v>0</v>
      </c>
      <c r="I26" s="283">
        <f>SUMIFS(課題別内訳!J:J,課題別内訳!$C:$C,$B26,課題別内訳!$F:$F,I$7)</f>
        <v>0</v>
      </c>
      <c r="J26" s="283">
        <f>SUMIFS(課題別内訳!J:J,課題別内訳!$C:$C,$B26,課題別内訳!$F:$F,J$7)</f>
        <v>0</v>
      </c>
      <c r="K26" s="285">
        <f t="shared" si="0"/>
        <v>0</v>
      </c>
      <c r="L26" s="285">
        <f t="shared" si="0"/>
        <v>0</v>
      </c>
    </row>
    <row r="27" spans="1:12" ht="28.5" customHeight="1" x14ac:dyDescent="0.45">
      <c r="A27" s="170">
        <v>20</v>
      </c>
      <c r="B27" s="252" t="s">
        <v>210</v>
      </c>
      <c r="C27" s="283">
        <f>SUMIFS(課題別内訳!G:G,課題別内訳!$C:$C,$B27,課題別内訳!$F:$F,C$7)</f>
        <v>0</v>
      </c>
      <c r="D27" s="283">
        <f>SUMIFS(課題別内訳!G:G,課題別内訳!$C:$C,$B27,課題別内訳!$F:$F,D$7)</f>
        <v>0</v>
      </c>
      <c r="E27" s="283">
        <f>SUMIFS(課題別内訳!H:H,課題別内訳!$C:$C,$B27,課題別内訳!$F:$F,E$7)</f>
        <v>0</v>
      </c>
      <c r="F27" s="283">
        <f>SUMIFS(課題別内訳!H:H,課題別内訳!$C:$C,$B27,課題別内訳!$F:$F,F$7)</f>
        <v>0</v>
      </c>
      <c r="G27" s="283">
        <f>SUMIFS(課題別内訳!I:I,課題別内訳!$C:$C,$B27,課題別内訳!$F:$F,G$7)</f>
        <v>0</v>
      </c>
      <c r="H27" s="283">
        <f>SUMIFS(課題別内訳!I:I,課題別内訳!$C:$C,$B27,課題別内訳!$F:$F,H$7)</f>
        <v>0</v>
      </c>
      <c r="I27" s="283">
        <f>SUMIFS(課題別内訳!J:J,課題別内訳!$C:$C,$B27,課題別内訳!$F:$F,I$7)</f>
        <v>0</v>
      </c>
      <c r="J27" s="283">
        <f>SUMIFS(課題別内訳!J:J,課題別内訳!$C:$C,$B27,課題別内訳!$F:$F,J$7)</f>
        <v>0</v>
      </c>
      <c r="K27" s="285">
        <f t="shared" si="0"/>
        <v>0</v>
      </c>
      <c r="L27" s="285">
        <f t="shared" si="0"/>
        <v>0</v>
      </c>
    </row>
    <row r="28" spans="1:12" ht="28.5" customHeight="1" x14ac:dyDescent="0.45">
      <c r="A28" s="170">
        <v>21</v>
      </c>
      <c r="B28" s="252" t="s">
        <v>210</v>
      </c>
      <c r="C28" s="283">
        <f>SUMIFS(課題別内訳!G:G,課題別内訳!$C:$C,$B28,課題別内訳!$F:$F,C$7)</f>
        <v>0</v>
      </c>
      <c r="D28" s="283">
        <f>SUMIFS(課題別内訳!G:G,課題別内訳!$C:$C,$B28,課題別内訳!$F:$F,D$7)</f>
        <v>0</v>
      </c>
      <c r="E28" s="283">
        <f>SUMIFS(課題別内訳!H:H,課題別内訳!$C:$C,$B28,課題別内訳!$F:$F,E$7)</f>
        <v>0</v>
      </c>
      <c r="F28" s="283">
        <f>SUMIFS(課題別内訳!H:H,課題別内訳!$C:$C,$B28,課題別内訳!$F:$F,F$7)</f>
        <v>0</v>
      </c>
      <c r="G28" s="283">
        <f>SUMIFS(課題別内訳!I:I,課題別内訳!$C:$C,$B28,課題別内訳!$F:$F,G$7)</f>
        <v>0</v>
      </c>
      <c r="H28" s="283">
        <f>SUMIFS(課題別内訳!I:I,課題別内訳!$C:$C,$B28,課題別内訳!$F:$F,H$7)</f>
        <v>0</v>
      </c>
      <c r="I28" s="283">
        <f>SUMIFS(課題別内訳!J:J,課題別内訳!$C:$C,$B28,課題別内訳!$F:$F,I$7)</f>
        <v>0</v>
      </c>
      <c r="J28" s="283">
        <f>SUMIFS(課題別内訳!J:J,課題別内訳!$C:$C,$B28,課題別内訳!$F:$F,J$7)</f>
        <v>0</v>
      </c>
      <c r="K28" s="285">
        <f t="shared" si="0"/>
        <v>0</v>
      </c>
      <c r="L28" s="285">
        <f t="shared" si="0"/>
        <v>0</v>
      </c>
    </row>
    <row r="29" spans="1:12" ht="28.5" customHeight="1" x14ac:dyDescent="0.45">
      <c r="A29" s="170">
        <v>22</v>
      </c>
      <c r="B29" s="252" t="s">
        <v>210</v>
      </c>
      <c r="C29" s="283">
        <f>SUMIFS(課題別内訳!G:G,課題別内訳!$C:$C,$B29,課題別内訳!$F:$F,C$7)</f>
        <v>0</v>
      </c>
      <c r="D29" s="283">
        <f>SUMIFS(課題別内訳!G:G,課題別内訳!$C:$C,$B29,課題別内訳!$F:$F,D$7)</f>
        <v>0</v>
      </c>
      <c r="E29" s="283">
        <f>SUMIFS(課題別内訳!H:H,課題別内訳!$C:$C,$B29,課題別内訳!$F:$F,E$7)</f>
        <v>0</v>
      </c>
      <c r="F29" s="283">
        <f>SUMIFS(課題別内訳!H:H,課題別内訳!$C:$C,$B29,課題別内訳!$F:$F,F$7)</f>
        <v>0</v>
      </c>
      <c r="G29" s="283">
        <f>SUMIFS(課題別内訳!I:I,課題別内訳!$C:$C,$B29,課題別内訳!$F:$F,G$7)</f>
        <v>0</v>
      </c>
      <c r="H29" s="283">
        <f>SUMIFS(課題別内訳!I:I,課題別内訳!$C:$C,$B29,課題別内訳!$F:$F,H$7)</f>
        <v>0</v>
      </c>
      <c r="I29" s="283">
        <f>SUMIFS(課題別内訳!J:J,課題別内訳!$C:$C,$B29,課題別内訳!$F:$F,I$7)</f>
        <v>0</v>
      </c>
      <c r="J29" s="283">
        <f>SUMIFS(課題別内訳!J:J,課題別内訳!$C:$C,$B29,課題別内訳!$F:$F,J$7)</f>
        <v>0</v>
      </c>
      <c r="K29" s="285">
        <f t="shared" si="0"/>
        <v>0</v>
      </c>
      <c r="L29" s="285">
        <f t="shared" si="0"/>
        <v>0</v>
      </c>
    </row>
    <row r="30" spans="1:12" ht="28.5" customHeight="1" x14ac:dyDescent="0.45">
      <c r="A30" s="170">
        <v>23</v>
      </c>
      <c r="B30" s="252" t="s">
        <v>210</v>
      </c>
      <c r="C30" s="283">
        <f>SUMIFS(課題別内訳!G:G,課題別内訳!$C:$C,$B30,課題別内訳!$F:$F,C$7)</f>
        <v>0</v>
      </c>
      <c r="D30" s="283">
        <f>SUMIFS(課題別内訳!G:G,課題別内訳!$C:$C,$B30,課題別内訳!$F:$F,D$7)</f>
        <v>0</v>
      </c>
      <c r="E30" s="283">
        <f>SUMIFS(課題別内訳!H:H,課題別内訳!$C:$C,$B30,課題別内訳!$F:$F,E$7)</f>
        <v>0</v>
      </c>
      <c r="F30" s="283">
        <f>SUMIFS(課題別内訳!H:H,課題別内訳!$C:$C,$B30,課題別内訳!$F:$F,F$7)</f>
        <v>0</v>
      </c>
      <c r="G30" s="283">
        <f>SUMIFS(課題別内訳!I:I,課題別内訳!$C:$C,$B30,課題別内訳!$F:$F,G$7)</f>
        <v>0</v>
      </c>
      <c r="H30" s="283">
        <f>SUMIFS(課題別内訳!I:I,課題別内訳!$C:$C,$B30,課題別内訳!$F:$F,H$7)</f>
        <v>0</v>
      </c>
      <c r="I30" s="283">
        <f>SUMIFS(課題別内訳!J:J,課題別内訳!$C:$C,$B30,課題別内訳!$F:$F,I$7)</f>
        <v>0</v>
      </c>
      <c r="J30" s="283">
        <f>SUMIFS(課題別内訳!J:J,課題別内訳!$C:$C,$B30,課題別内訳!$F:$F,J$7)</f>
        <v>0</v>
      </c>
      <c r="K30" s="285">
        <f t="shared" si="0"/>
        <v>0</v>
      </c>
      <c r="L30" s="285">
        <f t="shared" si="0"/>
        <v>0</v>
      </c>
    </row>
    <row r="31" spans="1:12" ht="28.5" customHeight="1" x14ac:dyDescent="0.45">
      <c r="A31" s="170">
        <v>24</v>
      </c>
      <c r="B31" s="252" t="s">
        <v>210</v>
      </c>
      <c r="C31" s="283">
        <f>SUMIFS(課題別内訳!G:G,課題別内訳!$C:$C,$B31,課題別内訳!$F:$F,C$7)</f>
        <v>0</v>
      </c>
      <c r="D31" s="283">
        <f>SUMIFS(課題別内訳!G:G,課題別内訳!$C:$C,$B31,課題別内訳!$F:$F,D$7)</f>
        <v>0</v>
      </c>
      <c r="E31" s="283">
        <f>SUMIFS(課題別内訳!H:H,課題別内訳!$C:$C,$B31,課題別内訳!$F:$F,E$7)</f>
        <v>0</v>
      </c>
      <c r="F31" s="283">
        <f>SUMIFS(課題別内訳!H:H,課題別内訳!$C:$C,$B31,課題別内訳!$F:$F,F$7)</f>
        <v>0</v>
      </c>
      <c r="G31" s="283">
        <f>SUMIFS(課題別内訳!I:I,課題別内訳!$C:$C,$B31,課題別内訳!$F:$F,G$7)</f>
        <v>0</v>
      </c>
      <c r="H31" s="283">
        <f>SUMIFS(課題別内訳!I:I,課題別内訳!$C:$C,$B31,課題別内訳!$F:$F,H$7)</f>
        <v>0</v>
      </c>
      <c r="I31" s="283">
        <f>SUMIFS(課題別内訳!J:J,課題別内訳!$C:$C,$B31,課題別内訳!$F:$F,I$7)</f>
        <v>0</v>
      </c>
      <c r="J31" s="283">
        <f>SUMIFS(課題別内訳!J:J,課題別内訳!$C:$C,$B31,課題別内訳!$F:$F,J$7)</f>
        <v>0</v>
      </c>
      <c r="K31" s="285">
        <f t="shared" si="0"/>
        <v>0</v>
      </c>
      <c r="L31" s="285">
        <f t="shared" si="0"/>
        <v>0</v>
      </c>
    </row>
    <row r="32" spans="1:12" ht="28.5" customHeight="1" x14ac:dyDescent="0.45">
      <c r="A32" s="170">
        <v>25</v>
      </c>
      <c r="B32" s="252" t="s">
        <v>210</v>
      </c>
      <c r="C32" s="283">
        <f>SUMIFS(課題別内訳!G:G,課題別内訳!$C:$C,$B32,課題別内訳!$F:$F,C$7)</f>
        <v>0</v>
      </c>
      <c r="D32" s="283">
        <f>SUMIFS(課題別内訳!G:G,課題別内訳!$C:$C,$B32,課題別内訳!$F:$F,D$7)</f>
        <v>0</v>
      </c>
      <c r="E32" s="283">
        <f>SUMIFS(課題別内訳!H:H,課題別内訳!$C:$C,$B32,課題別内訳!$F:$F,E$7)</f>
        <v>0</v>
      </c>
      <c r="F32" s="283">
        <f>SUMIFS(課題別内訳!H:H,課題別内訳!$C:$C,$B32,課題別内訳!$F:$F,F$7)</f>
        <v>0</v>
      </c>
      <c r="G32" s="283">
        <f>SUMIFS(課題別内訳!I:I,課題別内訳!$C:$C,$B32,課題別内訳!$F:$F,G$7)</f>
        <v>0</v>
      </c>
      <c r="H32" s="283">
        <f>SUMIFS(課題別内訳!I:I,課題別内訳!$C:$C,$B32,課題別内訳!$F:$F,H$7)</f>
        <v>0</v>
      </c>
      <c r="I32" s="283">
        <f>SUMIFS(課題別内訳!J:J,課題別内訳!$C:$C,$B32,課題別内訳!$F:$F,I$7)</f>
        <v>0</v>
      </c>
      <c r="J32" s="283">
        <f>SUMIFS(課題別内訳!J:J,課題別内訳!$C:$C,$B32,課題別内訳!$F:$F,J$7)</f>
        <v>0</v>
      </c>
      <c r="K32" s="285">
        <f t="shared" si="0"/>
        <v>0</v>
      </c>
      <c r="L32" s="285">
        <f t="shared" si="0"/>
        <v>0</v>
      </c>
    </row>
    <row r="33" spans="1:12" ht="28.5" customHeight="1" x14ac:dyDescent="0.45">
      <c r="A33" s="170">
        <v>26</v>
      </c>
      <c r="B33" s="252" t="s">
        <v>210</v>
      </c>
      <c r="C33" s="283">
        <f>SUMIFS(課題別内訳!G:G,課題別内訳!$C:$C,$B33,課題別内訳!$F:$F,C$7)</f>
        <v>0</v>
      </c>
      <c r="D33" s="283">
        <f>SUMIFS(課題別内訳!G:G,課題別内訳!$C:$C,$B33,課題別内訳!$F:$F,D$7)</f>
        <v>0</v>
      </c>
      <c r="E33" s="283">
        <f>SUMIFS(課題別内訳!H:H,課題別内訳!$C:$C,$B33,課題別内訳!$F:$F,E$7)</f>
        <v>0</v>
      </c>
      <c r="F33" s="283">
        <f>SUMIFS(課題別内訳!H:H,課題別内訳!$C:$C,$B33,課題別内訳!$F:$F,F$7)</f>
        <v>0</v>
      </c>
      <c r="G33" s="283">
        <f>SUMIFS(課題別内訳!I:I,課題別内訳!$C:$C,$B33,課題別内訳!$F:$F,G$7)</f>
        <v>0</v>
      </c>
      <c r="H33" s="283">
        <f>SUMIFS(課題別内訳!I:I,課題別内訳!$C:$C,$B33,課題別内訳!$F:$F,H$7)</f>
        <v>0</v>
      </c>
      <c r="I33" s="283">
        <f>SUMIFS(課題別内訳!J:J,課題別内訳!$C:$C,$B33,課題別内訳!$F:$F,I$7)</f>
        <v>0</v>
      </c>
      <c r="J33" s="283">
        <f>SUMIFS(課題別内訳!J:J,課題別内訳!$C:$C,$B33,課題別内訳!$F:$F,J$7)</f>
        <v>0</v>
      </c>
      <c r="K33" s="285">
        <f t="shared" si="0"/>
        <v>0</v>
      </c>
      <c r="L33" s="285">
        <f t="shared" si="0"/>
        <v>0</v>
      </c>
    </row>
    <row r="34" spans="1:12" ht="28.5" customHeight="1" x14ac:dyDescent="0.45">
      <c r="A34" s="170">
        <v>27</v>
      </c>
      <c r="B34" s="252" t="s">
        <v>210</v>
      </c>
      <c r="C34" s="283">
        <f>SUMIFS(課題別内訳!G:G,課題別内訳!$C:$C,$B34,課題別内訳!$F:$F,C$7)</f>
        <v>0</v>
      </c>
      <c r="D34" s="283">
        <f>SUMIFS(課題別内訳!G:G,課題別内訳!$C:$C,$B34,課題別内訳!$F:$F,D$7)</f>
        <v>0</v>
      </c>
      <c r="E34" s="283">
        <f>SUMIFS(課題別内訳!H:H,課題別内訳!$C:$C,$B34,課題別内訳!$F:$F,E$7)</f>
        <v>0</v>
      </c>
      <c r="F34" s="283">
        <f>SUMIFS(課題別内訳!H:H,課題別内訳!$C:$C,$B34,課題別内訳!$F:$F,F$7)</f>
        <v>0</v>
      </c>
      <c r="G34" s="283">
        <f>SUMIFS(課題別内訳!I:I,課題別内訳!$C:$C,$B34,課題別内訳!$F:$F,G$7)</f>
        <v>0</v>
      </c>
      <c r="H34" s="283">
        <f>SUMIFS(課題別内訳!I:I,課題別内訳!$C:$C,$B34,課題別内訳!$F:$F,H$7)</f>
        <v>0</v>
      </c>
      <c r="I34" s="283">
        <f>SUMIFS(課題別内訳!J:J,課題別内訳!$C:$C,$B34,課題別内訳!$F:$F,I$7)</f>
        <v>0</v>
      </c>
      <c r="J34" s="283">
        <f>SUMIFS(課題別内訳!J:J,課題別内訳!$C:$C,$B34,課題別内訳!$F:$F,J$7)</f>
        <v>0</v>
      </c>
      <c r="K34" s="285">
        <f t="shared" si="0"/>
        <v>0</v>
      </c>
      <c r="L34" s="285">
        <f t="shared" si="0"/>
        <v>0</v>
      </c>
    </row>
    <row r="35" spans="1:12" ht="28.5" customHeight="1" x14ac:dyDescent="0.45">
      <c r="A35" s="170">
        <v>28</v>
      </c>
      <c r="B35" s="252" t="s">
        <v>210</v>
      </c>
      <c r="C35" s="283">
        <f>SUMIFS(課題別内訳!G:G,課題別内訳!$C:$C,$B35,課題別内訳!$F:$F,C$7)</f>
        <v>0</v>
      </c>
      <c r="D35" s="283">
        <f>SUMIFS(課題別内訳!G:G,課題別内訳!$C:$C,$B35,課題別内訳!$F:$F,D$7)</f>
        <v>0</v>
      </c>
      <c r="E35" s="283">
        <f>SUMIFS(課題別内訳!H:H,課題別内訳!$C:$C,$B35,課題別内訳!$F:$F,E$7)</f>
        <v>0</v>
      </c>
      <c r="F35" s="283">
        <f>SUMIFS(課題別内訳!H:H,課題別内訳!$C:$C,$B35,課題別内訳!$F:$F,F$7)</f>
        <v>0</v>
      </c>
      <c r="G35" s="283">
        <f>SUMIFS(課題別内訳!I:I,課題別内訳!$C:$C,$B35,課題別内訳!$F:$F,G$7)</f>
        <v>0</v>
      </c>
      <c r="H35" s="283">
        <f>SUMIFS(課題別内訳!I:I,課題別内訳!$C:$C,$B35,課題別内訳!$F:$F,H$7)</f>
        <v>0</v>
      </c>
      <c r="I35" s="283">
        <f>SUMIFS(課題別内訳!J:J,課題別内訳!$C:$C,$B35,課題別内訳!$F:$F,I$7)</f>
        <v>0</v>
      </c>
      <c r="J35" s="283">
        <f>SUMIFS(課題別内訳!J:J,課題別内訳!$C:$C,$B35,課題別内訳!$F:$F,J$7)</f>
        <v>0</v>
      </c>
      <c r="K35" s="285">
        <f t="shared" si="0"/>
        <v>0</v>
      </c>
      <c r="L35" s="285">
        <f t="shared" si="0"/>
        <v>0</v>
      </c>
    </row>
    <row r="36" spans="1:12" ht="28.5" customHeight="1" x14ac:dyDescent="0.45">
      <c r="A36" s="170">
        <v>29</v>
      </c>
      <c r="B36" s="252" t="s">
        <v>210</v>
      </c>
      <c r="C36" s="283">
        <f>SUMIFS(課題別内訳!G:G,課題別内訳!$C:$C,$B36,課題別内訳!$F:$F,C$7)</f>
        <v>0</v>
      </c>
      <c r="D36" s="283">
        <f>SUMIFS(課題別内訳!G:G,課題別内訳!$C:$C,$B36,課題別内訳!$F:$F,D$7)</f>
        <v>0</v>
      </c>
      <c r="E36" s="283">
        <f>SUMIFS(課題別内訳!H:H,課題別内訳!$C:$C,$B36,課題別内訳!$F:$F,E$7)</f>
        <v>0</v>
      </c>
      <c r="F36" s="283">
        <f>SUMIFS(課題別内訳!H:H,課題別内訳!$C:$C,$B36,課題別内訳!$F:$F,F$7)</f>
        <v>0</v>
      </c>
      <c r="G36" s="283">
        <f>SUMIFS(課題別内訳!I:I,課題別内訳!$C:$C,$B36,課題別内訳!$F:$F,G$7)</f>
        <v>0</v>
      </c>
      <c r="H36" s="283">
        <f>SUMIFS(課題別内訳!I:I,課題別内訳!$C:$C,$B36,課題別内訳!$F:$F,H$7)</f>
        <v>0</v>
      </c>
      <c r="I36" s="283">
        <f>SUMIFS(課題別内訳!J:J,課題別内訳!$C:$C,$B36,課題別内訳!$F:$F,I$7)</f>
        <v>0</v>
      </c>
      <c r="J36" s="283">
        <f>SUMIFS(課題別内訳!J:J,課題別内訳!$C:$C,$B36,課題別内訳!$F:$F,J$7)</f>
        <v>0</v>
      </c>
      <c r="K36" s="285">
        <f t="shared" si="0"/>
        <v>0</v>
      </c>
      <c r="L36" s="285">
        <f t="shared" si="0"/>
        <v>0</v>
      </c>
    </row>
    <row r="37" spans="1:12" ht="28.5" customHeight="1" x14ac:dyDescent="0.45">
      <c r="A37" s="170">
        <v>30</v>
      </c>
      <c r="B37" s="252" t="s">
        <v>210</v>
      </c>
      <c r="C37" s="283">
        <f>SUMIFS(課題別内訳!G:G,課題別内訳!$C:$C,$B37,課題別内訳!$F:$F,C$7)</f>
        <v>0</v>
      </c>
      <c r="D37" s="283">
        <f>SUMIFS(課題別内訳!G:G,課題別内訳!$C:$C,$B37,課題別内訳!$F:$F,D$7)</f>
        <v>0</v>
      </c>
      <c r="E37" s="283">
        <f>SUMIFS(課題別内訳!H:H,課題別内訳!$C:$C,$B37,課題別内訳!$F:$F,E$7)</f>
        <v>0</v>
      </c>
      <c r="F37" s="283">
        <f>SUMIFS(課題別内訳!H:H,課題別内訳!$C:$C,$B37,課題別内訳!$F:$F,F$7)</f>
        <v>0</v>
      </c>
      <c r="G37" s="283">
        <f>SUMIFS(課題別内訳!I:I,課題別内訳!$C:$C,$B37,課題別内訳!$F:$F,G$7)</f>
        <v>0</v>
      </c>
      <c r="H37" s="283">
        <f>SUMIFS(課題別内訳!I:I,課題別内訳!$C:$C,$B37,課題別内訳!$F:$F,H$7)</f>
        <v>0</v>
      </c>
      <c r="I37" s="283">
        <f>SUMIFS(課題別内訳!J:J,課題別内訳!$C:$C,$B37,課題別内訳!$F:$F,I$7)</f>
        <v>0</v>
      </c>
      <c r="J37" s="283">
        <f>SUMIFS(課題別内訳!J:J,課題別内訳!$C:$C,$B37,課題別内訳!$F:$F,J$7)</f>
        <v>0</v>
      </c>
      <c r="K37" s="285">
        <f t="shared" si="0"/>
        <v>0</v>
      </c>
      <c r="L37" s="285">
        <f t="shared" si="0"/>
        <v>0</v>
      </c>
    </row>
    <row r="38" spans="1:12" ht="28.5" customHeight="1" x14ac:dyDescent="0.45">
      <c r="A38" s="170">
        <v>31</v>
      </c>
      <c r="B38" s="252" t="s">
        <v>210</v>
      </c>
      <c r="C38" s="283">
        <f>SUMIFS(課題別内訳!G:G,課題別内訳!$C:$C,$B38,課題別内訳!$F:$F,C$7)</f>
        <v>0</v>
      </c>
      <c r="D38" s="283">
        <f>SUMIFS(課題別内訳!G:G,課題別内訳!$C:$C,$B38,課題別内訳!$F:$F,D$7)</f>
        <v>0</v>
      </c>
      <c r="E38" s="283">
        <f>SUMIFS(課題別内訳!H:H,課題別内訳!$C:$C,$B38,課題別内訳!$F:$F,E$7)</f>
        <v>0</v>
      </c>
      <c r="F38" s="283">
        <f>SUMIFS(課題別内訳!H:H,課題別内訳!$C:$C,$B38,課題別内訳!$F:$F,F$7)</f>
        <v>0</v>
      </c>
      <c r="G38" s="283">
        <f>SUMIFS(課題別内訳!I:I,課題別内訳!$C:$C,$B38,課題別内訳!$F:$F,G$7)</f>
        <v>0</v>
      </c>
      <c r="H38" s="283">
        <f>SUMIFS(課題別内訳!I:I,課題別内訳!$C:$C,$B38,課題別内訳!$F:$F,H$7)</f>
        <v>0</v>
      </c>
      <c r="I38" s="283">
        <f>SUMIFS(課題別内訳!J:J,課題別内訳!$C:$C,$B38,課題別内訳!$F:$F,I$7)</f>
        <v>0</v>
      </c>
      <c r="J38" s="283">
        <f>SUMIFS(課題別内訳!J:J,課題別内訳!$C:$C,$B38,課題別内訳!$F:$F,J$7)</f>
        <v>0</v>
      </c>
      <c r="K38" s="285">
        <f t="shared" si="0"/>
        <v>0</v>
      </c>
      <c r="L38" s="285">
        <f t="shared" si="0"/>
        <v>0</v>
      </c>
    </row>
    <row r="39" spans="1:12" ht="28.5" customHeight="1" x14ac:dyDescent="0.45">
      <c r="A39" s="170">
        <v>32</v>
      </c>
      <c r="B39" s="252" t="s">
        <v>210</v>
      </c>
      <c r="C39" s="283">
        <f>SUMIFS(課題別内訳!G:G,課題別内訳!$C:$C,$B39,課題別内訳!$F:$F,C$7)</f>
        <v>0</v>
      </c>
      <c r="D39" s="283">
        <f>SUMIFS(課題別内訳!G:G,課題別内訳!$C:$C,$B39,課題別内訳!$F:$F,D$7)</f>
        <v>0</v>
      </c>
      <c r="E39" s="283">
        <f>SUMIFS(課題別内訳!H:H,課題別内訳!$C:$C,$B39,課題別内訳!$F:$F,E$7)</f>
        <v>0</v>
      </c>
      <c r="F39" s="283">
        <f>SUMIFS(課題別内訳!H:H,課題別内訳!$C:$C,$B39,課題別内訳!$F:$F,F$7)</f>
        <v>0</v>
      </c>
      <c r="G39" s="283">
        <f>SUMIFS(課題別内訳!I:I,課題別内訳!$C:$C,$B39,課題別内訳!$F:$F,G$7)</f>
        <v>0</v>
      </c>
      <c r="H39" s="283">
        <f>SUMIFS(課題別内訳!I:I,課題別内訳!$C:$C,$B39,課題別内訳!$F:$F,H$7)</f>
        <v>0</v>
      </c>
      <c r="I39" s="283">
        <f>SUMIFS(課題別内訳!J:J,課題別内訳!$C:$C,$B39,課題別内訳!$F:$F,I$7)</f>
        <v>0</v>
      </c>
      <c r="J39" s="283">
        <f>SUMIFS(課題別内訳!J:J,課題別内訳!$C:$C,$B39,課題別内訳!$F:$F,J$7)</f>
        <v>0</v>
      </c>
      <c r="K39" s="285">
        <f t="shared" si="0"/>
        <v>0</v>
      </c>
      <c r="L39" s="285">
        <f t="shared" si="0"/>
        <v>0</v>
      </c>
    </row>
    <row r="40" spans="1:12" ht="28.5" customHeight="1" x14ac:dyDescent="0.45">
      <c r="A40" s="170">
        <v>33</v>
      </c>
      <c r="B40" s="252" t="s">
        <v>210</v>
      </c>
      <c r="C40" s="283">
        <f>SUMIFS(課題別内訳!G:G,課題別内訳!$C:$C,$B40,課題別内訳!$F:$F,C$7)</f>
        <v>0</v>
      </c>
      <c r="D40" s="283">
        <f>SUMIFS(課題別内訳!G:G,課題別内訳!$C:$C,$B40,課題別内訳!$F:$F,D$7)</f>
        <v>0</v>
      </c>
      <c r="E40" s="283">
        <f>SUMIFS(課題別内訳!H:H,課題別内訳!$C:$C,$B40,課題別内訳!$F:$F,E$7)</f>
        <v>0</v>
      </c>
      <c r="F40" s="283">
        <f>SUMIFS(課題別内訳!H:H,課題別内訳!$C:$C,$B40,課題別内訳!$F:$F,F$7)</f>
        <v>0</v>
      </c>
      <c r="G40" s="283">
        <f>SUMIFS(課題別内訳!I:I,課題別内訳!$C:$C,$B40,課題別内訳!$F:$F,G$7)</f>
        <v>0</v>
      </c>
      <c r="H40" s="283">
        <f>SUMIFS(課題別内訳!I:I,課題別内訳!$C:$C,$B40,課題別内訳!$F:$F,H$7)</f>
        <v>0</v>
      </c>
      <c r="I40" s="283">
        <f>SUMIFS(課題別内訳!J:J,課題別内訳!$C:$C,$B40,課題別内訳!$F:$F,I$7)</f>
        <v>0</v>
      </c>
      <c r="J40" s="283">
        <f>SUMIFS(課題別内訳!J:J,課題別内訳!$C:$C,$B40,課題別内訳!$F:$F,J$7)</f>
        <v>0</v>
      </c>
      <c r="K40" s="285">
        <f t="shared" si="0"/>
        <v>0</v>
      </c>
      <c r="L40" s="285">
        <f t="shared" si="0"/>
        <v>0</v>
      </c>
    </row>
    <row r="41" spans="1:12" ht="28.5" customHeight="1" x14ac:dyDescent="0.45">
      <c r="A41" s="170">
        <v>34</v>
      </c>
      <c r="B41" s="252" t="s">
        <v>210</v>
      </c>
      <c r="C41" s="283">
        <f>SUMIFS(課題別内訳!G:G,課題別内訳!$C:$C,$B41,課題別内訳!$F:$F,C$7)</f>
        <v>0</v>
      </c>
      <c r="D41" s="283">
        <f>SUMIFS(課題別内訳!G:G,課題別内訳!$C:$C,$B41,課題別内訳!$F:$F,D$7)</f>
        <v>0</v>
      </c>
      <c r="E41" s="283">
        <f>SUMIFS(課題別内訳!H:H,課題別内訳!$C:$C,$B41,課題別内訳!$F:$F,E$7)</f>
        <v>0</v>
      </c>
      <c r="F41" s="283">
        <f>SUMIFS(課題別内訳!H:H,課題別内訳!$C:$C,$B41,課題別内訳!$F:$F,F$7)</f>
        <v>0</v>
      </c>
      <c r="G41" s="283">
        <f>SUMIFS(課題別内訳!I:I,課題別内訳!$C:$C,$B41,課題別内訳!$F:$F,G$7)</f>
        <v>0</v>
      </c>
      <c r="H41" s="283">
        <f>SUMIFS(課題別内訳!I:I,課題別内訳!$C:$C,$B41,課題別内訳!$F:$F,H$7)</f>
        <v>0</v>
      </c>
      <c r="I41" s="283">
        <f>SUMIFS(課題別内訳!J:J,課題別内訳!$C:$C,$B41,課題別内訳!$F:$F,I$7)</f>
        <v>0</v>
      </c>
      <c r="J41" s="283">
        <f>SUMIFS(課題別内訳!J:J,課題別内訳!$C:$C,$B41,課題別内訳!$F:$F,J$7)</f>
        <v>0</v>
      </c>
      <c r="K41" s="285">
        <f t="shared" si="0"/>
        <v>0</v>
      </c>
      <c r="L41" s="285">
        <f t="shared" si="0"/>
        <v>0</v>
      </c>
    </row>
    <row r="42" spans="1:12" ht="28.5" customHeight="1" x14ac:dyDescent="0.45">
      <c r="A42" s="170">
        <v>35</v>
      </c>
      <c r="B42" s="252" t="s">
        <v>210</v>
      </c>
      <c r="C42" s="283">
        <f>SUMIFS(課題別内訳!G:G,課題別内訳!$C:$C,$B42,課題別内訳!$F:$F,C$7)</f>
        <v>0</v>
      </c>
      <c r="D42" s="283">
        <f>SUMIFS(課題別内訳!G:G,課題別内訳!$C:$C,$B42,課題別内訳!$F:$F,D$7)</f>
        <v>0</v>
      </c>
      <c r="E42" s="283">
        <f>SUMIFS(課題別内訳!H:H,課題別内訳!$C:$C,$B42,課題別内訳!$F:$F,E$7)</f>
        <v>0</v>
      </c>
      <c r="F42" s="283">
        <f>SUMIFS(課題別内訳!H:H,課題別内訳!$C:$C,$B42,課題別内訳!$F:$F,F$7)</f>
        <v>0</v>
      </c>
      <c r="G42" s="283">
        <f>SUMIFS(課題別内訳!I:I,課題別内訳!$C:$C,$B42,課題別内訳!$F:$F,G$7)</f>
        <v>0</v>
      </c>
      <c r="H42" s="283">
        <f>SUMIFS(課題別内訳!I:I,課題別内訳!$C:$C,$B42,課題別内訳!$F:$F,H$7)</f>
        <v>0</v>
      </c>
      <c r="I42" s="283">
        <f>SUMIFS(課題別内訳!J:J,課題別内訳!$C:$C,$B42,課題別内訳!$F:$F,I$7)</f>
        <v>0</v>
      </c>
      <c r="J42" s="283">
        <f>SUMIFS(課題別内訳!J:J,課題別内訳!$C:$C,$B42,課題別内訳!$F:$F,J$7)</f>
        <v>0</v>
      </c>
      <c r="K42" s="285">
        <f t="shared" si="0"/>
        <v>0</v>
      </c>
      <c r="L42" s="285">
        <f t="shared" si="0"/>
        <v>0</v>
      </c>
    </row>
    <row r="43" spans="1:12" ht="28.5" customHeight="1" x14ac:dyDescent="0.45">
      <c r="A43" s="170">
        <v>36</v>
      </c>
      <c r="B43" s="252" t="s">
        <v>210</v>
      </c>
      <c r="C43" s="283">
        <f>SUMIFS(課題別内訳!G:G,課題別内訳!$C:$C,$B43,課題別内訳!$F:$F,C$7)</f>
        <v>0</v>
      </c>
      <c r="D43" s="283">
        <f>SUMIFS(課題別内訳!G:G,課題別内訳!$C:$C,$B43,課題別内訳!$F:$F,D$7)</f>
        <v>0</v>
      </c>
      <c r="E43" s="283">
        <f>SUMIFS(課題別内訳!H:H,課題別内訳!$C:$C,$B43,課題別内訳!$F:$F,E$7)</f>
        <v>0</v>
      </c>
      <c r="F43" s="283">
        <f>SUMIFS(課題別内訳!H:H,課題別内訳!$C:$C,$B43,課題別内訳!$F:$F,F$7)</f>
        <v>0</v>
      </c>
      <c r="G43" s="283">
        <f>SUMIFS(課題別内訳!I:I,課題別内訳!$C:$C,$B43,課題別内訳!$F:$F,G$7)</f>
        <v>0</v>
      </c>
      <c r="H43" s="283">
        <f>SUMIFS(課題別内訳!I:I,課題別内訳!$C:$C,$B43,課題別内訳!$F:$F,H$7)</f>
        <v>0</v>
      </c>
      <c r="I43" s="283">
        <f>SUMIFS(課題別内訳!J:J,課題別内訳!$C:$C,$B43,課題別内訳!$F:$F,I$7)</f>
        <v>0</v>
      </c>
      <c r="J43" s="283">
        <f>SUMIFS(課題別内訳!J:J,課題別内訳!$C:$C,$B43,課題別内訳!$F:$F,J$7)</f>
        <v>0</v>
      </c>
      <c r="K43" s="285">
        <f t="shared" si="0"/>
        <v>0</v>
      </c>
      <c r="L43" s="285">
        <f t="shared" si="0"/>
        <v>0</v>
      </c>
    </row>
    <row r="44" spans="1:12" ht="28.5" customHeight="1" x14ac:dyDescent="0.45">
      <c r="A44" s="170">
        <v>37</v>
      </c>
      <c r="B44" s="252" t="s">
        <v>210</v>
      </c>
      <c r="C44" s="283">
        <f>SUMIFS(課題別内訳!G:G,課題別内訳!$C:$C,$B44,課題別内訳!$F:$F,C$7)</f>
        <v>0</v>
      </c>
      <c r="D44" s="283">
        <f>SUMIFS(課題別内訳!G:G,課題別内訳!$C:$C,$B44,課題別内訳!$F:$F,D$7)</f>
        <v>0</v>
      </c>
      <c r="E44" s="283">
        <f>SUMIFS(課題別内訳!H:H,課題別内訳!$C:$C,$B44,課題別内訳!$F:$F,E$7)</f>
        <v>0</v>
      </c>
      <c r="F44" s="283">
        <f>SUMIFS(課題別内訳!H:H,課題別内訳!$C:$C,$B44,課題別内訳!$F:$F,F$7)</f>
        <v>0</v>
      </c>
      <c r="G44" s="283">
        <f>SUMIFS(課題別内訳!I:I,課題別内訳!$C:$C,$B44,課題別内訳!$F:$F,G$7)</f>
        <v>0</v>
      </c>
      <c r="H44" s="283">
        <f>SUMIFS(課題別内訳!I:I,課題別内訳!$C:$C,$B44,課題別内訳!$F:$F,H$7)</f>
        <v>0</v>
      </c>
      <c r="I44" s="283">
        <f>SUMIFS(課題別内訳!J:J,課題別内訳!$C:$C,$B44,課題別内訳!$F:$F,I$7)</f>
        <v>0</v>
      </c>
      <c r="J44" s="283">
        <f>SUMIFS(課題別内訳!J:J,課題別内訳!$C:$C,$B44,課題別内訳!$F:$F,J$7)</f>
        <v>0</v>
      </c>
      <c r="K44" s="285">
        <f t="shared" si="0"/>
        <v>0</v>
      </c>
      <c r="L44" s="285">
        <f t="shared" si="0"/>
        <v>0</v>
      </c>
    </row>
    <row r="45" spans="1:12" ht="28.5" customHeight="1" x14ac:dyDescent="0.45">
      <c r="A45" s="170">
        <v>38</v>
      </c>
      <c r="B45" s="252" t="s">
        <v>210</v>
      </c>
      <c r="C45" s="283">
        <f>SUMIFS(課題別内訳!G:G,課題別内訳!$C:$C,$B45,課題別内訳!$F:$F,C$7)</f>
        <v>0</v>
      </c>
      <c r="D45" s="283">
        <f>SUMIFS(課題別内訳!G:G,課題別内訳!$C:$C,$B45,課題別内訳!$F:$F,D$7)</f>
        <v>0</v>
      </c>
      <c r="E45" s="283">
        <f>SUMIFS(課題別内訳!H:H,課題別内訳!$C:$C,$B45,課題別内訳!$F:$F,E$7)</f>
        <v>0</v>
      </c>
      <c r="F45" s="283">
        <f>SUMIFS(課題別内訳!H:H,課題別内訳!$C:$C,$B45,課題別内訳!$F:$F,F$7)</f>
        <v>0</v>
      </c>
      <c r="G45" s="283">
        <f>SUMIFS(課題別内訳!I:I,課題別内訳!$C:$C,$B45,課題別内訳!$F:$F,G$7)</f>
        <v>0</v>
      </c>
      <c r="H45" s="283">
        <f>SUMIFS(課題別内訳!I:I,課題別内訳!$C:$C,$B45,課題別内訳!$F:$F,H$7)</f>
        <v>0</v>
      </c>
      <c r="I45" s="283">
        <f>SUMIFS(課題別内訳!J:J,課題別内訳!$C:$C,$B45,課題別内訳!$F:$F,I$7)</f>
        <v>0</v>
      </c>
      <c r="J45" s="283">
        <f>SUMIFS(課題別内訳!J:J,課題別内訳!$C:$C,$B45,課題別内訳!$F:$F,J$7)</f>
        <v>0</v>
      </c>
      <c r="K45" s="285">
        <f t="shared" si="0"/>
        <v>0</v>
      </c>
      <c r="L45" s="285">
        <f t="shared" si="0"/>
        <v>0</v>
      </c>
    </row>
    <row r="46" spans="1:12" ht="28.5" customHeight="1" x14ac:dyDescent="0.45">
      <c r="A46" s="170">
        <v>39</v>
      </c>
      <c r="B46" s="252" t="s">
        <v>210</v>
      </c>
      <c r="C46" s="283">
        <f>SUMIFS(課題別内訳!G:G,課題別内訳!$C:$C,$B46,課題別内訳!$F:$F,C$7)</f>
        <v>0</v>
      </c>
      <c r="D46" s="283">
        <f>SUMIFS(課題別内訳!G:G,課題別内訳!$C:$C,$B46,課題別内訳!$F:$F,D$7)</f>
        <v>0</v>
      </c>
      <c r="E46" s="283">
        <f>SUMIFS(課題別内訳!H:H,課題別内訳!$C:$C,$B46,課題別内訳!$F:$F,E$7)</f>
        <v>0</v>
      </c>
      <c r="F46" s="283">
        <f>SUMIFS(課題別内訳!H:H,課題別内訳!$C:$C,$B46,課題別内訳!$F:$F,F$7)</f>
        <v>0</v>
      </c>
      <c r="G46" s="283">
        <f>SUMIFS(課題別内訳!I:I,課題別内訳!$C:$C,$B46,課題別内訳!$F:$F,G$7)</f>
        <v>0</v>
      </c>
      <c r="H46" s="283">
        <f>SUMIFS(課題別内訳!I:I,課題別内訳!$C:$C,$B46,課題別内訳!$F:$F,H$7)</f>
        <v>0</v>
      </c>
      <c r="I46" s="283">
        <f>SUMIFS(課題別内訳!J:J,課題別内訳!$C:$C,$B46,課題別内訳!$F:$F,I$7)</f>
        <v>0</v>
      </c>
      <c r="J46" s="283">
        <f>SUMIFS(課題別内訳!J:J,課題別内訳!$C:$C,$B46,課題別内訳!$F:$F,J$7)</f>
        <v>0</v>
      </c>
      <c r="K46" s="285">
        <f t="shared" si="0"/>
        <v>0</v>
      </c>
      <c r="L46" s="285">
        <f t="shared" si="0"/>
        <v>0</v>
      </c>
    </row>
    <row r="47" spans="1:12" ht="28.5" customHeight="1" x14ac:dyDescent="0.45">
      <c r="A47" s="170">
        <v>40</v>
      </c>
      <c r="B47" s="252" t="s">
        <v>210</v>
      </c>
      <c r="C47" s="283">
        <f>SUMIFS(課題別内訳!G:G,課題別内訳!$C:$C,$B47,課題別内訳!$F:$F,C$7)</f>
        <v>0</v>
      </c>
      <c r="D47" s="283">
        <f>SUMIFS(課題別内訳!G:G,課題別内訳!$C:$C,$B47,課題別内訳!$F:$F,D$7)</f>
        <v>0</v>
      </c>
      <c r="E47" s="283">
        <f>SUMIFS(課題別内訳!H:H,課題別内訳!$C:$C,$B47,課題別内訳!$F:$F,E$7)</f>
        <v>0</v>
      </c>
      <c r="F47" s="283">
        <f>SUMIFS(課題別内訳!H:H,課題別内訳!$C:$C,$B47,課題別内訳!$F:$F,F$7)</f>
        <v>0</v>
      </c>
      <c r="G47" s="283">
        <f>SUMIFS(課題別内訳!I:I,課題別内訳!$C:$C,$B47,課題別内訳!$F:$F,G$7)</f>
        <v>0</v>
      </c>
      <c r="H47" s="283">
        <f>SUMIFS(課題別内訳!I:I,課題別内訳!$C:$C,$B47,課題別内訳!$F:$F,H$7)</f>
        <v>0</v>
      </c>
      <c r="I47" s="283">
        <f>SUMIFS(課題別内訳!J:J,課題別内訳!$C:$C,$B47,課題別内訳!$F:$F,I$7)</f>
        <v>0</v>
      </c>
      <c r="J47" s="283">
        <f>SUMIFS(課題別内訳!J:J,課題別内訳!$C:$C,$B47,課題別内訳!$F:$F,J$7)</f>
        <v>0</v>
      </c>
      <c r="K47" s="285">
        <f t="shared" si="0"/>
        <v>0</v>
      </c>
      <c r="L47" s="285">
        <f t="shared" si="0"/>
        <v>0</v>
      </c>
    </row>
    <row r="48" spans="1:12" ht="28.5" customHeight="1" x14ac:dyDescent="0.45">
      <c r="A48" s="170">
        <v>41</v>
      </c>
      <c r="B48" s="252" t="s">
        <v>210</v>
      </c>
      <c r="C48" s="283">
        <f>SUMIFS(課題別内訳!G:G,課題別内訳!$C:$C,$B48,課題別内訳!$F:$F,C$7)</f>
        <v>0</v>
      </c>
      <c r="D48" s="283">
        <f>SUMIFS(課題別内訳!G:G,課題別内訳!$C:$C,$B48,課題別内訳!$F:$F,D$7)</f>
        <v>0</v>
      </c>
      <c r="E48" s="283">
        <f>SUMIFS(課題別内訳!H:H,課題別内訳!$C:$C,$B48,課題別内訳!$F:$F,E$7)</f>
        <v>0</v>
      </c>
      <c r="F48" s="283">
        <f>SUMIFS(課題別内訳!H:H,課題別内訳!$C:$C,$B48,課題別内訳!$F:$F,F$7)</f>
        <v>0</v>
      </c>
      <c r="G48" s="283">
        <f>SUMIFS(課題別内訳!I:I,課題別内訳!$C:$C,$B48,課題別内訳!$F:$F,G$7)</f>
        <v>0</v>
      </c>
      <c r="H48" s="283">
        <f>SUMIFS(課題別内訳!I:I,課題別内訳!$C:$C,$B48,課題別内訳!$F:$F,H$7)</f>
        <v>0</v>
      </c>
      <c r="I48" s="283">
        <f>SUMIFS(課題別内訳!J:J,課題別内訳!$C:$C,$B48,課題別内訳!$F:$F,I$7)</f>
        <v>0</v>
      </c>
      <c r="J48" s="283">
        <f>SUMIFS(課題別内訳!J:J,課題別内訳!$C:$C,$B48,課題別内訳!$F:$F,J$7)</f>
        <v>0</v>
      </c>
      <c r="K48" s="285">
        <f t="shared" si="0"/>
        <v>0</v>
      </c>
      <c r="L48" s="285">
        <f t="shared" si="0"/>
        <v>0</v>
      </c>
    </row>
    <row r="49" spans="1:12" ht="28.5" customHeight="1" x14ac:dyDescent="0.45">
      <c r="A49" s="170">
        <v>42</v>
      </c>
      <c r="B49" s="252" t="s">
        <v>210</v>
      </c>
      <c r="C49" s="283">
        <f>SUMIFS(課題別内訳!G:G,課題別内訳!$C:$C,$B49,課題別内訳!$F:$F,C$7)</f>
        <v>0</v>
      </c>
      <c r="D49" s="283">
        <f>SUMIFS(課題別内訳!G:G,課題別内訳!$C:$C,$B49,課題別内訳!$F:$F,D$7)</f>
        <v>0</v>
      </c>
      <c r="E49" s="283">
        <f>SUMIFS(課題別内訳!H:H,課題別内訳!$C:$C,$B49,課題別内訳!$F:$F,E$7)</f>
        <v>0</v>
      </c>
      <c r="F49" s="283">
        <f>SUMIFS(課題別内訳!H:H,課題別内訳!$C:$C,$B49,課題別内訳!$F:$F,F$7)</f>
        <v>0</v>
      </c>
      <c r="G49" s="283">
        <f>SUMIFS(課題別内訳!I:I,課題別内訳!$C:$C,$B49,課題別内訳!$F:$F,G$7)</f>
        <v>0</v>
      </c>
      <c r="H49" s="283">
        <f>SUMIFS(課題別内訳!I:I,課題別内訳!$C:$C,$B49,課題別内訳!$F:$F,H$7)</f>
        <v>0</v>
      </c>
      <c r="I49" s="283">
        <f>SUMIFS(課題別内訳!J:J,課題別内訳!$C:$C,$B49,課題別内訳!$F:$F,I$7)</f>
        <v>0</v>
      </c>
      <c r="J49" s="283">
        <f>SUMIFS(課題別内訳!J:J,課題別内訳!$C:$C,$B49,課題別内訳!$F:$F,J$7)</f>
        <v>0</v>
      </c>
      <c r="K49" s="285">
        <f t="shared" si="0"/>
        <v>0</v>
      </c>
      <c r="L49" s="285">
        <f t="shared" si="0"/>
        <v>0</v>
      </c>
    </row>
    <row r="50" spans="1:12" ht="28.5" customHeight="1" x14ac:dyDescent="0.45">
      <c r="A50" s="170">
        <v>43</v>
      </c>
      <c r="B50" s="252" t="s">
        <v>210</v>
      </c>
      <c r="C50" s="283">
        <f>SUMIFS(課題別内訳!G:G,課題別内訳!$C:$C,$B50,課題別内訳!$F:$F,C$7)</f>
        <v>0</v>
      </c>
      <c r="D50" s="283">
        <f>SUMIFS(課題別内訳!G:G,課題別内訳!$C:$C,$B50,課題別内訳!$F:$F,D$7)</f>
        <v>0</v>
      </c>
      <c r="E50" s="283">
        <f>SUMIFS(課題別内訳!H:H,課題別内訳!$C:$C,$B50,課題別内訳!$F:$F,E$7)</f>
        <v>0</v>
      </c>
      <c r="F50" s="283">
        <f>SUMIFS(課題別内訳!H:H,課題別内訳!$C:$C,$B50,課題別内訳!$F:$F,F$7)</f>
        <v>0</v>
      </c>
      <c r="G50" s="283">
        <f>SUMIFS(課題別内訳!I:I,課題別内訳!$C:$C,$B50,課題別内訳!$F:$F,G$7)</f>
        <v>0</v>
      </c>
      <c r="H50" s="283">
        <f>SUMIFS(課題別内訳!I:I,課題別内訳!$C:$C,$B50,課題別内訳!$F:$F,H$7)</f>
        <v>0</v>
      </c>
      <c r="I50" s="283">
        <f>SUMIFS(課題別内訳!J:J,課題別内訳!$C:$C,$B50,課題別内訳!$F:$F,I$7)</f>
        <v>0</v>
      </c>
      <c r="J50" s="283">
        <f>SUMIFS(課題別内訳!J:J,課題別内訳!$C:$C,$B50,課題別内訳!$F:$F,J$7)</f>
        <v>0</v>
      </c>
      <c r="K50" s="285">
        <f t="shared" si="0"/>
        <v>0</v>
      </c>
      <c r="L50" s="285">
        <f t="shared" si="0"/>
        <v>0</v>
      </c>
    </row>
    <row r="51" spans="1:12" ht="28.5" customHeight="1" x14ac:dyDescent="0.45">
      <c r="A51" s="170">
        <v>44</v>
      </c>
      <c r="B51" s="252" t="s">
        <v>210</v>
      </c>
      <c r="C51" s="283">
        <f>SUMIFS(課題別内訳!G:G,課題別内訳!$C:$C,$B51,課題別内訳!$F:$F,C$7)</f>
        <v>0</v>
      </c>
      <c r="D51" s="283">
        <f>SUMIFS(課題別内訳!G:G,課題別内訳!$C:$C,$B51,課題別内訳!$F:$F,D$7)</f>
        <v>0</v>
      </c>
      <c r="E51" s="283">
        <f>SUMIFS(課題別内訳!H:H,課題別内訳!$C:$C,$B51,課題別内訳!$F:$F,E$7)</f>
        <v>0</v>
      </c>
      <c r="F51" s="283">
        <f>SUMIFS(課題別内訳!H:H,課題別内訳!$C:$C,$B51,課題別内訳!$F:$F,F$7)</f>
        <v>0</v>
      </c>
      <c r="G51" s="283">
        <f>SUMIFS(課題別内訳!I:I,課題別内訳!$C:$C,$B51,課題別内訳!$F:$F,G$7)</f>
        <v>0</v>
      </c>
      <c r="H51" s="283">
        <f>SUMIFS(課題別内訳!I:I,課題別内訳!$C:$C,$B51,課題別内訳!$F:$F,H$7)</f>
        <v>0</v>
      </c>
      <c r="I51" s="283">
        <f>SUMIFS(課題別内訳!J:J,課題別内訳!$C:$C,$B51,課題別内訳!$F:$F,I$7)</f>
        <v>0</v>
      </c>
      <c r="J51" s="283">
        <f>SUMIFS(課題別内訳!J:J,課題別内訳!$C:$C,$B51,課題別内訳!$F:$F,J$7)</f>
        <v>0</v>
      </c>
      <c r="K51" s="285">
        <f t="shared" si="0"/>
        <v>0</v>
      </c>
      <c r="L51" s="285">
        <f t="shared" si="0"/>
        <v>0</v>
      </c>
    </row>
    <row r="52" spans="1:12" ht="28.5" customHeight="1" x14ac:dyDescent="0.45">
      <c r="A52" s="170">
        <v>45</v>
      </c>
      <c r="B52" s="252" t="s">
        <v>210</v>
      </c>
      <c r="C52" s="283">
        <f>SUMIFS(課題別内訳!G:G,課題別内訳!$C:$C,$B52,課題別内訳!$F:$F,C$7)</f>
        <v>0</v>
      </c>
      <c r="D52" s="283">
        <f>SUMIFS(課題別内訳!G:G,課題別内訳!$C:$C,$B52,課題別内訳!$F:$F,D$7)</f>
        <v>0</v>
      </c>
      <c r="E52" s="283">
        <f>SUMIFS(課題別内訳!H:H,課題別内訳!$C:$C,$B52,課題別内訳!$F:$F,E$7)</f>
        <v>0</v>
      </c>
      <c r="F52" s="283">
        <f>SUMIFS(課題別内訳!H:H,課題別内訳!$C:$C,$B52,課題別内訳!$F:$F,F$7)</f>
        <v>0</v>
      </c>
      <c r="G52" s="283">
        <f>SUMIFS(課題別内訳!I:I,課題別内訳!$C:$C,$B52,課題別内訳!$F:$F,G$7)</f>
        <v>0</v>
      </c>
      <c r="H52" s="283">
        <f>SUMIFS(課題別内訳!I:I,課題別内訳!$C:$C,$B52,課題別内訳!$F:$F,H$7)</f>
        <v>0</v>
      </c>
      <c r="I52" s="283">
        <f>SUMIFS(課題別内訳!J:J,課題別内訳!$C:$C,$B52,課題別内訳!$F:$F,I$7)</f>
        <v>0</v>
      </c>
      <c r="J52" s="283">
        <f>SUMIFS(課題別内訳!J:J,課題別内訳!$C:$C,$B52,課題別内訳!$F:$F,J$7)</f>
        <v>0</v>
      </c>
      <c r="K52" s="285">
        <f t="shared" si="0"/>
        <v>0</v>
      </c>
      <c r="L52" s="285">
        <f t="shared" si="0"/>
        <v>0</v>
      </c>
    </row>
    <row r="53" spans="1:12" ht="28.5" customHeight="1" x14ac:dyDescent="0.45">
      <c r="A53" s="170">
        <v>46</v>
      </c>
      <c r="B53" s="252" t="s">
        <v>210</v>
      </c>
      <c r="C53" s="283">
        <f>SUMIFS(課題別内訳!G:G,課題別内訳!$C:$C,$B53,課題別内訳!$F:$F,C$7)</f>
        <v>0</v>
      </c>
      <c r="D53" s="283">
        <f>SUMIFS(課題別内訳!G:G,課題別内訳!$C:$C,$B53,課題別内訳!$F:$F,D$7)</f>
        <v>0</v>
      </c>
      <c r="E53" s="283">
        <f>SUMIFS(課題別内訳!H:H,課題別内訳!$C:$C,$B53,課題別内訳!$F:$F,E$7)</f>
        <v>0</v>
      </c>
      <c r="F53" s="283">
        <f>SUMIFS(課題別内訳!H:H,課題別内訳!$C:$C,$B53,課題別内訳!$F:$F,F$7)</f>
        <v>0</v>
      </c>
      <c r="G53" s="283">
        <f>SUMIFS(課題別内訳!I:I,課題別内訳!$C:$C,$B53,課題別内訳!$F:$F,G$7)</f>
        <v>0</v>
      </c>
      <c r="H53" s="283">
        <f>SUMIFS(課題別内訳!I:I,課題別内訳!$C:$C,$B53,課題別内訳!$F:$F,H$7)</f>
        <v>0</v>
      </c>
      <c r="I53" s="283">
        <f>SUMIFS(課題別内訳!J:J,課題別内訳!$C:$C,$B53,課題別内訳!$F:$F,I$7)</f>
        <v>0</v>
      </c>
      <c r="J53" s="283">
        <f>SUMIFS(課題別内訳!J:J,課題別内訳!$C:$C,$B53,課題別内訳!$F:$F,J$7)</f>
        <v>0</v>
      </c>
      <c r="K53" s="285">
        <f t="shared" si="0"/>
        <v>0</v>
      </c>
      <c r="L53" s="285">
        <f t="shared" si="0"/>
        <v>0</v>
      </c>
    </row>
    <row r="54" spans="1:12" ht="28.5" customHeight="1" x14ac:dyDescent="0.45">
      <c r="A54" s="170">
        <v>47</v>
      </c>
      <c r="B54" s="252" t="s">
        <v>210</v>
      </c>
      <c r="C54" s="283">
        <f>SUMIFS(課題別内訳!G:G,課題別内訳!$C:$C,$B54,課題別内訳!$F:$F,C$7)</f>
        <v>0</v>
      </c>
      <c r="D54" s="283">
        <f>SUMIFS(課題別内訳!G:G,課題別内訳!$C:$C,$B54,課題別内訳!$F:$F,D$7)</f>
        <v>0</v>
      </c>
      <c r="E54" s="283">
        <f>SUMIFS(課題別内訳!H:H,課題別内訳!$C:$C,$B54,課題別内訳!$F:$F,E$7)</f>
        <v>0</v>
      </c>
      <c r="F54" s="283">
        <f>SUMIFS(課題別内訳!H:H,課題別内訳!$C:$C,$B54,課題別内訳!$F:$F,F$7)</f>
        <v>0</v>
      </c>
      <c r="G54" s="283">
        <f>SUMIFS(課題別内訳!I:I,課題別内訳!$C:$C,$B54,課題別内訳!$F:$F,G$7)</f>
        <v>0</v>
      </c>
      <c r="H54" s="283">
        <f>SUMIFS(課題別内訳!I:I,課題別内訳!$C:$C,$B54,課題別内訳!$F:$F,H$7)</f>
        <v>0</v>
      </c>
      <c r="I54" s="283">
        <f>SUMIFS(課題別内訳!J:J,課題別内訳!$C:$C,$B54,課題別内訳!$F:$F,I$7)</f>
        <v>0</v>
      </c>
      <c r="J54" s="283">
        <f>SUMIFS(課題別内訳!J:J,課題別内訳!$C:$C,$B54,課題別内訳!$F:$F,J$7)</f>
        <v>0</v>
      </c>
      <c r="K54" s="285">
        <f t="shared" si="0"/>
        <v>0</v>
      </c>
      <c r="L54" s="285">
        <f t="shared" si="0"/>
        <v>0</v>
      </c>
    </row>
    <row r="55" spans="1:12" ht="28.5" customHeight="1" x14ac:dyDescent="0.45">
      <c r="A55" s="170">
        <v>48</v>
      </c>
      <c r="B55" s="252" t="s">
        <v>210</v>
      </c>
      <c r="C55" s="283">
        <f>SUMIFS(課題別内訳!G:G,課題別内訳!$C:$C,$B55,課題別内訳!$F:$F,C$7)</f>
        <v>0</v>
      </c>
      <c r="D55" s="283">
        <f>SUMIFS(課題別内訳!G:G,課題別内訳!$C:$C,$B55,課題別内訳!$F:$F,D$7)</f>
        <v>0</v>
      </c>
      <c r="E55" s="283">
        <f>SUMIFS(課題別内訳!H:H,課題別内訳!$C:$C,$B55,課題別内訳!$F:$F,E$7)</f>
        <v>0</v>
      </c>
      <c r="F55" s="283">
        <f>SUMIFS(課題別内訳!H:H,課題別内訳!$C:$C,$B55,課題別内訳!$F:$F,F$7)</f>
        <v>0</v>
      </c>
      <c r="G55" s="283">
        <f>SUMIFS(課題別内訳!I:I,課題別内訳!$C:$C,$B55,課題別内訳!$F:$F,G$7)</f>
        <v>0</v>
      </c>
      <c r="H55" s="283">
        <f>SUMIFS(課題別内訳!I:I,課題別内訳!$C:$C,$B55,課題別内訳!$F:$F,H$7)</f>
        <v>0</v>
      </c>
      <c r="I55" s="283">
        <f>SUMIFS(課題別内訳!J:J,課題別内訳!$C:$C,$B55,課題別内訳!$F:$F,I$7)</f>
        <v>0</v>
      </c>
      <c r="J55" s="283">
        <f>SUMIFS(課題別内訳!J:J,課題別内訳!$C:$C,$B55,課題別内訳!$F:$F,J$7)</f>
        <v>0</v>
      </c>
      <c r="K55" s="285">
        <f t="shared" si="0"/>
        <v>0</v>
      </c>
      <c r="L55" s="285">
        <f t="shared" si="0"/>
        <v>0</v>
      </c>
    </row>
    <row r="56" spans="1:12" ht="28.5" customHeight="1" x14ac:dyDescent="0.45">
      <c r="A56" s="170">
        <v>49</v>
      </c>
      <c r="B56" s="252" t="s">
        <v>210</v>
      </c>
      <c r="C56" s="283">
        <f>SUMIFS(課題別内訳!G:G,課題別内訳!$C:$C,$B56,課題別内訳!$F:$F,C$7)</f>
        <v>0</v>
      </c>
      <c r="D56" s="283">
        <f>SUMIFS(課題別内訳!G:G,課題別内訳!$C:$C,$B56,課題別内訳!$F:$F,D$7)</f>
        <v>0</v>
      </c>
      <c r="E56" s="283">
        <f>SUMIFS(課題別内訳!H:H,課題別内訳!$C:$C,$B56,課題別内訳!$F:$F,E$7)</f>
        <v>0</v>
      </c>
      <c r="F56" s="283">
        <f>SUMIFS(課題別内訳!H:H,課題別内訳!$C:$C,$B56,課題別内訳!$F:$F,F$7)</f>
        <v>0</v>
      </c>
      <c r="G56" s="283">
        <f>SUMIFS(課題別内訳!I:I,課題別内訳!$C:$C,$B56,課題別内訳!$F:$F,G$7)</f>
        <v>0</v>
      </c>
      <c r="H56" s="283">
        <f>SUMIFS(課題別内訳!I:I,課題別内訳!$C:$C,$B56,課題別内訳!$F:$F,H$7)</f>
        <v>0</v>
      </c>
      <c r="I56" s="283">
        <f>SUMIFS(課題別内訳!J:J,課題別内訳!$C:$C,$B56,課題別内訳!$F:$F,I$7)</f>
        <v>0</v>
      </c>
      <c r="J56" s="283">
        <f>SUMIFS(課題別内訳!J:J,課題別内訳!$C:$C,$B56,課題別内訳!$F:$F,J$7)</f>
        <v>0</v>
      </c>
      <c r="K56" s="285">
        <f t="shared" si="0"/>
        <v>0</v>
      </c>
      <c r="L56" s="285">
        <f t="shared" si="0"/>
        <v>0</v>
      </c>
    </row>
    <row r="57" spans="1:12" ht="28.5" customHeight="1" x14ac:dyDescent="0.45">
      <c r="A57" s="170">
        <v>50</v>
      </c>
      <c r="B57" s="252" t="s">
        <v>210</v>
      </c>
      <c r="C57" s="283">
        <f>SUMIFS(課題別内訳!G:G,課題別内訳!$C:$C,$B57,課題別内訳!$F:$F,C$7)</f>
        <v>0</v>
      </c>
      <c r="D57" s="283">
        <f>SUMIFS(課題別内訳!G:G,課題別内訳!$C:$C,$B57,課題別内訳!$F:$F,D$7)</f>
        <v>0</v>
      </c>
      <c r="E57" s="283">
        <f>SUMIFS(課題別内訳!H:H,課題別内訳!$C:$C,$B57,課題別内訳!$F:$F,E$7)</f>
        <v>0</v>
      </c>
      <c r="F57" s="283">
        <f>SUMIFS(課題別内訳!H:H,課題別内訳!$C:$C,$B57,課題別内訳!$F:$F,F$7)</f>
        <v>0</v>
      </c>
      <c r="G57" s="283">
        <f>SUMIFS(課題別内訳!I:I,課題別内訳!$C:$C,$B57,課題別内訳!$F:$F,G$7)</f>
        <v>0</v>
      </c>
      <c r="H57" s="283">
        <f>SUMIFS(課題別内訳!I:I,課題別内訳!$C:$C,$B57,課題別内訳!$F:$F,H$7)</f>
        <v>0</v>
      </c>
      <c r="I57" s="283">
        <f>SUMIFS(課題別内訳!J:J,課題別内訳!$C:$C,$B57,課題別内訳!$F:$F,I$7)</f>
        <v>0</v>
      </c>
      <c r="J57" s="283">
        <f>SUMIFS(課題別内訳!J:J,課題別内訳!$C:$C,$B57,課題別内訳!$F:$F,J$7)</f>
        <v>0</v>
      </c>
      <c r="K57" s="285">
        <f t="shared" si="0"/>
        <v>0</v>
      </c>
      <c r="L57" s="285">
        <f t="shared" si="0"/>
        <v>0</v>
      </c>
    </row>
    <row r="58" spans="1:12" ht="28.5" customHeight="1" x14ac:dyDescent="0.45">
      <c r="A58" s="170">
        <v>51</v>
      </c>
      <c r="B58" s="252" t="s">
        <v>210</v>
      </c>
      <c r="C58" s="283">
        <f>SUMIFS(課題別内訳!G:G,課題別内訳!$C:$C,$B58,課題別内訳!$F:$F,C$7)</f>
        <v>0</v>
      </c>
      <c r="D58" s="283">
        <f>SUMIFS(課題別内訳!G:G,課題別内訳!$C:$C,$B58,課題別内訳!$F:$F,D$7)</f>
        <v>0</v>
      </c>
      <c r="E58" s="283">
        <f>SUMIFS(課題別内訳!H:H,課題別内訳!$C:$C,$B58,課題別内訳!$F:$F,E$7)</f>
        <v>0</v>
      </c>
      <c r="F58" s="283">
        <f>SUMIFS(課題別内訳!H:H,課題別内訳!$C:$C,$B58,課題別内訳!$F:$F,F$7)</f>
        <v>0</v>
      </c>
      <c r="G58" s="283">
        <f>SUMIFS(課題別内訳!I:I,課題別内訳!$C:$C,$B58,課題別内訳!$F:$F,G$7)</f>
        <v>0</v>
      </c>
      <c r="H58" s="283">
        <f>SUMIFS(課題別内訳!I:I,課題別内訳!$C:$C,$B58,課題別内訳!$F:$F,H$7)</f>
        <v>0</v>
      </c>
      <c r="I58" s="283">
        <f>SUMIFS(課題別内訳!J:J,課題別内訳!$C:$C,$B58,課題別内訳!$F:$F,I$7)</f>
        <v>0</v>
      </c>
      <c r="J58" s="283">
        <f>SUMIFS(課題別内訳!J:J,課題別内訳!$C:$C,$B58,課題別内訳!$F:$F,J$7)</f>
        <v>0</v>
      </c>
      <c r="K58" s="285">
        <f t="shared" si="0"/>
        <v>0</v>
      </c>
      <c r="L58" s="285">
        <f t="shared" si="0"/>
        <v>0</v>
      </c>
    </row>
    <row r="59" spans="1:12" ht="28.5" customHeight="1" x14ac:dyDescent="0.45">
      <c r="A59" s="170">
        <v>52</v>
      </c>
      <c r="B59" s="252" t="s">
        <v>210</v>
      </c>
      <c r="C59" s="283">
        <f>SUMIFS(課題別内訳!G:G,課題別内訳!$C:$C,$B59,課題別内訳!$F:$F,C$7)</f>
        <v>0</v>
      </c>
      <c r="D59" s="283">
        <f>SUMIFS(課題別内訳!G:G,課題別内訳!$C:$C,$B59,課題別内訳!$F:$F,D$7)</f>
        <v>0</v>
      </c>
      <c r="E59" s="283">
        <f>SUMIFS(課題別内訳!H:H,課題別内訳!$C:$C,$B59,課題別内訳!$F:$F,E$7)</f>
        <v>0</v>
      </c>
      <c r="F59" s="283">
        <f>SUMIFS(課題別内訳!H:H,課題別内訳!$C:$C,$B59,課題別内訳!$F:$F,F$7)</f>
        <v>0</v>
      </c>
      <c r="G59" s="283">
        <f>SUMIFS(課題別内訳!I:I,課題別内訳!$C:$C,$B59,課題別内訳!$F:$F,G$7)</f>
        <v>0</v>
      </c>
      <c r="H59" s="283">
        <f>SUMIFS(課題別内訳!I:I,課題別内訳!$C:$C,$B59,課題別内訳!$F:$F,H$7)</f>
        <v>0</v>
      </c>
      <c r="I59" s="283">
        <f>SUMIFS(課題別内訳!J:J,課題別内訳!$C:$C,$B59,課題別内訳!$F:$F,I$7)</f>
        <v>0</v>
      </c>
      <c r="J59" s="283">
        <f>SUMIFS(課題別内訳!J:J,課題別内訳!$C:$C,$B59,課題別内訳!$F:$F,J$7)</f>
        <v>0</v>
      </c>
      <c r="K59" s="285">
        <f t="shared" si="0"/>
        <v>0</v>
      </c>
      <c r="L59" s="285">
        <f t="shared" si="0"/>
        <v>0</v>
      </c>
    </row>
    <row r="60" spans="1:12" ht="28.5" customHeight="1" x14ac:dyDescent="0.45">
      <c r="A60" s="170">
        <v>53</v>
      </c>
      <c r="B60" s="252" t="s">
        <v>210</v>
      </c>
      <c r="C60" s="283">
        <f>SUMIFS(課題別内訳!G:G,課題別内訳!$C:$C,$B60,課題別内訳!$F:$F,C$7)</f>
        <v>0</v>
      </c>
      <c r="D60" s="283">
        <f>SUMIFS(課題別内訳!G:G,課題別内訳!$C:$C,$B60,課題別内訳!$F:$F,D$7)</f>
        <v>0</v>
      </c>
      <c r="E60" s="283">
        <f>SUMIFS(課題別内訳!H:H,課題別内訳!$C:$C,$B60,課題別内訳!$F:$F,E$7)</f>
        <v>0</v>
      </c>
      <c r="F60" s="283">
        <f>SUMIFS(課題別内訳!H:H,課題別内訳!$C:$C,$B60,課題別内訳!$F:$F,F$7)</f>
        <v>0</v>
      </c>
      <c r="G60" s="283">
        <f>SUMIFS(課題別内訳!I:I,課題別内訳!$C:$C,$B60,課題別内訳!$F:$F,G$7)</f>
        <v>0</v>
      </c>
      <c r="H60" s="283">
        <f>SUMIFS(課題別内訳!I:I,課題別内訳!$C:$C,$B60,課題別内訳!$F:$F,H$7)</f>
        <v>0</v>
      </c>
      <c r="I60" s="283">
        <f>SUMIFS(課題別内訳!J:J,課題別内訳!$C:$C,$B60,課題別内訳!$F:$F,I$7)</f>
        <v>0</v>
      </c>
      <c r="J60" s="283">
        <f>SUMIFS(課題別内訳!J:J,課題別内訳!$C:$C,$B60,課題別内訳!$F:$F,J$7)</f>
        <v>0</v>
      </c>
      <c r="K60" s="285">
        <f t="shared" si="0"/>
        <v>0</v>
      </c>
      <c r="L60" s="285">
        <f t="shared" si="0"/>
        <v>0</v>
      </c>
    </row>
    <row r="61" spans="1:12" ht="28.5" customHeight="1" x14ac:dyDescent="0.45">
      <c r="A61" s="170">
        <v>54</v>
      </c>
      <c r="B61" s="252" t="s">
        <v>210</v>
      </c>
      <c r="C61" s="283">
        <f>SUMIFS(課題別内訳!G:G,課題別内訳!$C:$C,$B61,課題別内訳!$F:$F,C$7)</f>
        <v>0</v>
      </c>
      <c r="D61" s="283">
        <f>SUMIFS(課題別内訳!G:G,課題別内訳!$C:$C,$B61,課題別内訳!$F:$F,D$7)</f>
        <v>0</v>
      </c>
      <c r="E61" s="283">
        <f>SUMIFS(課題別内訳!H:H,課題別内訳!$C:$C,$B61,課題別内訳!$F:$F,E$7)</f>
        <v>0</v>
      </c>
      <c r="F61" s="283">
        <f>SUMIFS(課題別内訳!H:H,課題別内訳!$C:$C,$B61,課題別内訳!$F:$F,F$7)</f>
        <v>0</v>
      </c>
      <c r="G61" s="283">
        <f>SUMIFS(課題別内訳!I:I,課題別内訳!$C:$C,$B61,課題別内訳!$F:$F,G$7)</f>
        <v>0</v>
      </c>
      <c r="H61" s="283">
        <f>SUMIFS(課題別内訳!I:I,課題別内訳!$C:$C,$B61,課題別内訳!$F:$F,H$7)</f>
        <v>0</v>
      </c>
      <c r="I61" s="283">
        <f>SUMIFS(課題別内訳!J:J,課題別内訳!$C:$C,$B61,課題別内訳!$F:$F,I$7)</f>
        <v>0</v>
      </c>
      <c r="J61" s="283">
        <f>SUMIFS(課題別内訳!J:J,課題別内訳!$C:$C,$B61,課題別内訳!$F:$F,J$7)</f>
        <v>0</v>
      </c>
      <c r="K61" s="285">
        <f t="shared" si="0"/>
        <v>0</v>
      </c>
      <c r="L61" s="285">
        <f t="shared" si="0"/>
        <v>0</v>
      </c>
    </row>
    <row r="62" spans="1:12" ht="28.5" customHeight="1" x14ac:dyDescent="0.45">
      <c r="A62" s="170">
        <v>55</v>
      </c>
      <c r="B62" s="252" t="s">
        <v>210</v>
      </c>
      <c r="C62" s="283">
        <f>SUMIFS(課題別内訳!G:G,課題別内訳!$C:$C,$B62,課題別内訳!$F:$F,C$7)</f>
        <v>0</v>
      </c>
      <c r="D62" s="283">
        <f>SUMIFS(課題別内訳!G:G,課題別内訳!$C:$C,$B62,課題別内訳!$F:$F,D$7)</f>
        <v>0</v>
      </c>
      <c r="E62" s="283">
        <f>SUMIFS(課題別内訳!H:H,課題別内訳!$C:$C,$B62,課題別内訳!$F:$F,E$7)</f>
        <v>0</v>
      </c>
      <c r="F62" s="283">
        <f>SUMIFS(課題別内訳!H:H,課題別内訳!$C:$C,$B62,課題別内訳!$F:$F,F$7)</f>
        <v>0</v>
      </c>
      <c r="G62" s="283">
        <f>SUMIFS(課題別内訳!I:I,課題別内訳!$C:$C,$B62,課題別内訳!$F:$F,G$7)</f>
        <v>0</v>
      </c>
      <c r="H62" s="283">
        <f>SUMIFS(課題別内訳!I:I,課題別内訳!$C:$C,$B62,課題別内訳!$F:$F,H$7)</f>
        <v>0</v>
      </c>
      <c r="I62" s="283">
        <f>SUMIFS(課題別内訳!J:J,課題別内訳!$C:$C,$B62,課題別内訳!$F:$F,I$7)</f>
        <v>0</v>
      </c>
      <c r="J62" s="283">
        <f>SUMIFS(課題別内訳!J:J,課題別内訳!$C:$C,$B62,課題別内訳!$F:$F,J$7)</f>
        <v>0</v>
      </c>
      <c r="K62" s="285">
        <f t="shared" si="0"/>
        <v>0</v>
      </c>
      <c r="L62" s="285">
        <f t="shared" si="0"/>
        <v>0</v>
      </c>
    </row>
    <row r="63" spans="1:12" ht="28.5" customHeight="1" thickBot="1" x14ac:dyDescent="0.5">
      <c r="A63" s="170"/>
      <c r="B63" s="236" t="s">
        <v>182</v>
      </c>
      <c r="C63" s="208"/>
      <c r="D63" s="208"/>
      <c r="E63" s="208"/>
      <c r="F63" s="208"/>
      <c r="G63" s="208"/>
      <c r="H63" s="208"/>
      <c r="I63" s="208"/>
      <c r="J63" s="208"/>
      <c r="K63" s="107"/>
      <c r="L63" s="107"/>
    </row>
    <row r="64" spans="1:12" ht="28.5" customHeight="1" thickTop="1" thickBot="1" x14ac:dyDescent="0.5">
      <c r="A64" s="222"/>
      <c r="B64" s="109" t="s">
        <v>75</v>
      </c>
      <c r="C64" s="110">
        <f t="shared" ref="C64:L64" si="1">SUM(C8:C63)</f>
        <v>101000000</v>
      </c>
      <c r="D64" s="110">
        <f t="shared" si="1"/>
        <v>0</v>
      </c>
      <c r="E64" s="110">
        <f t="shared" si="1"/>
        <v>111000000</v>
      </c>
      <c r="F64" s="110">
        <f t="shared" si="1"/>
        <v>0</v>
      </c>
      <c r="G64" s="110">
        <f t="shared" si="1"/>
        <v>11000000</v>
      </c>
      <c r="H64" s="110">
        <f t="shared" si="1"/>
        <v>0</v>
      </c>
      <c r="I64" s="110">
        <f t="shared" si="1"/>
        <v>11000000</v>
      </c>
      <c r="J64" s="110">
        <f t="shared" si="1"/>
        <v>0</v>
      </c>
      <c r="K64" s="112">
        <f t="shared" si="1"/>
        <v>234000000</v>
      </c>
      <c r="L64" s="111">
        <f t="shared" si="1"/>
        <v>0</v>
      </c>
    </row>
    <row r="65" spans="1:12" ht="28.5" customHeight="1" thickTop="1" x14ac:dyDescent="0.45">
      <c r="A65" s="170"/>
      <c r="B65" s="104" t="s">
        <v>79</v>
      </c>
      <c r="C65" s="586">
        <f t="shared" ref="C65" si="2">C64+D64</f>
        <v>101000000</v>
      </c>
      <c r="D65" s="585"/>
      <c r="E65" s="586">
        <f t="shared" ref="E65" si="3">E64+F64</f>
        <v>111000000</v>
      </c>
      <c r="F65" s="585"/>
      <c r="G65" s="586">
        <f t="shared" ref="G65" si="4">G64+H64</f>
        <v>11000000</v>
      </c>
      <c r="H65" s="585"/>
      <c r="I65" s="586">
        <f t="shared" ref="I65" si="5">I64+J64</f>
        <v>11000000</v>
      </c>
      <c r="J65" s="585"/>
      <c r="K65" s="584">
        <f>SUM(C65:J65)</f>
        <v>234000000</v>
      </c>
      <c r="L65" s="585"/>
    </row>
    <row r="66" spans="1:12" ht="23.25" customHeight="1" x14ac:dyDescent="0.45">
      <c r="B66" s="81" t="s">
        <v>50</v>
      </c>
      <c r="C66" s="81"/>
      <c r="D66" s="81"/>
      <c r="E66" s="81"/>
      <c r="F66" s="81"/>
      <c r="G66" s="81"/>
      <c r="H66" s="81"/>
      <c r="I66" s="81"/>
      <c r="J66" s="81"/>
      <c r="K66" s="81"/>
      <c r="L66" s="82"/>
    </row>
    <row r="67" spans="1:12" ht="23.25" customHeight="1" x14ac:dyDescent="0.45">
      <c r="B67" s="81" t="s">
        <v>51</v>
      </c>
      <c r="C67" s="81"/>
      <c r="D67" s="81"/>
      <c r="E67" s="81"/>
      <c r="F67" s="81"/>
      <c r="G67" s="81"/>
      <c r="H67" s="81"/>
      <c r="I67" s="81"/>
      <c r="J67" s="81"/>
      <c r="K67" s="81"/>
      <c r="L67" s="82"/>
    </row>
    <row r="69" spans="1:12" ht="31.5" customHeight="1" x14ac:dyDescent="0.45">
      <c r="B69" s="580" t="s">
        <v>144</v>
      </c>
      <c r="C69" s="580"/>
      <c r="D69" s="580"/>
      <c r="E69" s="580"/>
    </row>
    <row r="70" spans="1:12" ht="164.25" customHeight="1" x14ac:dyDescent="0.45">
      <c r="B70" s="581"/>
      <c r="C70" s="582"/>
      <c r="D70" s="582"/>
      <c r="E70" s="583"/>
    </row>
  </sheetData>
  <sheetProtection insertRows="0"/>
  <customSheetViews>
    <customSheetView guid="{3A129B36-D5FE-449E-B27F-3E59102DEA52}" scale="70" showPageBreaks="1" fitToPage="1" printArea="1" view="pageBreakPreview">
      <pane xSplit="1" ySplit="7" topLeftCell="B20" activePane="bottomRight" state="frozen"/>
      <selection pane="bottomRight" activeCell="O26" sqref="O26"/>
      <pageMargins left="0.7" right="0.7" top="0.75" bottom="0.75" header="0.3" footer="0.3"/>
      <pageSetup paperSize="9" scale="36" orientation="landscape" r:id="rId1"/>
      <headerFooter>
        <oddFooter>&amp;C&amp;P</oddFooter>
      </headerFooter>
    </customSheetView>
    <customSheetView guid="{13797F37-AD04-4ECE-BAE1-037A255EC48B}" scale="70" showPageBreaks="1" fitToPage="1" printArea="1" hiddenRows="1" view="pageBreakPreview">
      <pane xSplit="1" ySplit="7" topLeftCell="B8" activePane="bottomRight" state="frozen"/>
      <selection pane="bottomRight" activeCell="N1" sqref="N1"/>
      <pageMargins left="0.7" right="0.7" top="0.75" bottom="0.75" header="0.3" footer="0.3"/>
      <pageSetup paperSize="9" scale="46" orientation="landscape" r:id="rId2"/>
      <headerFooter>
        <oddFooter>&amp;C&amp;P</oddFooter>
      </headerFooter>
    </customSheetView>
  </customSheetViews>
  <mergeCells count="16">
    <mergeCell ref="A6:A7"/>
    <mergeCell ref="B1:L1"/>
    <mergeCell ref="C6:D6"/>
    <mergeCell ref="K6:L6"/>
    <mergeCell ref="B6:B7"/>
    <mergeCell ref="E6:F6"/>
    <mergeCell ref="G6:H6"/>
    <mergeCell ref="C3:H3"/>
    <mergeCell ref="I6:J6"/>
    <mergeCell ref="B69:E69"/>
    <mergeCell ref="B70:E70"/>
    <mergeCell ref="K65:L65"/>
    <mergeCell ref="C65:D65"/>
    <mergeCell ref="E65:F65"/>
    <mergeCell ref="G65:H65"/>
    <mergeCell ref="I65:J65"/>
  </mergeCells>
  <phoneticPr fontId="1"/>
  <pageMargins left="0.7" right="0.7" top="0.75" bottom="0.75" header="0.3" footer="0.3"/>
  <pageSetup paperSize="9" scale="23" orientation="landscape" r:id="rId3"/>
  <headerFooter>
    <oddFooter>&amp;C&amp;P</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B63A-C99D-4AD8-98FF-0255EEC47FF2}">
  <sheetPr>
    <tabColor theme="0"/>
  </sheetPr>
  <dimension ref="A1:L677"/>
  <sheetViews>
    <sheetView view="pageBreakPreview" zoomScale="80" zoomScaleNormal="100" zoomScaleSheetLayoutView="80" workbookViewId="0">
      <pane ySplit="1" topLeftCell="A2" activePane="bottomLeft" state="frozen"/>
      <selection activeCell="R18" sqref="R18:T18"/>
      <selection pane="bottomLeft" activeCell="J20" sqref="J20"/>
    </sheetView>
  </sheetViews>
  <sheetFormatPr defaultRowHeight="18" x14ac:dyDescent="0.45"/>
  <cols>
    <col min="1" max="1" width="5.5" bestFit="1" customWidth="1"/>
    <col min="2" max="2" width="4.69921875" style="207" bestFit="1" customWidth="1"/>
    <col min="3" max="3" width="20.3984375" customWidth="1"/>
    <col min="4" max="4" width="3.69921875" customWidth="1"/>
    <col min="5" max="5" width="17.3984375" customWidth="1"/>
    <col min="6" max="6" width="10.3984375" customWidth="1"/>
    <col min="7" max="11" width="13.8984375" customWidth="1"/>
  </cols>
  <sheetData>
    <row r="1" spans="1:11" ht="45" customHeight="1" x14ac:dyDescent="0.45"/>
    <row r="2" spans="1:11" ht="40.950000000000003" customHeight="1" x14ac:dyDescent="0.45">
      <c r="A2" s="601" t="s">
        <v>193</v>
      </c>
      <c r="B2" s="603">
        <v>1</v>
      </c>
      <c r="C2" s="231" t="s">
        <v>176</v>
      </c>
      <c r="D2" s="229"/>
      <c r="E2" s="230"/>
      <c r="F2" s="628" t="str">
        <f>_xlfn.TEXTJOIN("、",TRUE,C54:C67,C11:C54)</f>
        <v>●●株式会社、××株式会社（※2021年3月31日脱退）、▽▽株式会社</v>
      </c>
      <c r="G2" s="629"/>
      <c r="H2" s="629"/>
      <c r="I2" s="629"/>
      <c r="J2" s="629"/>
      <c r="K2" s="630"/>
    </row>
    <row r="3" spans="1:11" x14ac:dyDescent="0.45">
      <c r="A3" s="605"/>
      <c r="B3" s="606"/>
    </row>
    <row r="4" spans="1:11" x14ac:dyDescent="0.45">
      <c r="A4" s="605"/>
      <c r="B4" s="606"/>
      <c r="C4" s="631" t="s">
        <v>160</v>
      </c>
      <c r="D4" s="632"/>
      <c r="E4" s="632"/>
      <c r="F4" s="633"/>
      <c r="G4" s="637" t="s">
        <v>166</v>
      </c>
      <c r="H4" s="638"/>
      <c r="I4" s="638"/>
      <c r="J4" s="638"/>
      <c r="K4" s="639"/>
    </row>
    <row r="5" spans="1:11" x14ac:dyDescent="0.45">
      <c r="A5" s="605"/>
      <c r="B5" s="606"/>
      <c r="C5" s="634"/>
      <c r="D5" s="635"/>
      <c r="E5" s="635"/>
      <c r="F5" s="636"/>
      <c r="G5" s="211" t="str">
        <f>MF申請書!$AF$18&amp;"年度"</f>
        <v>年度</v>
      </c>
      <c r="H5" s="211" t="str">
        <f>(MF申請書!$AF$18+1)&amp;"年度"</f>
        <v>1年度</v>
      </c>
      <c r="I5" s="211" t="str">
        <f>(MF申請書!$AF$18+2)&amp;"年度"</f>
        <v>2年度</v>
      </c>
      <c r="J5" s="211" t="str">
        <f>(MF申請書!$AF$18+3)&amp;"年度"</f>
        <v>3年度</v>
      </c>
      <c r="K5" s="212" t="s">
        <v>20</v>
      </c>
    </row>
    <row r="6" spans="1:11" x14ac:dyDescent="0.45">
      <c r="A6" s="605"/>
      <c r="B6" s="606"/>
      <c r="C6" s="640" t="s">
        <v>161</v>
      </c>
      <c r="D6" s="641" t="s">
        <v>162</v>
      </c>
      <c r="E6" s="642"/>
      <c r="F6" s="643"/>
      <c r="G6" s="223">
        <f>SUMIF($F12:$F67,$D6,G12:G67)</f>
        <v>101000000</v>
      </c>
      <c r="H6" s="223">
        <f>SUMIF($F12:$F67,$D6,H12:H67)</f>
        <v>111000000</v>
      </c>
      <c r="I6" s="223">
        <f>SUMIF($F12:$F67,$D6,I12:I67)</f>
        <v>11000000</v>
      </c>
      <c r="J6" s="223">
        <f>SUMIF($F12:$F67,$D6,J12:J67)</f>
        <v>11000000</v>
      </c>
      <c r="K6" s="224">
        <f>SUM(G6:J6)</f>
        <v>234000000</v>
      </c>
    </row>
    <row r="7" spans="1:11" x14ac:dyDescent="0.45">
      <c r="A7" s="605"/>
      <c r="B7" s="606"/>
      <c r="C7" s="640"/>
      <c r="D7" s="644" t="s">
        <v>163</v>
      </c>
      <c r="E7" s="645"/>
      <c r="F7" s="646"/>
      <c r="G7" s="225">
        <f>SUMIF($F12:$F67,$D7,G12:G67)</f>
        <v>110000</v>
      </c>
      <c r="H7" s="225">
        <f>SUMIF($F12:$F67,$D7,H12:H67)</f>
        <v>1000000</v>
      </c>
      <c r="I7" s="225">
        <f>SUMIF($F12:$F67,$D7,I12:I67)</f>
        <v>0</v>
      </c>
      <c r="J7" s="225">
        <f>SUMIF($F12:$F67,$D7,J12:J67)</f>
        <v>0</v>
      </c>
      <c r="K7" s="226">
        <f>SUM(G7:J7)</f>
        <v>1110000</v>
      </c>
    </row>
    <row r="8" spans="1:11" ht="37.200000000000003" customHeight="1" x14ac:dyDescent="0.45">
      <c r="A8" s="605"/>
      <c r="B8" s="606"/>
      <c r="C8" s="647" t="s">
        <v>165</v>
      </c>
      <c r="D8" s="638"/>
      <c r="E8" s="638"/>
      <c r="F8" s="639"/>
      <c r="G8" s="225">
        <f>SUM(G55:G67)</f>
        <v>0</v>
      </c>
      <c r="H8" s="225">
        <f t="shared" ref="H8:J8" si="0">SUM(H55:H67)</f>
        <v>0</v>
      </c>
      <c r="I8" s="225">
        <f t="shared" si="0"/>
        <v>0</v>
      </c>
      <c r="J8" s="225">
        <f t="shared" si="0"/>
        <v>0</v>
      </c>
      <c r="K8" s="224">
        <f>SUM(G8:J8)</f>
        <v>0</v>
      </c>
    </row>
    <row r="9" spans="1:11" ht="18.600000000000001" thickBot="1" x14ac:dyDescent="0.5">
      <c r="A9" s="605"/>
      <c r="B9" s="606"/>
      <c r="C9" s="648" t="s">
        <v>42</v>
      </c>
      <c r="D9" s="649"/>
      <c r="E9" s="649"/>
      <c r="F9" s="650"/>
      <c r="G9" s="223">
        <f>G6+G7+G8</f>
        <v>101110000</v>
      </c>
      <c r="H9" s="223">
        <f>H6+H8</f>
        <v>111000000</v>
      </c>
      <c r="I9" s="223">
        <f t="shared" ref="I9" si="1">I6+I8</f>
        <v>11000000</v>
      </c>
      <c r="J9" s="223">
        <f t="shared" ref="J9" si="2">J6+J8</f>
        <v>11000000</v>
      </c>
      <c r="K9" s="227">
        <f>SUM(G9:J9)</f>
        <v>234110000</v>
      </c>
    </row>
    <row r="10" spans="1:11" ht="18.600000000000001" thickTop="1" x14ac:dyDescent="0.45">
      <c r="A10" s="605"/>
      <c r="B10" s="606"/>
      <c r="C10" s="213"/>
      <c r="D10" s="214" t="s">
        <v>164</v>
      </c>
      <c r="E10" s="214"/>
      <c r="F10" s="214"/>
      <c r="G10" s="214"/>
      <c r="H10" s="214"/>
      <c r="I10" s="214"/>
      <c r="J10" s="214"/>
      <c r="K10" s="215"/>
    </row>
    <row r="11" spans="1:11" x14ac:dyDescent="0.45">
      <c r="A11" s="605"/>
      <c r="B11" s="606"/>
      <c r="C11" s="216"/>
      <c r="D11" s="217" t="s">
        <v>197</v>
      </c>
      <c r="E11" s="217"/>
      <c r="F11" s="217"/>
      <c r="G11" s="217"/>
      <c r="H11" s="217"/>
      <c r="I11" s="217"/>
      <c r="J11" s="217"/>
      <c r="K11" s="218"/>
    </row>
    <row r="12" spans="1:11" ht="18" customHeight="1" x14ac:dyDescent="0.45">
      <c r="C12" s="618" t="s">
        <v>198</v>
      </c>
      <c r="D12" s="620" t="s">
        <v>168</v>
      </c>
      <c r="E12" s="622"/>
      <c r="F12" s="268" t="s">
        <v>162</v>
      </c>
      <c r="G12" s="243">
        <v>1000000</v>
      </c>
      <c r="H12" s="243">
        <v>1000000</v>
      </c>
      <c r="I12" s="243">
        <v>1000000</v>
      </c>
      <c r="J12" s="243">
        <v>1000000</v>
      </c>
      <c r="K12" s="269">
        <f>SUM(G12:J12)</f>
        <v>4000000</v>
      </c>
    </row>
    <row r="13" spans="1:11" x14ac:dyDescent="0.45">
      <c r="C13" s="624"/>
      <c r="D13" s="621"/>
      <c r="E13" s="623"/>
      <c r="F13" s="270" t="s">
        <v>163</v>
      </c>
      <c r="G13" s="244">
        <v>10000</v>
      </c>
      <c r="H13" s="244">
        <v>0</v>
      </c>
      <c r="I13" s="244">
        <v>0</v>
      </c>
      <c r="J13" s="244">
        <v>0</v>
      </c>
      <c r="K13" s="271">
        <f t="shared" ref="K13:K19" si="3">SUM(G13:J13)</f>
        <v>10000</v>
      </c>
    </row>
    <row r="14" spans="1:11" ht="18" customHeight="1" x14ac:dyDescent="0.45">
      <c r="C14" s="618" t="s">
        <v>211</v>
      </c>
      <c r="D14" s="620" t="s">
        <v>167</v>
      </c>
      <c r="E14" s="622"/>
      <c r="F14" s="268" t="s">
        <v>162</v>
      </c>
      <c r="G14" s="243">
        <v>100000000</v>
      </c>
      <c r="H14" s="243">
        <v>100000000</v>
      </c>
      <c r="I14" s="243"/>
      <c r="J14" s="243"/>
      <c r="K14" s="269">
        <f t="shared" si="3"/>
        <v>200000000</v>
      </c>
    </row>
    <row r="15" spans="1:11" x14ac:dyDescent="0.45">
      <c r="C15" s="619"/>
      <c r="D15" s="621"/>
      <c r="E15" s="623"/>
      <c r="F15" s="270" t="s">
        <v>163</v>
      </c>
      <c r="G15" s="244">
        <v>100000</v>
      </c>
      <c r="H15" s="244">
        <v>1000000</v>
      </c>
      <c r="I15" s="323"/>
      <c r="J15" s="244"/>
      <c r="K15" s="271">
        <f t="shared" si="3"/>
        <v>1100000</v>
      </c>
    </row>
    <row r="16" spans="1:11" ht="18" customHeight="1" x14ac:dyDescent="0.45">
      <c r="C16" s="618" t="s">
        <v>202</v>
      </c>
      <c r="D16" s="620" t="s">
        <v>167</v>
      </c>
      <c r="E16" s="622"/>
      <c r="F16" s="268" t="s">
        <v>162</v>
      </c>
      <c r="G16" s="243"/>
      <c r="H16" s="243">
        <v>10000000</v>
      </c>
      <c r="I16" s="243">
        <v>10000000</v>
      </c>
      <c r="J16" s="243">
        <v>10000000</v>
      </c>
      <c r="K16" s="269">
        <f t="shared" si="3"/>
        <v>30000000</v>
      </c>
    </row>
    <row r="17" spans="3:11" x14ac:dyDescent="0.45">
      <c r="C17" s="624"/>
      <c r="D17" s="621"/>
      <c r="E17" s="623"/>
      <c r="F17" s="270" t="s">
        <v>163</v>
      </c>
      <c r="G17" s="244"/>
      <c r="H17" s="244">
        <v>0</v>
      </c>
      <c r="I17" s="244">
        <v>0</v>
      </c>
      <c r="J17" s="244">
        <v>0</v>
      </c>
      <c r="K17" s="271">
        <f t="shared" si="3"/>
        <v>0</v>
      </c>
    </row>
    <row r="18" spans="3:11" ht="18" customHeight="1" x14ac:dyDescent="0.45">
      <c r="C18" s="618"/>
      <c r="D18" s="620" t="s">
        <v>167</v>
      </c>
      <c r="E18" s="622"/>
      <c r="F18" s="268" t="s">
        <v>162</v>
      </c>
      <c r="G18" s="243"/>
      <c r="H18" s="243"/>
      <c r="I18" s="243"/>
      <c r="J18" s="243"/>
      <c r="K18" s="269">
        <f t="shared" si="3"/>
        <v>0</v>
      </c>
    </row>
    <row r="19" spans="3:11" x14ac:dyDescent="0.45">
      <c r="C19" s="624"/>
      <c r="D19" s="621"/>
      <c r="E19" s="623"/>
      <c r="F19" s="270" t="s">
        <v>163</v>
      </c>
      <c r="G19" s="244"/>
      <c r="H19" s="244"/>
      <c r="I19" s="244"/>
      <c r="J19" s="244"/>
      <c r="K19" s="271">
        <f t="shared" si="3"/>
        <v>0</v>
      </c>
    </row>
    <row r="20" spans="3:11" ht="18" customHeight="1" x14ac:dyDescent="0.45">
      <c r="C20" s="618"/>
      <c r="D20" s="620" t="s">
        <v>168</v>
      </c>
      <c r="E20" s="622"/>
      <c r="F20" s="268" t="s">
        <v>162</v>
      </c>
      <c r="G20" s="243"/>
      <c r="H20" s="243"/>
      <c r="I20" s="243"/>
      <c r="J20" s="243"/>
      <c r="K20" s="269">
        <f t="shared" ref="K20:K35" si="4">SUM(G20:J20)</f>
        <v>0</v>
      </c>
    </row>
    <row r="21" spans="3:11" x14ac:dyDescent="0.45">
      <c r="C21" s="624"/>
      <c r="D21" s="621"/>
      <c r="E21" s="623"/>
      <c r="F21" s="270" t="s">
        <v>163</v>
      </c>
      <c r="G21" s="244"/>
      <c r="H21" s="244"/>
      <c r="I21" s="244"/>
      <c r="J21" s="244"/>
      <c r="K21" s="271">
        <f t="shared" si="4"/>
        <v>0</v>
      </c>
    </row>
    <row r="22" spans="3:11" x14ac:dyDescent="0.45">
      <c r="C22" s="618"/>
      <c r="D22" s="620" t="s">
        <v>167</v>
      </c>
      <c r="E22" s="622"/>
      <c r="F22" s="268" t="s">
        <v>162</v>
      </c>
      <c r="G22" s="243"/>
      <c r="H22" s="243"/>
      <c r="I22" s="243"/>
      <c r="J22" s="243"/>
      <c r="K22" s="269">
        <f t="shared" si="4"/>
        <v>0</v>
      </c>
    </row>
    <row r="23" spans="3:11" x14ac:dyDescent="0.45">
      <c r="C23" s="624"/>
      <c r="D23" s="621"/>
      <c r="E23" s="623"/>
      <c r="F23" s="270" t="s">
        <v>163</v>
      </c>
      <c r="G23" s="244"/>
      <c r="H23" s="244"/>
      <c r="I23" s="244"/>
      <c r="J23" s="244"/>
      <c r="K23" s="271">
        <f t="shared" si="4"/>
        <v>0</v>
      </c>
    </row>
    <row r="24" spans="3:11" ht="18" customHeight="1" x14ac:dyDescent="0.45">
      <c r="C24" s="618"/>
      <c r="D24" s="620" t="s">
        <v>167</v>
      </c>
      <c r="E24" s="622"/>
      <c r="F24" s="268" t="s">
        <v>162</v>
      </c>
      <c r="G24" s="243"/>
      <c r="H24" s="243"/>
      <c r="I24" s="243"/>
      <c r="J24" s="243"/>
      <c r="K24" s="269">
        <f t="shared" si="4"/>
        <v>0</v>
      </c>
    </row>
    <row r="25" spans="3:11" x14ac:dyDescent="0.45">
      <c r="C25" s="624"/>
      <c r="D25" s="621"/>
      <c r="E25" s="623"/>
      <c r="F25" s="270" t="s">
        <v>163</v>
      </c>
      <c r="G25" s="244"/>
      <c r="H25" s="244"/>
      <c r="I25" s="244"/>
      <c r="J25" s="244"/>
      <c r="K25" s="271">
        <f t="shared" si="4"/>
        <v>0</v>
      </c>
    </row>
    <row r="26" spans="3:11" ht="18" customHeight="1" x14ac:dyDescent="0.45">
      <c r="C26" s="618"/>
      <c r="D26" s="620" t="s">
        <v>167</v>
      </c>
      <c r="E26" s="622"/>
      <c r="F26" s="268" t="s">
        <v>162</v>
      </c>
      <c r="G26" s="243"/>
      <c r="H26" s="243"/>
      <c r="I26" s="243"/>
      <c r="J26" s="243"/>
      <c r="K26" s="269">
        <f t="shared" si="4"/>
        <v>0</v>
      </c>
    </row>
    <row r="27" spans="3:11" x14ac:dyDescent="0.45">
      <c r="C27" s="624"/>
      <c r="D27" s="621"/>
      <c r="E27" s="623"/>
      <c r="F27" s="270" t="s">
        <v>163</v>
      </c>
      <c r="G27" s="244"/>
      <c r="H27" s="244"/>
      <c r="I27" s="244"/>
      <c r="J27" s="244"/>
      <c r="K27" s="271">
        <f t="shared" si="4"/>
        <v>0</v>
      </c>
    </row>
    <row r="28" spans="3:11" ht="18" customHeight="1" x14ac:dyDescent="0.45">
      <c r="C28" s="618"/>
      <c r="D28" s="620" t="s">
        <v>168</v>
      </c>
      <c r="E28" s="622"/>
      <c r="F28" s="268" t="s">
        <v>162</v>
      </c>
      <c r="G28" s="243"/>
      <c r="H28" s="243"/>
      <c r="I28" s="243"/>
      <c r="J28" s="243"/>
      <c r="K28" s="269">
        <f t="shared" si="4"/>
        <v>0</v>
      </c>
    </row>
    <row r="29" spans="3:11" x14ac:dyDescent="0.45">
      <c r="C29" s="624"/>
      <c r="D29" s="621"/>
      <c r="E29" s="623"/>
      <c r="F29" s="270" t="s">
        <v>163</v>
      </c>
      <c r="G29" s="244"/>
      <c r="H29" s="244"/>
      <c r="I29" s="244"/>
      <c r="J29" s="244"/>
      <c r="K29" s="271">
        <f t="shared" si="4"/>
        <v>0</v>
      </c>
    </row>
    <row r="30" spans="3:11" x14ac:dyDescent="0.45">
      <c r="C30" s="618"/>
      <c r="D30" s="620" t="s">
        <v>167</v>
      </c>
      <c r="E30" s="622"/>
      <c r="F30" s="268" t="s">
        <v>162</v>
      </c>
      <c r="G30" s="243"/>
      <c r="H30" s="243"/>
      <c r="I30" s="243"/>
      <c r="J30" s="243"/>
      <c r="K30" s="269">
        <f t="shared" si="4"/>
        <v>0</v>
      </c>
    </row>
    <row r="31" spans="3:11" x14ac:dyDescent="0.45">
      <c r="C31" s="624"/>
      <c r="D31" s="621"/>
      <c r="E31" s="623"/>
      <c r="F31" s="270" t="s">
        <v>163</v>
      </c>
      <c r="G31" s="244"/>
      <c r="H31" s="244"/>
      <c r="I31" s="244"/>
      <c r="J31" s="244"/>
      <c r="K31" s="271">
        <f t="shared" si="4"/>
        <v>0</v>
      </c>
    </row>
    <row r="32" spans="3:11" ht="18" customHeight="1" x14ac:dyDescent="0.45">
      <c r="C32" s="618"/>
      <c r="D32" s="620" t="s">
        <v>167</v>
      </c>
      <c r="E32" s="622"/>
      <c r="F32" s="268" t="s">
        <v>162</v>
      </c>
      <c r="G32" s="243"/>
      <c r="H32" s="243"/>
      <c r="I32" s="243"/>
      <c r="J32" s="243"/>
      <c r="K32" s="269">
        <f t="shared" si="4"/>
        <v>0</v>
      </c>
    </row>
    <row r="33" spans="3:11" x14ac:dyDescent="0.45">
      <c r="C33" s="624"/>
      <c r="D33" s="621"/>
      <c r="E33" s="623"/>
      <c r="F33" s="270" t="s">
        <v>163</v>
      </c>
      <c r="G33" s="244"/>
      <c r="H33" s="244"/>
      <c r="I33" s="244"/>
      <c r="J33" s="244"/>
      <c r="K33" s="271">
        <f t="shared" si="4"/>
        <v>0</v>
      </c>
    </row>
    <row r="34" spans="3:11" ht="18" customHeight="1" x14ac:dyDescent="0.45">
      <c r="C34" s="618"/>
      <c r="D34" s="620" t="s">
        <v>167</v>
      </c>
      <c r="E34" s="622"/>
      <c r="F34" s="268" t="s">
        <v>162</v>
      </c>
      <c r="G34" s="243"/>
      <c r="H34" s="243"/>
      <c r="I34" s="243"/>
      <c r="J34" s="243"/>
      <c r="K34" s="269">
        <f t="shared" si="4"/>
        <v>0</v>
      </c>
    </row>
    <row r="35" spans="3:11" x14ac:dyDescent="0.45">
      <c r="C35" s="624"/>
      <c r="D35" s="621"/>
      <c r="E35" s="623"/>
      <c r="F35" s="270" t="s">
        <v>163</v>
      </c>
      <c r="G35" s="244"/>
      <c r="H35" s="244"/>
      <c r="I35" s="244"/>
      <c r="J35" s="244"/>
      <c r="K35" s="271">
        <f t="shared" si="4"/>
        <v>0</v>
      </c>
    </row>
    <row r="36" spans="3:11" ht="18" customHeight="1" x14ac:dyDescent="0.45">
      <c r="C36" s="618"/>
      <c r="D36" s="620" t="s">
        <v>168</v>
      </c>
      <c r="E36" s="622"/>
      <c r="F36" s="268" t="s">
        <v>162</v>
      </c>
      <c r="G36" s="243"/>
      <c r="H36" s="243"/>
      <c r="I36" s="243"/>
      <c r="J36" s="243"/>
      <c r="K36" s="269">
        <f t="shared" ref="K36:K43" si="5">SUM(G36:J36)</f>
        <v>0</v>
      </c>
    </row>
    <row r="37" spans="3:11" x14ac:dyDescent="0.45">
      <c r="C37" s="624"/>
      <c r="D37" s="621"/>
      <c r="E37" s="623"/>
      <c r="F37" s="270" t="s">
        <v>163</v>
      </c>
      <c r="G37" s="244"/>
      <c r="H37" s="244"/>
      <c r="I37" s="244"/>
      <c r="J37" s="244"/>
      <c r="K37" s="271">
        <f t="shared" si="5"/>
        <v>0</v>
      </c>
    </row>
    <row r="38" spans="3:11" x14ac:dyDescent="0.45">
      <c r="C38" s="618"/>
      <c r="D38" s="620" t="s">
        <v>167</v>
      </c>
      <c r="E38" s="622"/>
      <c r="F38" s="268" t="s">
        <v>162</v>
      </c>
      <c r="G38" s="243"/>
      <c r="H38" s="243"/>
      <c r="I38" s="243"/>
      <c r="J38" s="243"/>
      <c r="K38" s="269">
        <f t="shared" si="5"/>
        <v>0</v>
      </c>
    </row>
    <row r="39" spans="3:11" x14ac:dyDescent="0.45">
      <c r="C39" s="624"/>
      <c r="D39" s="621"/>
      <c r="E39" s="623"/>
      <c r="F39" s="270" t="s">
        <v>163</v>
      </c>
      <c r="G39" s="244"/>
      <c r="H39" s="244"/>
      <c r="I39" s="244"/>
      <c r="J39" s="244"/>
      <c r="K39" s="271">
        <f t="shared" si="5"/>
        <v>0</v>
      </c>
    </row>
    <row r="40" spans="3:11" ht="18" customHeight="1" x14ac:dyDescent="0.45">
      <c r="C40" s="618"/>
      <c r="D40" s="620" t="s">
        <v>167</v>
      </c>
      <c r="E40" s="622"/>
      <c r="F40" s="268" t="s">
        <v>162</v>
      </c>
      <c r="G40" s="243"/>
      <c r="H40" s="243"/>
      <c r="I40" s="243"/>
      <c r="J40" s="243"/>
      <c r="K40" s="269">
        <f t="shared" si="5"/>
        <v>0</v>
      </c>
    </row>
    <row r="41" spans="3:11" x14ac:dyDescent="0.45">
      <c r="C41" s="624"/>
      <c r="D41" s="621"/>
      <c r="E41" s="623"/>
      <c r="F41" s="270" t="s">
        <v>163</v>
      </c>
      <c r="G41" s="244"/>
      <c r="H41" s="244"/>
      <c r="I41" s="244"/>
      <c r="J41" s="244"/>
      <c r="K41" s="271">
        <f t="shared" si="5"/>
        <v>0</v>
      </c>
    </row>
    <row r="42" spans="3:11" ht="18" customHeight="1" x14ac:dyDescent="0.45">
      <c r="C42" s="618"/>
      <c r="D42" s="620" t="s">
        <v>167</v>
      </c>
      <c r="E42" s="622"/>
      <c r="F42" s="268" t="s">
        <v>162</v>
      </c>
      <c r="G42" s="243"/>
      <c r="H42" s="243"/>
      <c r="I42" s="243"/>
      <c r="J42" s="243"/>
      <c r="K42" s="269">
        <f t="shared" si="5"/>
        <v>0</v>
      </c>
    </row>
    <row r="43" spans="3:11" x14ac:dyDescent="0.45">
      <c r="C43" s="624"/>
      <c r="D43" s="621"/>
      <c r="E43" s="623"/>
      <c r="F43" s="270" t="s">
        <v>163</v>
      </c>
      <c r="G43" s="244"/>
      <c r="H43" s="244"/>
      <c r="I43" s="244"/>
      <c r="J43" s="244"/>
      <c r="K43" s="271">
        <f t="shared" si="5"/>
        <v>0</v>
      </c>
    </row>
    <row r="44" spans="3:11" ht="18" customHeight="1" x14ac:dyDescent="0.45">
      <c r="C44" s="618"/>
      <c r="D44" s="620" t="s">
        <v>168</v>
      </c>
      <c r="E44" s="622"/>
      <c r="F44" s="268" t="s">
        <v>162</v>
      </c>
      <c r="G44" s="243"/>
      <c r="H44" s="243"/>
      <c r="I44" s="243"/>
      <c r="J44" s="243"/>
      <c r="K44" s="269">
        <f t="shared" ref="K44:K51" si="6">SUM(G44:J44)</f>
        <v>0</v>
      </c>
    </row>
    <row r="45" spans="3:11" x14ac:dyDescent="0.45">
      <c r="C45" s="624"/>
      <c r="D45" s="621"/>
      <c r="E45" s="623"/>
      <c r="F45" s="270" t="s">
        <v>163</v>
      </c>
      <c r="G45" s="244"/>
      <c r="H45" s="244"/>
      <c r="I45" s="244"/>
      <c r="J45" s="244"/>
      <c r="K45" s="271">
        <f t="shared" si="6"/>
        <v>0</v>
      </c>
    </row>
    <row r="46" spans="3:11" x14ac:dyDescent="0.45">
      <c r="C46" s="618"/>
      <c r="D46" s="620" t="s">
        <v>167</v>
      </c>
      <c r="E46" s="622"/>
      <c r="F46" s="268" t="s">
        <v>162</v>
      </c>
      <c r="G46" s="243"/>
      <c r="H46" s="243"/>
      <c r="I46" s="243"/>
      <c r="J46" s="243"/>
      <c r="K46" s="269">
        <f t="shared" si="6"/>
        <v>0</v>
      </c>
    </row>
    <row r="47" spans="3:11" x14ac:dyDescent="0.45">
      <c r="C47" s="624"/>
      <c r="D47" s="621"/>
      <c r="E47" s="623"/>
      <c r="F47" s="270" t="s">
        <v>163</v>
      </c>
      <c r="G47" s="244"/>
      <c r="H47" s="244"/>
      <c r="I47" s="244"/>
      <c r="J47" s="244"/>
      <c r="K47" s="271">
        <f t="shared" si="6"/>
        <v>0</v>
      </c>
    </row>
    <row r="48" spans="3:11" ht="18" customHeight="1" x14ac:dyDescent="0.45">
      <c r="C48" s="618"/>
      <c r="D48" s="620" t="s">
        <v>167</v>
      </c>
      <c r="E48" s="622"/>
      <c r="F48" s="268" t="s">
        <v>162</v>
      </c>
      <c r="G48" s="243"/>
      <c r="H48" s="243"/>
      <c r="I48" s="243"/>
      <c r="J48" s="243"/>
      <c r="K48" s="269">
        <f t="shared" si="6"/>
        <v>0</v>
      </c>
    </row>
    <row r="49" spans="3:11" x14ac:dyDescent="0.45">
      <c r="C49" s="624"/>
      <c r="D49" s="621"/>
      <c r="E49" s="623"/>
      <c r="F49" s="270" t="s">
        <v>163</v>
      </c>
      <c r="G49" s="244"/>
      <c r="H49" s="244"/>
      <c r="I49" s="244"/>
      <c r="J49" s="244"/>
      <c r="K49" s="271">
        <f t="shared" si="6"/>
        <v>0</v>
      </c>
    </row>
    <row r="50" spans="3:11" ht="18" customHeight="1" x14ac:dyDescent="0.45">
      <c r="C50" s="618"/>
      <c r="D50" s="620" t="s">
        <v>167</v>
      </c>
      <c r="E50" s="622"/>
      <c r="F50" s="268" t="s">
        <v>162</v>
      </c>
      <c r="G50" s="243"/>
      <c r="H50" s="243"/>
      <c r="I50" s="243"/>
      <c r="J50" s="243"/>
      <c r="K50" s="269">
        <f t="shared" si="6"/>
        <v>0</v>
      </c>
    </row>
    <row r="51" spans="3:11" x14ac:dyDescent="0.45">
      <c r="C51" s="624"/>
      <c r="D51" s="621"/>
      <c r="E51" s="623"/>
      <c r="F51" s="270" t="s">
        <v>163</v>
      </c>
      <c r="G51" s="244"/>
      <c r="H51" s="244"/>
      <c r="I51" s="244"/>
      <c r="J51" s="244"/>
      <c r="K51" s="271">
        <f t="shared" si="6"/>
        <v>0</v>
      </c>
    </row>
    <row r="52" spans="3:11" ht="18" customHeight="1" x14ac:dyDescent="0.45">
      <c r="C52" s="607"/>
      <c r="D52" s="609"/>
      <c r="E52" s="611" t="s">
        <v>183</v>
      </c>
      <c r="F52" s="219"/>
      <c r="G52" s="228"/>
      <c r="H52" s="228"/>
      <c r="I52" s="228"/>
      <c r="J52" s="228"/>
      <c r="K52" s="228"/>
    </row>
    <row r="53" spans="3:11" x14ac:dyDescent="0.45">
      <c r="C53" s="651"/>
      <c r="D53" s="610"/>
      <c r="E53" s="612"/>
      <c r="F53" s="220"/>
      <c r="G53" s="225"/>
      <c r="H53" s="225"/>
      <c r="I53" s="225"/>
      <c r="J53" s="225"/>
      <c r="K53" s="225"/>
    </row>
    <row r="54" spans="3:11" ht="37.200000000000003" customHeight="1" x14ac:dyDescent="0.45">
      <c r="C54" s="221"/>
      <c r="D54" s="613" t="s">
        <v>165</v>
      </c>
      <c r="E54" s="626"/>
      <c r="F54" s="626"/>
      <c r="G54" s="626"/>
      <c r="H54" s="626"/>
      <c r="I54" s="626"/>
      <c r="J54" s="626"/>
      <c r="K54" s="627"/>
    </row>
    <row r="55" spans="3:11" x14ac:dyDescent="0.45">
      <c r="C55" s="221"/>
      <c r="D55" s="625" t="s">
        <v>195</v>
      </c>
      <c r="E55" s="626"/>
      <c r="F55" s="627"/>
      <c r="G55" s="211" t="str">
        <f>MF申請書!$AF$18&amp;"年度"</f>
        <v>年度</v>
      </c>
      <c r="H55" s="211" t="str">
        <f>(MF申請書!$AF$18+1)&amp;"年度"</f>
        <v>1年度</v>
      </c>
      <c r="I55" s="211" t="str">
        <f>(MF申請書!$AF$18+2)&amp;"年度"</f>
        <v>2年度</v>
      </c>
      <c r="J55" s="211" t="str">
        <f>(MF申請書!$AF$18+3)&amp;"年度"</f>
        <v>3年度</v>
      </c>
      <c r="K55" s="212" t="s">
        <v>20</v>
      </c>
    </row>
    <row r="56" spans="3:11" x14ac:dyDescent="0.45">
      <c r="C56" s="615"/>
      <c r="D56" s="616"/>
      <c r="E56" s="616"/>
      <c r="F56" s="617"/>
      <c r="G56" s="245"/>
      <c r="H56" s="245"/>
      <c r="I56" s="245"/>
      <c r="J56" s="245"/>
      <c r="K56" s="272">
        <f t="shared" ref="K56:K66" si="7">SUM(G56:J56)</f>
        <v>0</v>
      </c>
    </row>
    <row r="57" spans="3:11" x14ac:dyDescent="0.45">
      <c r="C57" s="615"/>
      <c r="D57" s="616"/>
      <c r="E57" s="616"/>
      <c r="F57" s="617"/>
      <c r="G57" s="245"/>
      <c r="H57" s="245"/>
      <c r="I57" s="245"/>
      <c r="J57" s="245"/>
      <c r="K57" s="272">
        <f t="shared" si="7"/>
        <v>0</v>
      </c>
    </row>
    <row r="58" spans="3:11" x14ac:dyDescent="0.45">
      <c r="C58" s="615"/>
      <c r="D58" s="616"/>
      <c r="E58" s="616"/>
      <c r="F58" s="617"/>
      <c r="G58" s="245"/>
      <c r="H58" s="245"/>
      <c r="I58" s="245"/>
      <c r="J58" s="245"/>
      <c r="K58" s="272">
        <f t="shared" si="7"/>
        <v>0</v>
      </c>
    </row>
    <row r="59" spans="3:11" x14ac:dyDescent="0.45">
      <c r="C59" s="615"/>
      <c r="D59" s="616"/>
      <c r="E59" s="616"/>
      <c r="F59" s="617"/>
      <c r="G59" s="245"/>
      <c r="H59" s="245"/>
      <c r="I59" s="245"/>
      <c r="J59" s="245"/>
      <c r="K59" s="272">
        <f t="shared" si="7"/>
        <v>0</v>
      </c>
    </row>
    <row r="60" spans="3:11" x14ac:dyDescent="0.45">
      <c r="C60" s="615"/>
      <c r="D60" s="616"/>
      <c r="E60" s="616"/>
      <c r="F60" s="617"/>
      <c r="G60" s="245"/>
      <c r="H60" s="245"/>
      <c r="I60" s="245"/>
      <c r="J60" s="245"/>
      <c r="K60" s="272">
        <f t="shared" si="7"/>
        <v>0</v>
      </c>
    </row>
    <row r="61" spans="3:11" x14ac:dyDescent="0.45">
      <c r="C61" s="615"/>
      <c r="D61" s="616"/>
      <c r="E61" s="616"/>
      <c r="F61" s="617"/>
      <c r="G61" s="245"/>
      <c r="H61" s="245"/>
      <c r="I61" s="245"/>
      <c r="J61" s="245"/>
      <c r="K61" s="272">
        <f t="shared" si="7"/>
        <v>0</v>
      </c>
    </row>
    <row r="62" spans="3:11" x14ac:dyDescent="0.45">
      <c r="C62" s="615"/>
      <c r="D62" s="616"/>
      <c r="E62" s="616"/>
      <c r="F62" s="617"/>
      <c r="G62" s="245"/>
      <c r="H62" s="245"/>
      <c r="I62" s="245"/>
      <c r="J62" s="245"/>
      <c r="K62" s="272">
        <f t="shared" si="7"/>
        <v>0</v>
      </c>
    </row>
    <row r="63" spans="3:11" x14ac:dyDescent="0.45">
      <c r="C63" s="615"/>
      <c r="D63" s="616"/>
      <c r="E63" s="616"/>
      <c r="F63" s="617"/>
      <c r="G63" s="245"/>
      <c r="H63" s="245"/>
      <c r="I63" s="245"/>
      <c r="J63" s="245"/>
      <c r="K63" s="272">
        <f t="shared" si="7"/>
        <v>0</v>
      </c>
    </row>
    <row r="64" spans="3:11" x14ac:dyDescent="0.45">
      <c r="C64" s="615"/>
      <c r="D64" s="616"/>
      <c r="E64" s="616"/>
      <c r="F64" s="617"/>
      <c r="G64" s="245"/>
      <c r="H64" s="245"/>
      <c r="I64" s="245"/>
      <c r="J64" s="245"/>
      <c r="K64" s="272">
        <f t="shared" si="7"/>
        <v>0</v>
      </c>
    </row>
    <row r="65" spans="1:12" x14ac:dyDescent="0.45">
      <c r="C65" s="615"/>
      <c r="D65" s="616"/>
      <c r="E65" s="616"/>
      <c r="F65" s="617"/>
      <c r="G65" s="245"/>
      <c r="H65" s="245"/>
      <c r="I65" s="245"/>
      <c r="J65" s="245"/>
      <c r="K65" s="272">
        <f t="shared" si="7"/>
        <v>0</v>
      </c>
    </row>
    <row r="66" spans="1:12" x14ac:dyDescent="0.45">
      <c r="C66" s="615"/>
      <c r="D66" s="616"/>
      <c r="E66" s="616"/>
      <c r="F66" s="617"/>
      <c r="G66" s="245"/>
      <c r="H66" s="245"/>
      <c r="I66" s="245"/>
      <c r="J66" s="245"/>
      <c r="K66" s="272">
        <f t="shared" si="7"/>
        <v>0</v>
      </c>
    </row>
    <row r="67" spans="1:12" x14ac:dyDescent="0.45">
      <c r="A67" s="287"/>
      <c r="B67" s="286"/>
      <c r="C67" s="287"/>
      <c r="D67" s="287"/>
      <c r="E67" s="287"/>
      <c r="F67" s="287"/>
      <c r="G67" s="287"/>
      <c r="H67" s="287"/>
      <c r="I67" s="287"/>
      <c r="J67" s="287"/>
      <c r="K67" s="287"/>
      <c r="L67" s="287"/>
    </row>
    <row r="68" spans="1:12" x14ac:dyDescent="0.45">
      <c r="A68" s="287"/>
      <c r="B68" s="286"/>
      <c r="C68" s="287"/>
      <c r="D68" s="287"/>
      <c r="E68" s="287"/>
      <c r="F68" s="287"/>
      <c r="G68" s="287"/>
      <c r="H68" s="287"/>
      <c r="I68" s="287"/>
      <c r="J68" s="287"/>
      <c r="K68" s="287"/>
      <c r="L68" s="287"/>
    </row>
    <row r="69" spans="1:12" ht="43.2" customHeight="1" x14ac:dyDescent="0.45">
      <c r="A69" s="601" t="s">
        <v>193</v>
      </c>
      <c r="B69" s="603">
        <v>2</v>
      </c>
      <c r="C69" s="231" t="s">
        <v>176</v>
      </c>
      <c r="D69" s="229"/>
      <c r="E69" s="230"/>
      <c r="F69" s="628" t="str">
        <f>_xlfn.TEXTJOIN("、",TRUE,C121:C133,C78:C121)</f>
        <v/>
      </c>
      <c r="G69" s="629"/>
      <c r="H69" s="629"/>
      <c r="I69" s="629"/>
      <c r="J69" s="629"/>
      <c r="K69" s="630"/>
    </row>
    <row r="70" spans="1:12" x14ac:dyDescent="0.45">
      <c r="A70" s="602"/>
      <c r="B70" s="602"/>
    </row>
    <row r="71" spans="1:12" x14ac:dyDescent="0.45">
      <c r="A71" s="602"/>
      <c r="B71" s="602"/>
      <c r="C71" s="631" t="s">
        <v>160</v>
      </c>
      <c r="D71" s="632"/>
      <c r="E71" s="632"/>
      <c r="F71" s="633"/>
      <c r="G71" s="637" t="s">
        <v>166</v>
      </c>
      <c r="H71" s="638"/>
      <c r="I71" s="638"/>
      <c r="J71" s="638"/>
      <c r="K71" s="639"/>
    </row>
    <row r="72" spans="1:12" x14ac:dyDescent="0.45">
      <c r="A72" s="602"/>
      <c r="B72" s="602"/>
      <c r="C72" s="634"/>
      <c r="D72" s="635"/>
      <c r="E72" s="635"/>
      <c r="F72" s="636"/>
      <c r="G72" s="211" t="str">
        <f>MF申請書!$AF$18&amp;"年度"</f>
        <v>年度</v>
      </c>
      <c r="H72" s="211" t="str">
        <f>(MF申請書!$AF$18+1)&amp;"年度"</f>
        <v>1年度</v>
      </c>
      <c r="I72" s="211" t="str">
        <f>(MF申請書!$AF$18+2)&amp;"年度"</f>
        <v>2年度</v>
      </c>
      <c r="J72" s="211" t="str">
        <f>(MF申請書!$AF$18+3)&amp;"年度"</f>
        <v>3年度</v>
      </c>
      <c r="K72" s="212" t="s">
        <v>20</v>
      </c>
    </row>
    <row r="73" spans="1:12" x14ac:dyDescent="0.45">
      <c r="A73" s="602"/>
      <c r="B73" s="602"/>
      <c r="C73" s="640" t="s">
        <v>161</v>
      </c>
      <c r="D73" s="641" t="s">
        <v>162</v>
      </c>
      <c r="E73" s="642"/>
      <c r="F73" s="643"/>
      <c r="G73" s="223">
        <f>SUMIF($F79:$F133,$D73,G79:G133)</f>
        <v>0</v>
      </c>
      <c r="H73" s="223">
        <f>SUMIF($F79:$F133,$D73,H79:H133)</f>
        <v>0</v>
      </c>
      <c r="I73" s="223">
        <f>SUMIF($F79:$F133,$D73,I79:I133)</f>
        <v>0</v>
      </c>
      <c r="J73" s="223">
        <f>SUMIF($F79:$F133,$D73,J79:J133)</f>
        <v>0</v>
      </c>
      <c r="K73" s="224">
        <f>SUM(G73:J73)</f>
        <v>0</v>
      </c>
    </row>
    <row r="74" spans="1:12" x14ac:dyDescent="0.45">
      <c r="A74" s="602"/>
      <c r="B74" s="602"/>
      <c r="C74" s="640"/>
      <c r="D74" s="644" t="s">
        <v>163</v>
      </c>
      <c r="E74" s="645"/>
      <c r="F74" s="646"/>
      <c r="G74" s="225">
        <f>SUMIF($F79:$F133,$D74,G79:G133)</f>
        <v>0</v>
      </c>
      <c r="H74" s="225">
        <f>SUMIF($F79:$F133,$D74,H79:H133)</f>
        <v>0</v>
      </c>
      <c r="I74" s="225">
        <f>SUMIF($F79:$F133,$D74,I79:I133)</f>
        <v>0</v>
      </c>
      <c r="J74" s="225">
        <f>SUMIF($F79:$F133,$D74,J79:J133)</f>
        <v>0</v>
      </c>
      <c r="K74" s="226">
        <f>SUM(G74:J74)</f>
        <v>0</v>
      </c>
    </row>
    <row r="75" spans="1:12" ht="18" customHeight="1" x14ac:dyDescent="0.45">
      <c r="A75" s="602"/>
      <c r="B75" s="602"/>
      <c r="C75" s="647" t="s">
        <v>165</v>
      </c>
      <c r="D75" s="638"/>
      <c r="E75" s="638"/>
      <c r="F75" s="639"/>
      <c r="G75" s="225">
        <f>SUM(G122:G133)</f>
        <v>0</v>
      </c>
      <c r="H75" s="225">
        <f t="shared" ref="H75:J75" si="8">SUM(H122:H133)</f>
        <v>0</v>
      </c>
      <c r="I75" s="225">
        <f t="shared" si="8"/>
        <v>0</v>
      </c>
      <c r="J75" s="225">
        <f t="shared" si="8"/>
        <v>0</v>
      </c>
      <c r="K75" s="224">
        <f>SUM(G75:J75)</f>
        <v>0</v>
      </c>
    </row>
    <row r="76" spans="1:12" ht="18.600000000000001" thickBot="1" x14ac:dyDescent="0.5">
      <c r="A76" s="602"/>
      <c r="B76" s="602"/>
      <c r="C76" s="648" t="s">
        <v>42</v>
      </c>
      <c r="D76" s="649"/>
      <c r="E76" s="649"/>
      <c r="F76" s="650"/>
      <c r="G76" s="223">
        <f>G73+G74+G75</f>
        <v>0</v>
      </c>
      <c r="H76" s="223">
        <f>H73+H75</f>
        <v>0</v>
      </c>
      <c r="I76" s="223">
        <f t="shared" ref="I76" si="9">I73+I75</f>
        <v>0</v>
      </c>
      <c r="J76" s="223">
        <f t="shared" ref="J76" si="10">J73+J75</f>
        <v>0</v>
      </c>
      <c r="K76" s="227">
        <f>SUM(G76:J76)</f>
        <v>0</v>
      </c>
    </row>
    <row r="77" spans="1:12" ht="18.600000000000001" thickTop="1" x14ac:dyDescent="0.45">
      <c r="A77" s="602"/>
      <c r="B77" s="602"/>
      <c r="C77" s="213"/>
      <c r="D77" s="214" t="s">
        <v>164</v>
      </c>
      <c r="E77" s="214"/>
      <c r="F77" s="214"/>
      <c r="G77" s="214"/>
      <c r="H77" s="214"/>
      <c r="I77" s="214"/>
      <c r="J77" s="214"/>
      <c r="K77" s="215"/>
    </row>
    <row r="78" spans="1:12" x14ac:dyDescent="0.45">
      <c r="A78" s="602"/>
      <c r="B78" s="602"/>
      <c r="C78" s="216"/>
      <c r="D78" s="217" t="s">
        <v>161</v>
      </c>
      <c r="E78" s="217"/>
      <c r="F78" s="217"/>
      <c r="G78" s="217"/>
      <c r="H78" s="217"/>
      <c r="I78" s="217"/>
      <c r="J78" s="217"/>
      <c r="K78" s="218"/>
    </row>
    <row r="79" spans="1:12" x14ac:dyDescent="0.45">
      <c r="C79" s="618"/>
      <c r="D79" s="620" t="s">
        <v>168</v>
      </c>
      <c r="E79" s="622"/>
      <c r="F79" s="268" t="s">
        <v>162</v>
      </c>
      <c r="G79" s="246"/>
      <c r="H79" s="246"/>
      <c r="I79" s="246"/>
      <c r="J79" s="246"/>
      <c r="K79" s="269">
        <f t="shared" ref="K79:K118" si="11">SUM(G79:J79)</f>
        <v>0</v>
      </c>
    </row>
    <row r="80" spans="1:12" x14ac:dyDescent="0.45">
      <c r="C80" s="624"/>
      <c r="D80" s="621"/>
      <c r="E80" s="623"/>
      <c r="F80" s="270" t="s">
        <v>163</v>
      </c>
      <c r="G80" s="247"/>
      <c r="H80" s="247"/>
      <c r="I80" s="247"/>
      <c r="J80" s="247"/>
      <c r="K80" s="271">
        <f t="shared" si="11"/>
        <v>0</v>
      </c>
    </row>
    <row r="81" spans="3:11" x14ac:dyDescent="0.45">
      <c r="C81" s="618"/>
      <c r="D81" s="620" t="s">
        <v>167</v>
      </c>
      <c r="E81" s="622"/>
      <c r="F81" s="268" t="s">
        <v>162</v>
      </c>
      <c r="G81" s="246"/>
      <c r="H81" s="246"/>
      <c r="I81" s="246"/>
      <c r="J81" s="246"/>
      <c r="K81" s="269">
        <f t="shared" si="11"/>
        <v>0</v>
      </c>
    </row>
    <row r="82" spans="3:11" x14ac:dyDescent="0.45">
      <c r="C82" s="624"/>
      <c r="D82" s="621"/>
      <c r="E82" s="623"/>
      <c r="F82" s="270" t="s">
        <v>163</v>
      </c>
      <c r="G82" s="247"/>
      <c r="H82" s="247"/>
      <c r="I82" s="247"/>
      <c r="J82" s="247"/>
      <c r="K82" s="271">
        <f t="shared" si="11"/>
        <v>0</v>
      </c>
    </row>
    <row r="83" spans="3:11" x14ac:dyDescent="0.45">
      <c r="C83" s="618"/>
      <c r="D83" s="620" t="s">
        <v>167</v>
      </c>
      <c r="E83" s="622"/>
      <c r="F83" s="268" t="s">
        <v>162</v>
      </c>
      <c r="G83" s="246"/>
      <c r="H83" s="246"/>
      <c r="I83" s="246"/>
      <c r="J83" s="246"/>
      <c r="K83" s="269">
        <f t="shared" si="11"/>
        <v>0</v>
      </c>
    </row>
    <row r="84" spans="3:11" x14ac:dyDescent="0.45">
      <c r="C84" s="624"/>
      <c r="D84" s="621"/>
      <c r="E84" s="623"/>
      <c r="F84" s="270" t="s">
        <v>163</v>
      </c>
      <c r="G84" s="247"/>
      <c r="H84" s="247"/>
      <c r="I84" s="247"/>
      <c r="J84" s="247"/>
      <c r="K84" s="271">
        <f t="shared" si="11"/>
        <v>0</v>
      </c>
    </row>
    <row r="85" spans="3:11" x14ac:dyDescent="0.45">
      <c r="C85" s="618"/>
      <c r="D85" s="620" t="s">
        <v>167</v>
      </c>
      <c r="E85" s="622"/>
      <c r="F85" s="268" t="s">
        <v>162</v>
      </c>
      <c r="G85" s="246"/>
      <c r="H85" s="246"/>
      <c r="I85" s="246"/>
      <c r="J85" s="246"/>
      <c r="K85" s="269">
        <f t="shared" si="11"/>
        <v>0</v>
      </c>
    </row>
    <row r="86" spans="3:11" x14ac:dyDescent="0.45">
      <c r="C86" s="624"/>
      <c r="D86" s="621"/>
      <c r="E86" s="623"/>
      <c r="F86" s="270" t="s">
        <v>163</v>
      </c>
      <c r="G86" s="247"/>
      <c r="H86" s="247"/>
      <c r="I86" s="247"/>
      <c r="J86" s="247"/>
      <c r="K86" s="271">
        <f t="shared" si="11"/>
        <v>0</v>
      </c>
    </row>
    <row r="87" spans="3:11" ht="18" customHeight="1" x14ac:dyDescent="0.45">
      <c r="C87" s="618"/>
      <c r="D87" s="620" t="s">
        <v>168</v>
      </c>
      <c r="E87" s="622"/>
      <c r="F87" s="268" t="s">
        <v>162</v>
      </c>
      <c r="G87" s="243"/>
      <c r="H87" s="243"/>
      <c r="I87" s="243"/>
      <c r="J87" s="243"/>
      <c r="K87" s="269">
        <f t="shared" si="11"/>
        <v>0</v>
      </c>
    </row>
    <row r="88" spans="3:11" x14ac:dyDescent="0.45">
      <c r="C88" s="624"/>
      <c r="D88" s="621"/>
      <c r="E88" s="623"/>
      <c r="F88" s="270" t="s">
        <v>163</v>
      </c>
      <c r="G88" s="244"/>
      <c r="H88" s="244"/>
      <c r="I88" s="244"/>
      <c r="J88" s="244"/>
      <c r="K88" s="271">
        <f t="shared" si="11"/>
        <v>0</v>
      </c>
    </row>
    <row r="89" spans="3:11" x14ac:dyDescent="0.45">
      <c r="C89" s="618"/>
      <c r="D89" s="620" t="s">
        <v>167</v>
      </c>
      <c r="E89" s="622"/>
      <c r="F89" s="268" t="s">
        <v>162</v>
      </c>
      <c r="G89" s="243"/>
      <c r="H89" s="243"/>
      <c r="I89" s="243"/>
      <c r="J89" s="243"/>
      <c r="K89" s="269">
        <f t="shared" si="11"/>
        <v>0</v>
      </c>
    </row>
    <row r="90" spans="3:11" x14ac:dyDescent="0.45">
      <c r="C90" s="624"/>
      <c r="D90" s="621"/>
      <c r="E90" s="623"/>
      <c r="F90" s="270" t="s">
        <v>163</v>
      </c>
      <c r="G90" s="244"/>
      <c r="H90" s="244"/>
      <c r="I90" s="244"/>
      <c r="J90" s="244"/>
      <c r="K90" s="271">
        <f t="shared" si="11"/>
        <v>0</v>
      </c>
    </row>
    <row r="91" spans="3:11" ht="18" customHeight="1" x14ac:dyDescent="0.45">
      <c r="C91" s="618"/>
      <c r="D91" s="620" t="s">
        <v>167</v>
      </c>
      <c r="E91" s="622"/>
      <c r="F91" s="268" t="s">
        <v>162</v>
      </c>
      <c r="G91" s="243"/>
      <c r="H91" s="243"/>
      <c r="I91" s="243"/>
      <c r="J91" s="243"/>
      <c r="K91" s="269">
        <f t="shared" si="11"/>
        <v>0</v>
      </c>
    </row>
    <row r="92" spans="3:11" x14ac:dyDescent="0.45">
      <c r="C92" s="624"/>
      <c r="D92" s="621"/>
      <c r="E92" s="623"/>
      <c r="F92" s="270" t="s">
        <v>163</v>
      </c>
      <c r="G92" s="244"/>
      <c r="H92" s="244"/>
      <c r="I92" s="244"/>
      <c r="J92" s="244"/>
      <c r="K92" s="271">
        <f t="shared" si="11"/>
        <v>0</v>
      </c>
    </row>
    <row r="93" spans="3:11" ht="18" customHeight="1" x14ac:dyDescent="0.45">
      <c r="C93" s="618"/>
      <c r="D93" s="620" t="s">
        <v>167</v>
      </c>
      <c r="E93" s="622"/>
      <c r="F93" s="268" t="s">
        <v>162</v>
      </c>
      <c r="G93" s="243"/>
      <c r="H93" s="243"/>
      <c r="I93" s="243"/>
      <c r="J93" s="243"/>
      <c r="K93" s="269">
        <f t="shared" si="11"/>
        <v>0</v>
      </c>
    </row>
    <row r="94" spans="3:11" x14ac:dyDescent="0.45">
      <c r="C94" s="624"/>
      <c r="D94" s="621"/>
      <c r="E94" s="623"/>
      <c r="F94" s="270" t="s">
        <v>163</v>
      </c>
      <c r="G94" s="244"/>
      <c r="H94" s="244"/>
      <c r="I94" s="244"/>
      <c r="J94" s="244"/>
      <c r="K94" s="271">
        <f t="shared" si="11"/>
        <v>0</v>
      </c>
    </row>
    <row r="95" spans="3:11" ht="18" customHeight="1" x14ac:dyDescent="0.45">
      <c r="C95" s="618"/>
      <c r="D95" s="620" t="s">
        <v>168</v>
      </c>
      <c r="E95" s="622"/>
      <c r="F95" s="268" t="s">
        <v>162</v>
      </c>
      <c r="G95" s="243"/>
      <c r="H95" s="243"/>
      <c r="I95" s="243"/>
      <c r="J95" s="243"/>
      <c r="K95" s="269">
        <f t="shared" si="11"/>
        <v>0</v>
      </c>
    </row>
    <row r="96" spans="3:11" x14ac:dyDescent="0.45">
      <c r="C96" s="624"/>
      <c r="D96" s="621"/>
      <c r="E96" s="623"/>
      <c r="F96" s="270" t="s">
        <v>163</v>
      </c>
      <c r="G96" s="244"/>
      <c r="H96" s="244"/>
      <c r="I96" s="244"/>
      <c r="J96" s="244"/>
      <c r="K96" s="271">
        <f t="shared" si="11"/>
        <v>0</v>
      </c>
    </row>
    <row r="97" spans="3:11" x14ac:dyDescent="0.45">
      <c r="C97" s="618"/>
      <c r="D97" s="620" t="s">
        <v>167</v>
      </c>
      <c r="E97" s="622"/>
      <c r="F97" s="268" t="s">
        <v>162</v>
      </c>
      <c r="G97" s="243"/>
      <c r="H97" s="243"/>
      <c r="I97" s="243"/>
      <c r="J97" s="243"/>
      <c r="K97" s="269">
        <f t="shared" si="11"/>
        <v>0</v>
      </c>
    </row>
    <row r="98" spans="3:11" x14ac:dyDescent="0.45">
      <c r="C98" s="624"/>
      <c r="D98" s="621"/>
      <c r="E98" s="623"/>
      <c r="F98" s="270" t="s">
        <v>163</v>
      </c>
      <c r="G98" s="244"/>
      <c r="H98" s="244"/>
      <c r="I98" s="244"/>
      <c r="J98" s="244"/>
      <c r="K98" s="271">
        <f t="shared" si="11"/>
        <v>0</v>
      </c>
    </row>
    <row r="99" spans="3:11" ht="18" customHeight="1" x14ac:dyDescent="0.45">
      <c r="C99" s="618"/>
      <c r="D99" s="620" t="s">
        <v>167</v>
      </c>
      <c r="E99" s="622"/>
      <c r="F99" s="268" t="s">
        <v>162</v>
      </c>
      <c r="G99" s="243"/>
      <c r="H99" s="243"/>
      <c r="I99" s="243"/>
      <c r="J99" s="243"/>
      <c r="K99" s="269">
        <f t="shared" si="11"/>
        <v>0</v>
      </c>
    </row>
    <row r="100" spans="3:11" x14ac:dyDescent="0.45">
      <c r="C100" s="624"/>
      <c r="D100" s="621"/>
      <c r="E100" s="623"/>
      <c r="F100" s="270" t="s">
        <v>163</v>
      </c>
      <c r="G100" s="244"/>
      <c r="H100" s="244"/>
      <c r="I100" s="244"/>
      <c r="J100" s="244"/>
      <c r="K100" s="271">
        <f t="shared" si="11"/>
        <v>0</v>
      </c>
    </row>
    <row r="101" spans="3:11" ht="18" customHeight="1" x14ac:dyDescent="0.45">
      <c r="C101" s="618"/>
      <c r="D101" s="620" t="s">
        <v>167</v>
      </c>
      <c r="E101" s="622"/>
      <c r="F101" s="268" t="s">
        <v>162</v>
      </c>
      <c r="G101" s="243"/>
      <c r="H101" s="243"/>
      <c r="I101" s="243"/>
      <c r="J101" s="243"/>
      <c r="K101" s="269">
        <f t="shared" si="11"/>
        <v>0</v>
      </c>
    </row>
    <row r="102" spans="3:11" x14ac:dyDescent="0.45">
      <c r="C102" s="624"/>
      <c r="D102" s="621"/>
      <c r="E102" s="623"/>
      <c r="F102" s="270" t="s">
        <v>163</v>
      </c>
      <c r="G102" s="244"/>
      <c r="H102" s="244"/>
      <c r="I102" s="244"/>
      <c r="J102" s="244"/>
      <c r="K102" s="271">
        <f t="shared" si="11"/>
        <v>0</v>
      </c>
    </row>
    <row r="103" spans="3:11" ht="18" customHeight="1" x14ac:dyDescent="0.45">
      <c r="C103" s="618"/>
      <c r="D103" s="620" t="s">
        <v>168</v>
      </c>
      <c r="E103" s="622"/>
      <c r="F103" s="268" t="s">
        <v>162</v>
      </c>
      <c r="G103" s="243"/>
      <c r="H103" s="243"/>
      <c r="I103" s="243"/>
      <c r="J103" s="243"/>
      <c r="K103" s="269">
        <f t="shared" si="11"/>
        <v>0</v>
      </c>
    </row>
    <row r="104" spans="3:11" x14ac:dyDescent="0.45">
      <c r="C104" s="624"/>
      <c r="D104" s="621"/>
      <c r="E104" s="623"/>
      <c r="F104" s="270" t="s">
        <v>163</v>
      </c>
      <c r="G104" s="244"/>
      <c r="H104" s="244"/>
      <c r="I104" s="244"/>
      <c r="J104" s="244"/>
      <c r="K104" s="271">
        <f t="shared" si="11"/>
        <v>0</v>
      </c>
    </row>
    <row r="105" spans="3:11" x14ac:dyDescent="0.45">
      <c r="C105" s="618"/>
      <c r="D105" s="620" t="s">
        <v>167</v>
      </c>
      <c r="E105" s="622"/>
      <c r="F105" s="268" t="s">
        <v>162</v>
      </c>
      <c r="G105" s="243"/>
      <c r="H105" s="243"/>
      <c r="I105" s="243"/>
      <c r="J105" s="243"/>
      <c r="K105" s="269">
        <f t="shared" si="11"/>
        <v>0</v>
      </c>
    </row>
    <row r="106" spans="3:11" x14ac:dyDescent="0.45">
      <c r="C106" s="624"/>
      <c r="D106" s="621"/>
      <c r="E106" s="623"/>
      <c r="F106" s="270" t="s">
        <v>163</v>
      </c>
      <c r="G106" s="244"/>
      <c r="H106" s="244"/>
      <c r="I106" s="244"/>
      <c r="J106" s="244"/>
      <c r="K106" s="271">
        <f t="shared" si="11"/>
        <v>0</v>
      </c>
    </row>
    <row r="107" spans="3:11" ht="18" customHeight="1" x14ac:dyDescent="0.45">
      <c r="C107" s="618"/>
      <c r="D107" s="620" t="s">
        <v>167</v>
      </c>
      <c r="E107" s="622"/>
      <c r="F107" s="268" t="s">
        <v>162</v>
      </c>
      <c r="G107" s="243"/>
      <c r="H107" s="243"/>
      <c r="I107" s="243"/>
      <c r="J107" s="243"/>
      <c r="K107" s="269">
        <f t="shared" si="11"/>
        <v>0</v>
      </c>
    </row>
    <row r="108" spans="3:11" x14ac:dyDescent="0.45">
      <c r="C108" s="624"/>
      <c r="D108" s="621"/>
      <c r="E108" s="623"/>
      <c r="F108" s="270" t="s">
        <v>163</v>
      </c>
      <c r="G108" s="244"/>
      <c r="H108" s="244"/>
      <c r="I108" s="244"/>
      <c r="J108" s="244"/>
      <c r="K108" s="271">
        <f t="shared" si="11"/>
        <v>0</v>
      </c>
    </row>
    <row r="109" spans="3:11" ht="18" customHeight="1" x14ac:dyDescent="0.45">
      <c r="C109" s="618"/>
      <c r="D109" s="620" t="s">
        <v>167</v>
      </c>
      <c r="E109" s="622"/>
      <c r="F109" s="268" t="s">
        <v>162</v>
      </c>
      <c r="G109" s="243"/>
      <c r="H109" s="243"/>
      <c r="I109" s="243"/>
      <c r="J109" s="243"/>
      <c r="K109" s="269">
        <f t="shared" si="11"/>
        <v>0</v>
      </c>
    </row>
    <row r="110" spans="3:11" x14ac:dyDescent="0.45">
      <c r="C110" s="624"/>
      <c r="D110" s="621"/>
      <c r="E110" s="623"/>
      <c r="F110" s="270" t="s">
        <v>163</v>
      </c>
      <c r="G110" s="244"/>
      <c r="H110" s="244"/>
      <c r="I110" s="244"/>
      <c r="J110" s="244"/>
      <c r="K110" s="271">
        <f t="shared" si="11"/>
        <v>0</v>
      </c>
    </row>
    <row r="111" spans="3:11" ht="18" customHeight="1" x14ac:dyDescent="0.45">
      <c r="C111" s="618"/>
      <c r="D111" s="620" t="s">
        <v>168</v>
      </c>
      <c r="E111" s="622"/>
      <c r="F111" s="268" t="s">
        <v>162</v>
      </c>
      <c r="G111" s="243"/>
      <c r="H111" s="243"/>
      <c r="I111" s="243"/>
      <c r="J111" s="243"/>
      <c r="K111" s="269">
        <f t="shared" si="11"/>
        <v>0</v>
      </c>
    </row>
    <row r="112" spans="3:11" x14ac:dyDescent="0.45">
      <c r="C112" s="624"/>
      <c r="D112" s="621"/>
      <c r="E112" s="623"/>
      <c r="F112" s="270" t="s">
        <v>163</v>
      </c>
      <c r="G112" s="244"/>
      <c r="H112" s="244"/>
      <c r="I112" s="244"/>
      <c r="J112" s="244"/>
      <c r="K112" s="271">
        <f t="shared" si="11"/>
        <v>0</v>
      </c>
    </row>
    <row r="113" spans="3:11" x14ac:dyDescent="0.45">
      <c r="C113" s="618"/>
      <c r="D113" s="620" t="s">
        <v>167</v>
      </c>
      <c r="E113" s="622"/>
      <c r="F113" s="268" t="s">
        <v>162</v>
      </c>
      <c r="G113" s="243"/>
      <c r="H113" s="243"/>
      <c r="I113" s="243"/>
      <c r="J113" s="243"/>
      <c r="K113" s="269">
        <f t="shared" si="11"/>
        <v>0</v>
      </c>
    </row>
    <row r="114" spans="3:11" x14ac:dyDescent="0.45">
      <c r="C114" s="624"/>
      <c r="D114" s="621"/>
      <c r="E114" s="623"/>
      <c r="F114" s="270" t="s">
        <v>163</v>
      </c>
      <c r="G114" s="244"/>
      <c r="H114" s="244"/>
      <c r="I114" s="244"/>
      <c r="J114" s="244"/>
      <c r="K114" s="271">
        <f t="shared" si="11"/>
        <v>0</v>
      </c>
    </row>
    <row r="115" spans="3:11" ht="18" customHeight="1" x14ac:dyDescent="0.45">
      <c r="C115" s="618"/>
      <c r="D115" s="620" t="s">
        <v>167</v>
      </c>
      <c r="E115" s="622"/>
      <c r="F115" s="268" t="s">
        <v>162</v>
      </c>
      <c r="G115" s="243"/>
      <c r="H115" s="243"/>
      <c r="I115" s="243"/>
      <c r="J115" s="243"/>
      <c r="K115" s="269">
        <f t="shared" si="11"/>
        <v>0</v>
      </c>
    </row>
    <row r="116" spans="3:11" x14ac:dyDescent="0.45">
      <c r="C116" s="624"/>
      <c r="D116" s="621"/>
      <c r="E116" s="623"/>
      <c r="F116" s="270" t="s">
        <v>163</v>
      </c>
      <c r="G116" s="244"/>
      <c r="H116" s="244"/>
      <c r="I116" s="244"/>
      <c r="J116" s="244"/>
      <c r="K116" s="271">
        <f t="shared" si="11"/>
        <v>0</v>
      </c>
    </row>
    <row r="117" spans="3:11" ht="18" customHeight="1" x14ac:dyDescent="0.45">
      <c r="C117" s="618"/>
      <c r="D117" s="620" t="s">
        <v>167</v>
      </c>
      <c r="E117" s="622"/>
      <c r="F117" s="268" t="s">
        <v>162</v>
      </c>
      <c r="G117" s="243"/>
      <c r="H117" s="243"/>
      <c r="I117" s="243"/>
      <c r="J117" s="243"/>
      <c r="K117" s="269">
        <f t="shared" si="11"/>
        <v>0</v>
      </c>
    </row>
    <row r="118" spans="3:11" x14ac:dyDescent="0.45">
      <c r="C118" s="624"/>
      <c r="D118" s="621"/>
      <c r="E118" s="623"/>
      <c r="F118" s="270" t="s">
        <v>163</v>
      </c>
      <c r="G118" s="244"/>
      <c r="H118" s="244"/>
      <c r="I118" s="244"/>
      <c r="J118" s="244"/>
      <c r="K118" s="271">
        <f t="shared" si="11"/>
        <v>0</v>
      </c>
    </row>
    <row r="119" spans="3:11" ht="18" customHeight="1" x14ac:dyDescent="0.45">
      <c r="C119" s="607"/>
      <c r="D119" s="609"/>
      <c r="E119" s="611" t="s">
        <v>183</v>
      </c>
      <c r="F119" s="219"/>
      <c r="G119" s="228"/>
      <c r="H119" s="228"/>
      <c r="I119" s="228"/>
      <c r="J119" s="228"/>
      <c r="K119" s="228"/>
    </row>
    <row r="120" spans="3:11" x14ac:dyDescent="0.45">
      <c r="C120" s="651"/>
      <c r="D120" s="610"/>
      <c r="E120" s="612"/>
      <c r="F120" s="220"/>
      <c r="G120" s="225"/>
      <c r="H120" s="225"/>
      <c r="I120" s="225"/>
      <c r="J120" s="225"/>
      <c r="K120" s="225"/>
    </row>
    <row r="121" spans="3:11" ht="36.6" customHeight="1" x14ac:dyDescent="0.45">
      <c r="C121" s="221"/>
      <c r="D121" s="613" t="s">
        <v>165</v>
      </c>
      <c r="E121" s="626"/>
      <c r="F121" s="626"/>
      <c r="G121" s="626"/>
      <c r="H121" s="626"/>
      <c r="I121" s="626"/>
      <c r="J121" s="626"/>
      <c r="K121" s="627"/>
    </row>
    <row r="122" spans="3:11" x14ac:dyDescent="0.45">
      <c r="C122" s="221"/>
      <c r="D122" s="625" t="s">
        <v>195</v>
      </c>
      <c r="E122" s="626"/>
      <c r="F122" s="627"/>
      <c r="G122" s="211" t="str">
        <f>MF申請書!$AF$18&amp;"年度"</f>
        <v>年度</v>
      </c>
      <c r="H122" s="211" t="str">
        <f>(MF申請書!$AF$18+1)&amp;"年度"</f>
        <v>1年度</v>
      </c>
      <c r="I122" s="211" t="str">
        <f>(MF申請書!$AF$18+2)&amp;"年度"</f>
        <v>2年度</v>
      </c>
      <c r="J122" s="211" t="str">
        <f>(MF申請書!$AF$18+3)&amp;"年度"</f>
        <v>3年度</v>
      </c>
      <c r="K122" s="212" t="s">
        <v>20</v>
      </c>
    </row>
    <row r="123" spans="3:11" x14ac:dyDescent="0.45">
      <c r="C123" s="615"/>
      <c r="D123" s="616"/>
      <c r="E123" s="616"/>
      <c r="F123" s="617"/>
      <c r="G123" s="245"/>
      <c r="H123" s="245"/>
      <c r="I123" s="245"/>
      <c r="J123" s="245"/>
      <c r="K123" s="272">
        <f t="shared" ref="K123:K132" si="12">SUM(G123:J123)</f>
        <v>0</v>
      </c>
    </row>
    <row r="124" spans="3:11" x14ac:dyDescent="0.45">
      <c r="C124" s="615"/>
      <c r="D124" s="616"/>
      <c r="E124" s="616"/>
      <c r="F124" s="617"/>
      <c r="G124" s="245"/>
      <c r="H124" s="245"/>
      <c r="I124" s="245"/>
      <c r="J124" s="245"/>
      <c r="K124" s="272">
        <f t="shared" si="12"/>
        <v>0</v>
      </c>
    </row>
    <row r="125" spans="3:11" x14ac:dyDescent="0.45">
      <c r="C125" s="615"/>
      <c r="D125" s="616"/>
      <c r="E125" s="616"/>
      <c r="F125" s="617"/>
      <c r="G125" s="245"/>
      <c r="H125" s="245"/>
      <c r="I125" s="245"/>
      <c r="J125" s="245"/>
      <c r="K125" s="272">
        <f t="shared" si="12"/>
        <v>0</v>
      </c>
    </row>
    <row r="126" spans="3:11" x14ac:dyDescent="0.45">
      <c r="C126" s="615"/>
      <c r="D126" s="616"/>
      <c r="E126" s="616"/>
      <c r="F126" s="617"/>
      <c r="G126" s="245"/>
      <c r="H126" s="245"/>
      <c r="I126" s="245"/>
      <c r="J126" s="245"/>
      <c r="K126" s="272">
        <f t="shared" si="12"/>
        <v>0</v>
      </c>
    </row>
    <row r="127" spans="3:11" x14ac:dyDescent="0.45">
      <c r="C127" s="615"/>
      <c r="D127" s="616"/>
      <c r="E127" s="616"/>
      <c r="F127" s="617"/>
      <c r="G127" s="245"/>
      <c r="H127" s="245"/>
      <c r="I127" s="245"/>
      <c r="J127" s="245"/>
      <c r="K127" s="272">
        <f t="shared" si="12"/>
        <v>0</v>
      </c>
    </row>
    <row r="128" spans="3:11" x14ac:dyDescent="0.45">
      <c r="C128" s="615"/>
      <c r="D128" s="616"/>
      <c r="E128" s="616"/>
      <c r="F128" s="617"/>
      <c r="G128" s="245"/>
      <c r="H128" s="245"/>
      <c r="I128" s="245"/>
      <c r="J128" s="245"/>
      <c r="K128" s="272">
        <f t="shared" si="12"/>
        <v>0</v>
      </c>
    </row>
    <row r="129" spans="1:12" x14ac:dyDescent="0.45">
      <c r="C129" s="615"/>
      <c r="D129" s="616"/>
      <c r="E129" s="616"/>
      <c r="F129" s="617"/>
      <c r="G129" s="245"/>
      <c r="H129" s="245"/>
      <c r="I129" s="245"/>
      <c r="J129" s="245"/>
      <c r="K129" s="272">
        <f t="shared" si="12"/>
        <v>0</v>
      </c>
    </row>
    <row r="130" spans="1:12" x14ac:dyDescent="0.45">
      <c r="C130" s="615"/>
      <c r="D130" s="616"/>
      <c r="E130" s="616"/>
      <c r="F130" s="617"/>
      <c r="G130" s="245"/>
      <c r="H130" s="245"/>
      <c r="I130" s="245"/>
      <c r="J130" s="245"/>
      <c r="K130" s="272">
        <f t="shared" si="12"/>
        <v>0</v>
      </c>
    </row>
    <row r="131" spans="1:12" x14ac:dyDescent="0.45">
      <c r="C131" s="615"/>
      <c r="D131" s="616"/>
      <c r="E131" s="616"/>
      <c r="F131" s="617"/>
      <c r="G131" s="245"/>
      <c r="H131" s="245"/>
      <c r="I131" s="245"/>
      <c r="J131" s="245"/>
      <c r="K131" s="272">
        <f t="shared" si="12"/>
        <v>0</v>
      </c>
    </row>
    <row r="132" spans="1:12" x14ac:dyDescent="0.45">
      <c r="C132" s="615"/>
      <c r="D132" s="616"/>
      <c r="E132" s="616"/>
      <c r="F132" s="617"/>
      <c r="G132" s="245"/>
      <c r="H132" s="245"/>
      <c r="I132" s="245"/>
      <c r="J132" s="245"/>
      <c r="K132" s="272">
        <f t="shared" si="12"/>
        <v>0</v>
      </c>
    </row>
    <row r="133" spans="1:12" x14ac:dyDescent="0.45">
      <c r="A133" s="287"/>
      <c r="B133" s="286"/>
      <c r="C133" s="287"/>
      <c r="D133" s="287"/>
      <c r="E133" s="287"/>
      <c r="F133" s="287"/>
      <c r="G133" s="287"/>
      <c r="H133" s="287"/>
      <c r="I133" s="287"/>
      <c r="J133" s="287"/>
      <c r="K133" s="287"/>
      <c r="L133" s="287"/>
    </row>
    <row r="134" spans="1:12" x14ac:dyDescent="0.45">
      <c r="A134" s="287"/>
      <c r="B134" s="286"/>
      <c r="C134" s="286"/>
      <c r="D134" s="287"/>
      <c r="E134" s="287"/>
      <c r="F134" s="287"/>
      <c r="G134" s="287"/>
      <c r="H134" s="287"/>
      <c r="I134" s="287"/>
      <c r="J134" s="287"/>
      <c r="K134" s="287"/>
      <c r="L134" s="287"/>
    </row>
    <row r="135" spans="1:12" x14ac:dyDescent="0.45">
      <c r="A135" s="601" t="s">
        <v>193</v>
      </c>
      <c r="B135" s="603">
        <v>3</v>
      </c>
      <c r="C135" s="231" t="s">
        <v>176</v>
      </c>
      <c r="D135" s="229"/>
      <c r="E135" s="230"/>
      <c r="F135" s="628" t="str">
        <f>_xlfn.TEXTJOIN("、",TRUE,C187:C200,C144:C187)</f>
        <v/>
      </c>
      <c r="G135" s="629"/>
      <c r="H135" s="629"/>
      <c r="I135" s="629"/>
      <c r="J135" s="629"/>
      <c r="K135" s="630"/>
    </row>
    <row r="136" spans="1:12" x14ac:dyDescent="0.45">
      <c r="A136" s="602"/>
      <c r="B136" s="602"/>
    </row>
    <row r="137" spans="1:12" x14ac:dyDescent="0.45">
      <c r="A137" s="602"/>
      <c r="B137" s="602"/>
      <c r="C137" s="631" t="s">
        <v>160</v>
      </c>
      <c r="D137" s="632"/>
      <c r="E137" s="632"/>
      <c r="F137" s="633"/>
      <c r="G137" s="637" t="s">
        <v>166</v>
      </c>
      <c r="H137" s="638"/>
      <c r="I137" s="638"/>
      <c r="J137" s="638"/>
      <c r="K137" s="639"/>
    </row>
    <row r="138" spans="1:12" x14ac:dyDescent="0.45">
      <c r="A138" s="602"/>
      <c r="B138" s="602"/>
      <c r="C138" s="634"/>
      <c r="D138" s="635"/>
      <c r="E138" s="635"/>
      <c r="F138" s="636"/>
      <c r="G138" s="211" t="str">
        <f>MF申請書!$AF$18&amp;"年度"</f>
        <v>年度</v>
      </c>
      <c r="H138" s="211" t="str">
        <f>(MF申請書!$AF$18+1)&amp;"年度"</f>
        <v>1年度</v>
      </c>
      <c r="I138" s="211" t="str">
        <f>(MF申請書!$AF$18+2)&amp;"年度"</f>
        <v>2年度</v>
      </c>
      <c r="J138" s="211" t="str">
        <f>(MF申請書!$AF$18+3)&amp;"年度"</f>
        <v>3年度</v>
      </c>
      <c r="K138" s="212" t="s">
        <v>20</v>
      </c>
    </row>
    <row r="139" spans="1:12" x14ac:dyDescent="0.45">
      <c r="A139" s="602"/>
      <c r="B139" s="602"/>
      <c r="C139" s="640" t="s">
        <v>161</v>
      </c>
      <c r="D139" s="641" t="s">
        <v>162</v>
      </c>
      <c r="E139" s="642"/>
      <c r="F139" s="643"/>
      <c r="G139" s="223">
        <f>SUMIF($F145:$F200,$D139,G145:G200)</f>
        <v>0</v>
      </c>
      <c r="H139" s="223">
        <f>SUMIF($F145:$F200,$D139,H145:H200)</f>
        <v>0</v>
      </c>
      <c r="I139" s="223">
        <f>SUMIF($F145:$F200,$D139,I145:I200)</f>
        <v>0</v>
      </c>
      <c r="J139" s="223">
        <f>SUMIF($F145:$F200,$D139,J145:J200)</f>
        <v>0</v>
      </c>
      <c r="K139" s="224">
        <f>SUM(G139:J139)</f>
        <v>0</v>
      </c>
    </row>
    <row r="140" spans="1:12" x14ac:dyDescent="0.45">
      <c r="A140" s="602"/>
      <c r="B140" s="602"/>
      <c r="C140" s="640"/>
      <c r="D140" s="644" t="s">
        <v>163</v>
      </c>
      <c r="E140" s="645"/>
      <c r="F140" s="646"/>
      <c r="G140" s="225">
        <f>SUMIF($F145:$F200,$D140,G145:G200)</f>
        <v>0</v>
      </c>
      <c r="H140" s="225">
        <f>SUMIF($F145:$F200,$D140,H145:H200)</f>
        <v>0</v>
      </c>
      <c r="I140" s="225">
        <f>SUMIF($F145:$F200,$D140,I145:I200)</f>
        <v>0</v>
      </c>
      <c r="J140" s="225">
        <f>SUMIF($F145:$F200,$D140,J145:J200)</f>
        <v>0</v>
      </c>
      <c r="K140" s="226">
        <f>SUM(G140:J140)</f>
        <v>0</v>
      </c>
    </row>
    <row r="141" spans="1:12" x14ac:dyDescent="0.45">
      <c r="A141" s="602"/>
      <c r="B141" s="602"/>
      <c r="C141" s="647" t="s">
        <v>165</v>
      </c>
      <c r="D141" s="638"/>
      <c r="E141" s="638"/>
      <c r="F141" s="639"/>
      <c r="G141" s="225">
        <f>SUM(G187:G200)</f>
        <v>0</v>
      </c>
      <c r="H141" s="225">
        <f t="shared" ref="H141:J141" si="13">SUM(H187:H200)</f>
        <v>0</v>
      </c>
      <c r="I141" s="225">
        <f t="shared" si="13"/>
        <v>0</v>
      </c>
      <c r="J141" s="225">
        <f t="shared" si="13"/>
        <v>0</v>
      </c>
      <c r="K141" s="224">
        <f>SUM(G141:J141)</f>
        <v>0</v>
      </c>
    </row>
    <row r="142" spans="1:12" ht="18.600000000000001" thickBot="1" x14ac:dyDescent="0.5">
      <c r="A142" s="602"/>
      <c r="B142" s="602"/>
      <c r="C142" s="648" t="s">
        <v>42</v>
      </c>
      <c r="D142" s="649"/>
      <c r="E142" s="649"/>
      <c r="F142" s="650"/>
      <c r="G142" s="223">
        <f>G139+G140+G141</f>
        <v>0</v>
      </c>
      <c r="H142" s="223">
        <f>H139+H141</f>
        <v>0</v>
      </c>
      <c r="I142" s="223">
        <f t="shared" ref="I142" si="14">I139+I141</f>
        <v>0</v>
      </c>
      <c r="J142" s="223">
        <f t="shared" ref="J142" si="15">J139+J141</f>
        <v>0</v>
      </c>
      <c r="K142" s="227">
        <f>SUM(G142:J142)</f>
        <v>0</v>
      </c>
    </row>
    <row r="143" spans="1:12" ht="18.600000000000001" thickTop="1" x14ac:dyDescent="0.45">
      <c r="A143" s="602"/>
      <c r="B143" s="602"/>
      <c r="C143" s="213"/>
      <c r="D143" s="214" t="s">
        <v>164</v>
      </c>
      <c r="E143" s="214"/>
      <c r="F143" s="214"/>
      <c r="G143" s="214"/>
      <c r="H143" s="214"/>
      <c r="I143" s="214"/>
      <c r="J143" s="214"/>
      <c r="K143" s="215"/>
    </row>
    <row r="144" spans="1:12" x14ac:dyDescent="0.45">
      <c r="A144" s="602"/>
      <c r="B144" s="602"/>
      <c r="C144" s="216"/>
      <c r="D144" s="217" t="s">
        <v>161</v>
      </c>
      <c r="E144" s="217"/>
      <c r="F144" s="217"/>
      <c r="G144" s="217"/>
      <c r="H144" s="217"/>
      <c r="I144" s="217"/>
      <c r="J144" s="217"/>
      <c r="K144" s="218"/>
    </row>
    <row r="145" spans="3:11" x14ac:dyDescent="0.45">
      <c r="C145" s="618"/>
      <c r="D145" s="620" t="s">
        <v>168</v>
      </c>
      <c r="E145" s="622"/>
      <c r="F145" s="268" t="s">
        <v>162</v>
      </c>
      <c r="G145" s="248"/>
      <c r="H145" s="248"/>
      <c r="I145" s="248"/>
      <c r="J145" s="248"/>
      <c r="K145" s="269">
        <f t="shared" ref="K145:K184" si="16">SUM(G145:J145)</f>
        <v>0</v>
      </c>
    </row>
    <row r="146" spans="3:11" x14ac:dyDescent="0.45">
      <c r="C146" s="624"/>
      <c r="D146" s="621"/>
      <c r="E146" s="623"/>
      <c r="F146" s="270" t="s">
        <v>163</v>
      </c>
      <c r="G146" s="249"/>
      <c r="H146" s="249"/>
      <c r="I146" s="249"/>
      <c r="J146" s="249"/>
      <c r="K146" s="271">
        <f t="shared" si="16"/>
        <v>0</v>
      </c>
    </row>
    <row r="147" spans="3:11" x14ac:dyDescent="0.45">
      <c r="C147" s="618"/>
      <c r="D147" s="620" t="s">
        <v>167</v>
      </c>
      <c r="E147" s="622"/>
      <c r="F147" s="268" t="s">
        <v>162</v>
      </c>
      <c r="G147" s="248"/>
      <c r="H147" s="248"/>
      <c r="I147" s="248"/>
      <c r="J147" s="248"/>
      <c r="K147" s="269">
        <f t="shared" si="16"/>
        <v>0</v>
      </c>
    </row>
    <row r="148" spans="3:11" x14ac:dyDescent="0.45">
      <c r="C148" s="624"/>
      <c r="D148" s="621"/>
      <c r="E148" s="623"/>
      <c r="F148" s="270" t="s">
        <v>163</v>
      </c>
      <c r="G148" s="249"/>
      <c r="H148" s="249"/>
      <c r="I148" s="249"/>
      <c r="J148" s="249"/>
      <c r="K148" s="271">
        <f t="shared" si="16"/>
        <v>0</v>
      </c>
    </row>
    <row r="149" spans="3:11" x14ac:dyDescent="0.45">
      <c r="C149" s="618"/>
      <c r="D149" s="620" t="s">
        <v>167</v>
      </c>
      <c r="E149" s="622"/>
      <c r="F149" s="268" t="s">
        <v>162</v>
      </c>
      <c r="G149" s="248"/>
      <c r="H149" s="248"/>
      <c r="I149" s="248"/>
      <c r="J149" s="248"/>
      <c r="K149" s="269">
        <f t="shared" si="16"/>
        <v>0</v>
      </c>
    </row>
    <row r="150" spans="3:11" x14ac:dyDescent="0.45">
      <c r="C150" s="624"/>
      <c r="D150" s="621"/>
      <c r="E150" s="623"/>
      <c r="F150" s="270" t="s">
        <v>163</v>
      </c>
      <c r="G150" s="249"/>
      <c r="H150" s="249"/>
      <c r="I150" s="249"/>
      <c r="J150" s="249"/>
      <c r="K150" s="271">
        <f t="shared" si="16"/>
        <v>0</v>
      </c>
    </row>
    <row r="151" spans="3:11" x14ac:dyDescent="0.45">
      <c r="C151" s="618"/>
      <c r="D151" s="620" t="s">
        <v>167</v>
      </c>
      <c r="E151" s="622"/>
      <c r="F151" s="268" t="s">
        <v>162</v>
      </c>
      <c r="G151" s="248"/>
      <c r="H151" s="248"/>
      <c r="I151" s="248"/>
      <c r="J151" s="248"/>
      <c r="K151" s="269">
        <f t="shared" si="16"/>
        <v>0</v>
      </c>
    </row>
    <row r="152" spans="3:11" x14ac:dyDescent="0.45">
      <c r="C152" s="624"/>
      <c r="D152" s="621"/>
      <c r="E152" s="623"/>
      <c r="F152" s="270" t="s">
        <v>163</v>
      </c>
      <c r="G152" s="249"/>
      <c r="H152" s="249"/>
      <c r="I152" s="249"/>
      <c r="J152" s="249"/>
      <c r="K152" s="271">
        <f t="shared" si="16"/>
        <v>0</v>
      </c>
    </row>
    <row r="153" spans="3:11" ht="18" customHeight="1" x14ac:dyDescent="0.45">
      <c r="C153" s="618"/>
      <c r="D153" s="620" t="s">
        <v>168</v>
      </c>
      <c r="E153" s="622"/>
      <c r="F153" s="268" t="s">
        <v>162</v>
      </c>
      <c r="G153" s="243"/>
      <c r="H153" s="243"/>
      <c r="I153" s="243"/>
      <c r="J153" s="243"/>
      <c r="K153" s="269">
        <f t="shared" si="16"/>
        <v>0</v>
      </c>
    </row>
    <row r="154" spans="3:11" x14ac:dyDescent="0.45">
      <c r="C154" s="624"/>
      <c r="D154" s="621"/>
      <c r="E154" s="623"/>
      <c r="F154" s="270" t="s">
        <v>163</v>
      </c>
      <c r="G154" s="244"/>
      <c r="H154" s="244"/>
      <c r="I154" s="244"/>
      <c r="J154" s="244"/>
      <c r="K154" s="271">
        <f t="shared" si="16"/>
        <v>0</v>
      </c>
    </row>
    <row r="155" spans="3:11" x14ac:dyDescent="0.45">
      <c r="C155" s="618"/>
      <c r="D155" s="620" t="s">
        <v>167</v>
      </c>
      <c r="E155" s="622"/>
      <c r="F155" s="268" t="s">
        <v>162</v>
      </c>
      <c r="G155" s="243"/>
      <c r="H155" s="243"/>
      <c r="I155" s="243"/>
      <c r="J155" s="243"/>
      <c r="K155" s="269">
        <f t="shared" si="16"/>
        <v>0</v>
      </c>
    </row>
    <row r="156" spans="3:11" x14ac:dyDescent="0.45">
      <c r="C156" s="624"/>
      <c r="D156" s="621"/>
      <c r="E156" s="623"/>
      <c r="F156" s="270" t="s">
        <v>163</v>
      </c>
      <c r="G156" s="244"/>
      <c r="H156" s="244"/>
      <c r="I156" s="244"/>
      <c r="J156" s="244"/>
      <c r="K156" s="271">
        <f t="shared" si="16"/>
        <v>0</v>
      </c>
    </row>
    <row r="157" spans="3:11" ht="18" customHeight="1" x14ac:dyDescent="0.45">
      <c r="C157" s="618"/>
      <c r="D157" s="620" t="s">
        <v>167</v>
      </c>
      <c r="E157" s="622"/>
      <c r="F157" s="268" t="s">
        <v>162</v>
      </c>
      <c r="G157" s="243"/>
      <c r="H157" s="243"/>
      <c r="I157" s="243"/>
      <c r="J157" s="243"/>
      <c r="K157" s="269">
        <f t="shared" si="16"/>
        <v>0</v>
      </c>
    </row>
    <row r="158" spans="3:11" x14ac:dyDescent="0.45">
      <c r="C158" s="624"/>
      <c r="D158" s="621"/>
      <c r="E158" s="623"/>
      <c r="F158" s="270" t="s">
        <v>163</v>
      </c>
      <c r="G158" s="244"/>
      <c r="H158" s="244"/>
      <c r="I158" s="244"/>
      <c r="J158" s="244"/>
      <c r="K158" s="271">
        <f t="shared" si="16"/>
        <v>0</v>
      </c>
    </row>
    <row r="159" spans="3:11" ht="18" customHeight="1" x14ac:dyDescent="0.45">
      <c r="C159" s="618"/>
      <c r="D159" s="620" t="s">
        <v>167</v>
      </c>
      <c r="E159" s="622"/>
      <c r="F159" s="268" t="s">
        <v>162</v>
      </c>
      <c r="G159" s="243"/>
      <c r="H159" s="243"/>
      <c r="I159" s="243"/>
      <c r="J159" s="243"/>
      <c r="K159" s="269">
        <f t="shared" si="16"/>
        <v>0</v>
      </c>
    </row>
    <row r="160" spans="3:11" x14ac:dyDescent="0.45">
      <c r="C160" s="624"/>
      <c r="D160" s="621"/>
      <c r="E160" s="623"/>
      <c r="F160" s="270" t="s">
        <v>163</v>
      </c>
      <c r="G160" s="244"/>
      <c r="H160" s="244"/>
      <c r="I160" s="244"/>
      <c r="J160" s="244"/>
      <c r="K160" s="271">
        <f t="shared" si="16"/>
        <v>0</v>
      </c>
    </row>
    <row r="161" spans="3:11" ht="18" customHeight="1" x14ac:dyDescent="0.45">
      <c r="C161" s="618"/>
      <c r="D161" s="620" t="s">
        <v>168</v>
      </c>
      <c r="E161" s="622"/>
      <c r="F161" s="268" t="s">
        <v>162</v>
      </c>
      <c r="G161" s="243"/>
      <c r="H161" s="243"/>
      <c r="I161" s="243"/>
      <c r="J161" s="243"/>
      <c r="K161" s="269">
        <f t="shared" si="16"/>
        <v>0</v>
      </c>
    </row>
    <row r="162" spans="3:11" x14ac:dyDescent="0.45">
      <c r="C162" s="624"/>
      <c r="D162" s="621"/>
      <c r="E162" s="623"/>
      <c r="F162" s="270" t="s">
        <v>163</v>
      </c>
      <c r="G162" s="244"/>
      <c r="H162" s="244"/>
      <c r="I162" s="244"/>
      <c r="J162" s="244"/>
      <c r="K162" s="271">
        <f t="shared" si="16"/>
        <v>0</v>
      </c>
    </row>
    <row r="163" spans="3:11" x14ac:dyDescent="0.45">
      <c r="C163" s="618"/>
      <c r="D163" s="620" t="s">
        <v>167</v>
      </c>
      <c r="E163" s="622"/>
      <c r="F163" s="268" t="s">
        <v>162</v>
      </c>
      <c r="G163" s="243"/>
      <c r="H163" s="243"/>
      <c r="I163" s="243"/>
      <c r="J163" s="243"/>
      <c r="K163" s="269">
        <f t="shared" si="16"/>
        <v>0</v>
      </c>
    </row>
    <row r="164" spans="3:11" x14ac:dyDescent="0.45">
      <c r="C164" s="624"/>
      <c r="D164" s="621"/>
      <c r="E164" s="623"/>
      <c r="F164" s="270" t="s">
        <v>163</v>
      </c>
      <c r="G164" s="244"/>
      <c r="H164" s="244"/>
      <c r="I164" s="244"/>
      <c r="J164" s="244"/>
      <c r="K164" s="271">
        <f t="shared" si="16"/>
        <v>0</v>
      </c>
    </row>
    <row r="165" spans="3:11" ht="18" customHeight="1" x14ac:dyDescent="0.45">
      <c r="C165" s="618"/>
      <c r="D165" s="620" t="s">
        <v>167</v>
      </c>
      <c r="E165" s="622"/>
      <c r="F165" s="268" t="s">
        <v>162</v>
      </c>
      <c r="G165" s="243"/>
      <c r="H165" s="243"/>
      <c r="I165" s="243"/>
      <c r="J165" s="243"/>
      <c r="K165" s="269">
        <f t="shared" si="16"/>
        <v>0</v>
      </c>
    </row>
    <row r="166" spans="3:11" x14ac:dyDescent="0.45">
      <c r="C166" s="624"/>
      <c r="D166" s="621"/>
      <c r="E166" s="623"/>
      <c r="F166" s="270" t="s">
        <v>163</v>
      </c>
      <c r="G166" s="244"/>
      <c r="H166" s="244"/>
      <c r="I166" s="244"/>
      <c r="J166" s="244"/>
      <c r="K166" s="271">
        <f t="shared" si="16"/>
        <v>0</v>
      </c>
    </row>
    <row r="167" spans="3:11" ht="18" customHeight="1" x14ac:dyDescent="0.45">
      <c r="C167" s="618"/>
      <c r="D167" s="620" t="s">
        <v>167</v>
      </c>
      <c r="E167" s="622"/>
      <c r="F167" s="268" t="s">
        <v>162</v>
      </c>
      <c r="G167" s="243"/>
      <c r="H167" s="243"/>
      <c r="I167" s="243"/>
      <c r="J167" s="243"/>
      <c r="K167" s="269">
        <f t="shared" si="16"/>
        <v>0</v>
      </c>
    </row>
    <row r="168" spans="3:11" x14ac:dyDescent="0.45">
      <c r="C168" s="624"/>
      <c r="D168" s="621"/>
      <c r="E168" s="623"/>
      <c r="F168" s="270" t="s">
        <v>163</v>
      </c>
      <c r="G168" s="244"/>
      <c r="H168" s="244"/>
      <c r="I168" s="244"/>
      <c r="J168" s="244"/>
      <c r="K168" s="271">
        <f t="shared" si="16"/>
        <v>0</v>
      </c>
    </row>
    <row r="169" spans="3:11" ht="18" customHeight="1" x14ac:dyDescent="0.45">
      <c r="C169" s="618"/>
      <c r="D169" s="620" t="s">
        <v>168</v>
      </c>
      <c r="E169" s="622"/>
      <c r="F169" s="268" t="s">
        <v>162</v>
      </c>
      <c r="G169" s="243"/>
      <c r="H169" s="243"/>
      <c r="I169" s="243"/>
      <c r="J169" s="243"/>
      <c r="K169" s="269">
        <f t="shared" si="16"/>
        <v>0</v>
      </c>
    </row>
    <row r="170" spans="3:11" x14ac:dyDescent="0.45">
      <c r="C170" s="624"/>
      <c r="D170" s="621"/>
      <c r="E170" s="623"/>
      <c r="F170" s="270" t="s">
        <v>163</v>
      </c>
      <c r="G170" s="244"/>
      <c r="H170" s="244"/>
      <c r="I170" s="244"/>
      <c r="J170" s="244"/>
      <c r="K170" s="271">
        <f t="shared" si="16"/>
        <v>0</v>
      </c>
    </row>
    <row r="171" spans="3:11" x14ac:dyDescent="0.45">
      <c r="C171" s="618"/>
      <c r="D171" s="620" t="s">
        <v>167</v>
      </c>
      <c r="E171" s="622"/>
      <c r="F171" s="268" t="s">
        <v>162</v>
      </c>
      <c r="G171" s="243"/>
      <c r="H171" s="243"/>
      <c r="I171" s="243"/>
      <c r="J171" s="243"/>
      <c r="K171" s="269">
        <f t="shared" si="16"/>
        <v>0</v>
      </c>
    </row>
    <row r="172" spans="3:11" x14ac:dyDescent="0.45">
      <c r="C172" s="624"/>
      <c r="D172" s="621"/>
      <c r="E172" s="623"/>
      <c r="F172" s="270" t="s">
        <v>163</v>
      </c>
      <c r="G172" s="244"/>
      <c r="H172" s="244"/>
      <c r="I172" s="244"/>
      <c r="J172" s="244"/>
      <c r="K172" s="271">
        <f t="shared" si="16"/>
        <v>0</v>
      </c>
    </row>
    <row r="173" spans="3:11" ht="18" customHeight="1" x14ac:dyDescent="0.45">
      <c r="C173" s="618"/>
      <c r="D173" s="620" t="s">
        <v>167</v>
      </c>
      <c r="E173" s="622"/>
      <c r="F173" s="268" t="s">
        <v>162</v>
      </c>
      <c r="G173" s="243"/>
      <c r="H173" s="243"/>
      <c r="I173" s="243"/>
      <c r="J173" s="243"/>
      <c r="K173" s="269">
        <f t="shared" si="16"/>
        <v>0</v>
      </c>
    </row>
    <row r="174" spans="3:11" x14ac:dyDescent="0.45">
      <c r="C174" s="624"/>
      <c r="D174" s="621"/>
      <c r="E174" s="623"/>
      <c r="F174" s="270" t="s">
        <v>163</v>
      </c>
      <c r="G174" s="244"/>
      <c r="H174" s="244"/>
      <c r="I174" s="244"/>
      <c r="J174" s="244"/>
      <c r="K174" s="271">
        <f t="shared" si="16"/>
        <v>0</v>
      </c>
    </row>
    <row r="175" spans="3:11" ht="18" customHeight="1" x14ac:dyDescent="0.45">
      <c r="C175" s="618"/>
      <c r="D175" s="620" t="s">
        <v>167</v>
      </c>
      <c r="E175" s="622"/>
      <c r="F175" s="268" t="s">
        <v>162</v>
      </c>
      <c r="G175" s="243"/>
      <c r="H175" s="243"/>
      <c r="I175" s="243"/>
      <c r="J175" s="243"/>
      <c r="K175" s="269">
        <f t="shared" si="16"/>
        <v>0</v>
      </c>
    </row>
    <row r="176" spans="3:11" x14ac:dyDescent="0.45">
      <c r="C176" s="624"/>
      <c r="D176" s="621"/>
      <c r="E176" s="623"/>
      <c r="F176" s="270" t="s">
        <v>163</v>
      </c>
      <c r="G176" s="244"/>
      <c r="H176" s="244"/>
      <c r="I176" s="244"/>
      <c r="J176" s="244"/>
      <c r="K176" s="271">
        <f t="shared" si="16"/>
        <v>0</v>
      </c>
    </row>
    <row r="177" spans="3:11" ht="18" customHeight="1" x14ac:dyDescent="0.45">
      <c r="C177" s="618"/>
      <c r="D177" s="620" t="s">
        <v>168</v>
      </c>
      <c r="E177" s="622"/>
      <c r="F177" s="268" t="s">
        <v>162</v>
      </c>
      <c r="G177" s="243"/>
      <c r="H177" s="243"/>
      <c r="I177" s="243"/>
      <c r="J177" s="243"/>
      <c r="K177" s="269">
        <f t="shared" si="16"/>
        <v>0</v>
      </c>
    </row>
    <row r="178" spans="3:11" x14ac:dyDescent="0.45">
      <c r="C178" s="624"/>
      <c r="D178" s="621"/>
      <c r="E178" s="623"/>
      <c r="F178" s="270" t="s">
        <v>163</v>
      </c>
      <c r="G178" s="244"/>
      <c r="H178" s="244"/>
      <c r="I178" s="244"/>
      <c r="J178" s="244"/>
      <c r="K178" s="271">
        <f t="shared" si="16"/>
        <v>0</v>
      </c>
    </row>
    <row r="179" spans="3:11" x14ac:dyDescent="0.45">
      <c r="C179" s="618"/>
      <c r="D179" s="620" t="s">
        <v>167</v>
      </c>
      <c r="E179" s="622"/>
      <c r="F179" s="268" t="s">
        <v>162</v>
      </c>
      <c r="G179" s="243"/>
      <c r="H179" s="243"/>
      <c r="I179" s="243"/>
      <c r="J179" s="243"/>
      <c r="K179" s="269">
        <f t="shared" si="16"/>
        <v>0</v>
      </c>
    </row>
    <row r="180" spans="3:11" x14ac:dyDescent="0.45">
      <c r="C180" s="624"/>
      <c r="D180" s="621"/>
      <c r="E180" s="623"/>
      <c r="F180" s="270" t="s">
        <v>163</v>
      </c>
      <c r="G180" s="244"/>
      <c r="H180" s="244"/>
      <c r="I180" s="244"/>
      <c r="J180" s="244"/>
      <c r="K180" s="271">
        <f t="shared" si="16"/>
        <v>0</v>
      </c>
    </row>
    <row r="181" spans="3:11" ht="18" customHeight="1" x14ac:dyDescent="0.45">
      <c r="C181" s="618"/>
      <c r="D181" s="620" t="s">
        <v>167</v>
      </c>
      <c r="E181" s="622"/>
      <c r="F181" s="268" t="s">
        <v>162</v>
      </c>
      <c r="G181" s="243"/>
      <c r="H181" s="243"/>
      <c r="I181" s="243"/>
      <c r="J181" s="243"/>
      <c r="K181" s="269">
        <f t="shared" si="16"/>
        <v>0</v>
      </c>
    </row>
    <row r="182" spans="3:11" x14ac:dyDescent="0.45">
      <c r="C182" s="624"/>
      <c r="D182" s="621"/>
      <c r="E182" s="623"/>
      <c r="F182" s="270" t="s">
        <v>163</v>
      </c>
      <c r="G182" s="244"/>
      <c r="H182" s="244"/>
      <c r="I182" s="244"/>
      <c r="J182" s="244"/>
      <c r="K182" s="271">
        <f t="shared" si="16"/>
        <v>0</v>
      </c>
    </row>
    <row r="183" spans="3:11" ht="18" customHeight="1" x14ac:dyDescent="0.45">
      <c r="C183" s="618"/>
      <c r="D183" s="620" t="s">
        <v>167</v>
      </c>
      <c r="E183" s="622"/>
      <c r="F183" s="268" t="s">
        <v>162</v>
      </c>
      <c r="G183" s="243"/>
      <c r="H183" s="243"/>
      <c r="I183" s="243"/>
      <c r="J183" s="243"/>
      <c r="K183" s="269">
        <f t="shared" si="16"/>
        <v>0</v>
      </c>
    </row>
    <row r="184" spans="3:11" x14ac:dyDescent="0.45">
      <c r="C184" s="624"/>
      <c r="D184" s="621"/>
      <c r="E184" s="623"/>
      <c r="F184" s="270" t="s">
        <v>163</v>
      </c>
      <c r="G184" s="244"/>
      <c r="H184" s="244"/>
      <c r="I184" s="244"/>
      <c r="J184" s="244"/>
      <c r="K184" s="271">
        <f t="shared" si="16"/>
        <v>0</v>
      </c>
    </row>
    <row r="185" spans="3:11" ht="18" customHeight="1" x14ac:dyDescent="0.45">
      <c r="C185" s="607"/>
      <c r="D185" s="609"/>
      <c r="E185" s="611" t="s">
        <v>183</v>
      </c>
      <c r="F185" s="219"/>
      <c r="G185" s="228"/>
      <c r="H185" s="228"/>
      <c r="I185" s="228"/>
      <c r="J185" s="228"/>
      <c r="K185" s="228"/>
    </row>
    <row r="186" spans="3:11" x14ac:dyDescent="0.45">
      <c r="C186" s="651"/>
      <c r="D186" s="610"/>
      <c r="E186" s="612"/>
      <c r="F186" s="220"/>
      <c r="G186" s="225"/>
      <c r="H186" s="225"/>
      <c r="I186" s="225"/>
      <c r="J186" s="225"/>
      <c r="K186" s="225"/>
    </row>
    <row r="187" spans="3:11" ht="36" customHeight="1" x14ac:dyDescent="0.45">
      <c r="C187" s="221"/>
      <c r="D187" s="613" t="s">
        <v>165</v>
      </c>
      <c r="E187" s="626"/>
      <c r="F187" s="626"/>
      <c r="G187" s="626"/>
      <c r="H187" s="626"/>
      <c r="I187" s="626"/>
      <c r="J187" s="626"/>
      <c r="K187" s="627"/>
    </row>
    <row r="188" spans="3:11" x14ac:dyDescent="0.45">
      <c r="C188" s="221"/>
      <c r="D188" s="625" t="s">
        <v>195</v>
      </c>
      <c r="E188" s="626"/>
      <c r="F188" s="627"/>
      <c r="G188" s="211" t="str">
        <f>MF申請書!$AF$18&amp;"年度"</f>
        <v>年度</v>
      </c>
      <c r="H188" s="211" t="str">
        <f>(MF申請書!$AF$18+1)&amp;"年度"</f>
        <v>1年度</v>
      </c>
      <c r="I188" s="211" t="str">
        <f>(MF申請書!$AF$18+2)&amp;"年度"</f>
        <v>2年度</v>
      </c>
      <c r="J188" s="211" t="str">
        <f>(MF申請書!$AF$18+3)&amp;"年度"</f>
        <v>3年度</v>
      </c>
      <c r="K188" s="212" t="s">
        <v>20</v>
      </c>
    </row>
    <row r="189" spans="3:11" x14ac:dyDescent="0.45">
      <c r="C189" s="615"/>
      <c r="D189" s="616"/>
      <c r="E189" s="616"/>
      <c r="F189" s="617"/>
      <c r="G189" s="245"/>
      <c r="H189" s="245"/>
      <c r="I189" s="245"/>
      <c r="J189" s="245"/>
      <c r="K189" s="272">
        <f t="shared" ref="K189:K199" si="17">SUM(G189:J189)</f>
        <v>0</v>
      </c>
    </row>
    <row r="190" spans="3:11" x14ac:dyDescent="0.45">
      <c r="C190" s="615"/>
      <c r="D190" s="616"/>
      <c r="E190" s="616"/>
      <c r="F190" s="617"/>
      <c r="G190" s="245"/>
      <c r="H190" s="245"/>
      <c r="I190" s="245"/>
      <c r="J190" s="245"/>
      <c r="K190" s="272">
        <f t="shared" si="17"/>
        <v>0</v>
      </c>
    </row>
    <row r="191" spans="3:11" x14ac:dyDescent="0.45">
      <c r="C191" s="615"/>
      <c r="D191" s="616"/>
      <c r="E191" s="616"/>
      <c r="F191" s="617"/>
      <c r="G191" s="245"/>
      <c r="H191" s="245"/>
      <c r="I191" s="245"/>
      <c r="J191" s="245"/>
      <c r="K191" s="272">
        <f t="shared" si="17"/>
        <v>0</v>
      </c>
    </row>
    <row r="192" spans="3:11" x14ac:dyDescent="0.45">
      <c r="C192" s="615"/>
      <c r="D192" s="616"/>
      <c r="E192" s="616"/>
      <c r="F192" s="617"/>
      <c r="G192" s="245"/>
      <c r="H192" s="245"/>
      <c r="I192" s="245"/>
      <c r="J192" s="245"/>
      <c r="K192" s="272">
        <f t="shared" si="17"/>
        <v>0</v>
      </c>
    </row>
    <row r="193" spans="1:12" x14ac:dyDescent="0.45">
      <c r="C193" s="615"/>
      <c r="D193" s="616"/>
      <c r="E193" s="616"/>
      <c r="F193" s="617"/>
      <c r="G193" s="245"/>
      <c r="H193" s="245"/>
      <c r="I193" s="245"/>
      <c r="J193" s="245"/>
      <c r="K193" s="272">
        <f t="shared" si="17"/>
        <v>0</v>
      </c>
    </row>
    <row r="194" spans="1:12" x14ac:dyDescent="0.45">
      <c r="C194" s="615"/>
      <c r="D194" s="616"/>
      <c r="E194" s="616"/>
      <c r="F194" s="617"/>
      <c r="G194" s="245"/>
      <c r="H194" s="245"/>
      <c r="I194" s="245"/>
      <c r="J194" s="245"/>
      <c r="K194" s="272">
        <f t="shared" si="17"/>
        <v>0</v>
      </c>
    </row>
    <row r="195" spans="1:12" x14ac:dyDescent="0.45">
      <c r="C195" s="615"/>
      <c r="D195" s="616"/>
      <c r="E195" s="616"/>
      <c r="F195" s="617"/>
      <c r="G195" s="245"/>
      <c r="H195" s="245"/>
      <c r="I195" s="245"/>
      <c r="J195" s="245"/>
      <c r="K195" s="272">
        <f t="shared" si="17"/>
        <v>0</v>
      </c>
    </row>
    <row r="196" spans="1:12" x14ac:dyDescent="0.45">
      <c r="C196" s="615"/>
      <c r="D196" s="616"/>
      <c r="E196" s="616"/>
      <c r="F196" s="617"/>
      <c r="G196" s="245"/>
      <c r="H196" s="245"/>
      <c r="I196" s="245"/>
      <c r="J196" s="245"/>
      <c r="K196" s="272">
        <f t="shared" si="17"/>
        <v>0</v>
      </c>
    </row>
    <row r="197" spans="1:12" x14ac:dyDescent="0.45">
      <c r="C197" s="615"/>
      <c r="D197" s="616"/>
      <c r="E197" s="616"/>
      <c r="F197" s="617"/>
      <c r="G197" s="245"/>
      <c r="H197" s="245"/>
      <c r="I197" s="245"/>
      <c r="J197" s="245"/>
      <c r="K197" s="272">
        <f t="shared" si="17"/>
        <v>0</v>
      </c>
    </row>
    <row r="198" spans="1:12" x14ac:dyDescent="0.45">
      <c r="C198" s="615"/>
      <c r="D198" s="616"/>
      <c r="E198" s="616"/>
      <c r="F198" s="617"/>
      <c r="G198" s="245"/>
      <c r="H198" s="245"/>
      <c r="I198" s="245"/>
      <c r="J198" s="245"/>
      <c r="K198" s="272">
        <f t="shared" si="17"/>
        <v>0</v>
      </c>
    </row>
    <row r="199" spans="1:12" x14ac:dyDescent="0.45">
      <c r="C199" s="615"/>
      <c r="D199" s="616"/>
      <c r="E199" s="616"/>
      <c r="F199" s="617"/>
      <c r="G199" s="245"/>
      <c r="H199" s="245"/>
      <c r="I199" s="245"/>
      <c r="J199" s="245"/>
      <c r="K199" s="272">
        <f t="shared" si="17"/>
        <v>0</v>
      </c>
    </row>
    <row r="200" spans="1:12" x14ac:dyDescent="0.45">
      <c r="A200" s="287"/>
      <c r="B200" s="286"/>
      <c r="C200" s="287"/>
      <c r="D200" s="287"/>
      <c r="E200" s="287"/>
      <c r="F200" s="287"/>
      <c r="G200" s="287"/>
      <c r="H200" s="287"/>
      <c r="I200" s="287"/>
      <c r="J200" s="287"/>
      <c r="K200" s="287"/>
      <c r="L200" s="287"/>
    </row>
    <row r="201" spans="1:12" x14ac:dyDescent="0.45">
      <c r="A201" s="287"/>
      <c r="B201" s="286"/>
      <c r="C201" s="287"/>
      <c r="D201" s="287"/>
      <c r="E201" s="287"/>
      <c r="F201" s="287"/>
      <c r="G201" s="287"/>
      <c r="H201" s="287"/>
      <c r="I201" s="287"/>
      <c r="J201" s="287"/>
      <c r="K201" s="287"/>
      <c r="L201" s="287"/>
    </row>
    <row r="202" spans="1:12" x14ac:dyDescent="0.45">
      <c r="A202" s="601" t="s">
        <v>193</v>
      </c>
      <c r="B202" s="603">
        <v>4</v>
      </c>
      <c r="C202" s="231" t="s">
        <v>176</v>
      </c>
      <c r="D202" s="229"/>
      <c r="E202" s="230"/>
      <c r="F202" s="628" t="str">
        <f>_xlfn.TEXTJOIN("、",TRUE,C254:C266,C211:C254)</f>
        <v/>
      </c>
      <c r="G202" s="629"/>
      <c r="H202" s="629"/>
      <c r="I202" s="629"/>
      <c r="J202" s="629"/>
      <c r="K202" s="630"/>
    </row>
    <row r="203" spans="1:12" x14ac:dyDescent="0.45">
      <c r="A203" s="602"/>
      <c r="B203" s="602"/>
    </row>
    <row r="204" spans="1:12" x14ac:dyDescent="0.45">
      <c r="A204" s="602"/>
      <c r="B204" s="602"/>
      <c r="C204" s="631" t="s">
        <v>160</v>
      </c>
      <c r="D204" s="632"/>
      <c r="E204" s="632"/>
      <c r="F204" s="633"/>
      <c r="G204" s="637" t="s">
        <v>166</v>
      </c>
      <c r="H204" s="638"/>
      <c r="I204" s="638"/>
      <c r="J204" s="638"/>
      <c r="K204" s="639"/>
    </row>
    <row r="205" spans="1:12" x14ac:dyDescent="0.45">
      <c r="A205" s="602"/>
      <c r="B205" s="602"/>
      <c r="C205" s="634"/>
      <c r="D205" s="635"/>
      <c r="E205" s="635"/>
      <c r="F205" s="636"/>
      <c r="G205" s="211" t="str">
        <f>MF申請書!$AF$18&amp;"年度"</f>
        <v>年度</v>
      </c>
      <c r="H205" s="211" t="str">
        <f>(MF申請書!$AF$18+1)&amp;"年度"</f>
        <v>1年度</v>
      </c>
      <c r="I205" s="211" t="str">
        <f>(MF申請書!$AF$18+2)&amp;"年度"</f>
        <v>2年度</v>
      </c>
      <c r="J205" s="211" t="str">
        <f>(MF申請書!$AF$18+3)&amp;"年度"</f>
        <v>3年度</v>
      </c>
      <c r="K205" s="212" t="s">
        <v>20</v>
      </c>
    </row>
    <row r="206" spans="1:12" x14ac:dyDescent="0.45">
      <c r="A206" s="602"/>
      <c r="B206" s="602"/>
      <c r="C206" s="640" t="s">
        <v>161</v>
      </c>
      <c r="D206" s="641" t="s">
        <v>162</v>
      </c>
      <c r="E206" s="642"/>
      <c r="F206" s="643"/>
      <c r="G206" s="223">
        <f>SUMIF($F212:$F266,$D206,G212:G266)</f>
        <v>0</v>
      </c>
      <c r="H206" s="223">
        <f>SUMIF($F212:$F266,$D206,H212:H266)</f>
        <v>0</v>
      </c>
      <c r="I206" s="223">
        <f>SUMIF($F212:$F266,$D206,I212:I266)</f>
        <v>0</v>
      </c>
      <c r="J206" s="223">
        <f>SUMIF($F212:$F266,$D206,J212:J266)</f>
        <v>0</v>
      </c>
      <c r="K206" s="224">
        <f>SUM(G206:J206)</f>
        <v>0</v>
      </c>
    </row>
    <row r="207" spans="1:12" x14ac:dyDescent="0.45">
      <c r="A207" s="602"/>
      <c r="B207" s="602"/>
      <c r="C207" s="640"/>
      <c r="D207" s="644" t="s">
        <v>163</v>
      </c>
      <c r="E207" s="645"/>
      <c r="F207" s="646"/>
      <c r="G207" s="225">
        <f>SUMIF($F212:$F266,$D207,G212:G266)</f>
        <v>0</v>
      </c>
      <c r="H207" s="225">
        <f>SUMIF($F212:$F266,$D207,H212:H266)</f>
        <v>0</v>
      </c>
      <c r="I207" s="225">
        <f>SUMIF($F212:$F266,$D207,I212:I266)</f>
        <v>0</v>
      </c>
      <c r="J207" s="225">
        <f>SUMIF($F212:$F266,$D207,J212:J266)</f>
        <v>0</v>
      </c>
      <c r="K207" s="226">
        <f>SUM(G207:J207)</f>
        <v>0</v>
      </c>
    </row>
    <row r="208" spans="1:12" x14ac:dyDescent="0.45">
      <c r="A208" s="602"/>
      <c r="B208" s="602"/>
      <c r="C208" s="647" t="s">
        <v>165</v>
      </c>
      <c r="D208" s="638"/>
      <c r="E208" s="638"/>
      <c r="F208" s="639"/>
      <c r="G208" s="225">
        <f>SUM(G255:G266)</f>
        <v>0</v>
      </c>
      <c r="H208" s="225">
        <f t="shared" ref="H208:J208" si="18">SUM(H255:H266)</f>
        <v>0</v>
      </c>
      <c r="I208" s="225">
        <f t="shared" si="18"/>
        <v>0</v>
      </c>
      <c r="J208" s="225">
        <f t="shared" si="18"/>
        <v>0</v>
      </c>
      <c r="K208" s="224">
        <f>SUM(G208:J208)</f>
        <v>0</v>
      </c>
    </row>
    <row r="209" spans="1:11" ht="18.600000000000001" thickBot="1" x14ac:dyDescent="0.5">
      <c r="A209" s="602"/>
      <c r="B209" s="602"/>
      <c r="C209" s="648" t="s">
        <v>42</v>
      </c>
      <c r="D209" s="649"/>
      <c r="E209" s="649"/>
      <c r="F209" s="650"/>
      <c r="G209" s="223">
        <f>G206+G207+G208</f>
        <v>0</v>
      </c>
      <c r="H209" s="223">
        <f>H206+H208</f>
        <v>0</v>
      </c>
      <c r="I209" s="223">
        <f t="shared" ref="I209" si="19">I206+I208</f>
        <v>0</v>
      </c>
      <c r="J209" s="223">
        <f t="shared" ref="J209" si="20">J206+J208</f>
        <v>0</v>
      </c>
      <c r="K209" s="227">
        <f>SUM(G209:J209)</f>
        <v>0</v>
      </c>
    </row>
    <row r="210" spans="1:11" ht="18.600000000000001" thickTop="1" x14ac:dyDescent="0.45">
      <c r="A210" s="602"/>
      <c r="B210" s="602"/>
      <c r="C210" s="213"/>
      <c r="D210" s="214" t="s">
        <v>164</v>
      </c>
      <c r="E210" s="214"/>
      <c r="F210" s="214"/>
      <c r="G210" s="214"/>
      <c r="H210" s="214"/>
      <c r="I210" s="214"/>
      <c r="J210" s="214"/>
      <c r="K210" s="215"/>
    </row>
    <row r="211" spans="1:11" x14ac:dyDescent="0.45">
      <c r="A211" s="602"/>
      <c r="B211" s="602"/>
      <c r="C211" s="216"/>
      <c r="D211" s="217" t="s">
        <v>161</v>
      </c>
      <c r="E211" s="217"/>
      <c r="F211" s="217"/>
      <c r="G211" s="217"/>
      <c r="H211" s="217"/>
      <c r="I211" s="217"/>
      <c r="J211" s="217"/>
      <c r="K211" s="218"/>
    </row>
    <row r="212" spans="1:11" x14ac:dyDescent="0.45">
      <c r="C212" s="618"/>
      <c r="D212" s="620" t="s">
        <v>168</v>
      </c>
      <c r="E212" s="622"/>
      <c r="F212" s="268" t="s">
        <v>162</v>
      </c>
      <c r="G212" s="250"/>
      <c r="H212" s="250"/>
      <c r="I212" s="250"/>
      <c r="J212" s="250"/>
      <c r="K212" s="269">
        <f t="shared" ref="K212:K251" si="21">SUM(G212:J212)</f>
        <v>0</v>
      </c>
    </row>
    <row r="213" spans="1:11" x14ac:dyDescent="0.45">
      <c r="C213" s="624"/>
      <c r="D213" s="621"/>
      <c r="E213" s="623"/>
      <c r="F213" s="270" t="s">
        <v>163</v>
      </c>
      <c r="G213" s="249"/>
      <c r="H213" s="249"/>
      <c r="I213" s="249"/>
      <c r="J213" s="249"/>
      <c r="K213" s="271">
        <f t="shared" si="21"/>
        <v>0</v>
      </c>
    </row>
    <row r="214" spans="1:11" x14ac:dyDescent="0.45">
      <c r="C214" s="618"/>
      <c r="D214" s="620" t="s">
        <v>167</v>
      </c>
      <c r="E214" s="622"/>
      <c r="F214" s="268" t="s">
        <v>162</v>
      </c>
      <c r="G214" s="251"/>
      <c r="H214" s="251"/>
      <c r="I214" s="251"/>
      <c r="J214" s="251"/>
      <c r="K214" s="269">
        <f t="shared" si="21"/>
        <v>0</v>
      </c>
    </row>
    <row r="215" spans="1:11" ht="21.6" customHeight="1" x14ac:dyDescent="0.45">
      <c r="C215" s="624"/>
      <c r="D215" s="621"/>
      <c r="E215" s="623"/>
      <c r="F215" s="270" t="s">
        <v>163</v>
      </c>
      <c r="G215" s="245"/>
      <c r="H215" s="245"/>
      <c r="I215" s="245"/>
      <c r="J215" s="245"/>
      <c r="K215" s="271">
        <f t="shared" si="21"/>
        <v>0</v>
      </c>
    </row>
    <row r="216" spans="1:11" x14ac:dyDescent="0.45">
      <c r="C216" s="618"/>
      <c r="D216" s="620" t="s">
        <v>167</v>
      </c>
      <c r="E216" s="622"/>
      <c r="F216" s="268" t="s">
        <v>162</v>
      </c>
      <c r="G216" s="248"/>
      <c r="H216" s="248"/>
      <c r="I216" s="248"/>
      <c r="J216" s="248"/>
      <c r="K216" s="269">
        <f t="shared" si="21"/>
        <v>0</v>
      </c>
    </row>
    <row r="217" spans="1:11" x14ac:dyDescent="0.45">
      <c r="C217" s="624"/>
      <c r="D217" s="621"/>
      <c r="E217" s="623"/>
      <c r="F217" s="270" t="s">
        <v>163</v>
      </c>
      <c r="G217" s="249"/>
      <c r="H217" s="249"/>
      <c r="I217" s="249"/>
      <c r="J217" s="249"/>
      <c r="K217" s="271">
        <f t="shared" si="21"/>
        <v>0</v>
      </c>
    </row>
    <row r="218" spans="1:11" x14ac:dyDescent="0.45">
      <c r="C218" s="618"/>
      <c r="D218" s="620" t="s">
        <v>167</v>
      </c>
      <c r="E218" s="622"/>
      <c r="F218" s="268" t="s">
        <v>162</v>
      </c>
      <c r="G218" s="248"/>
      <c r="H218" s="248"/>
      <c r="I218" s="248"/>
      <c r="J218" s="248"/>
      <c r="K218" s="269">
        <f t="shared" si="21"/>
        <v>0</v>
      </c>
    </row>
    <row r="219" spans="1:11" x14ac:dyDescent="0.45">
      <c r="C219" s="624"/>
      <c r="D219" s="621"/>
      <c r="E219" s="623"/>
      <c r="F219" s="270" t="s">
        <v>163</v>
      </c>
      <c r="G219" s="249"/>
      <c r="H219" s="249"/>
      <c r="I219" s="249"/>
      <c r="J219" s="249"/>
      <c r="K219" s="271">
        <f t="shared" si="21"/>
        <v>0</v>
      </c>
    </row>
    <row r="220" spans="1:11" ht="18" customHeight="1" x14ac:dyDescent="0.45">
      <c r="C220" s="618"/>
      <c r="D220" s="620" t="s">
        <v>168</v>
      </c>
      <c r="E220" s="622"/>
      <c r="F220" s="268" t="s">
        <v>162</v>
      </c>
      <c r="G220" s="243"/>
      <c r="H220" s="243"/>
      <c r="I220" s="243"/>
      <c r="J220" s="243"/>
      <c r="K220" s="269">
        <f t="shared" si="21"/>
        <v>0</v>
      </c>
    </row>
    <row r="221" spans="1:11" x14ac:dyDescent="0.45">
      <c r="C221" s="624"/>
      <c r="D221" s="621"/>
      <c r="E221" s="623"/>
      <c r="F221" s="270" t="s">
        <v>163</v>
      </c>
      <c r="G221" s="244"/>
      <c r="H221" s="244"/>
      <c r="I221" s="244"/>
      <c r="J221" s="244"/>
      <c r="K221" s="271">
        <f t="shared" si="21"/>
        <v>0</v>
      </c>
    </row>
    <row r="222" spans="1:11" x14ac:dyDescent="0.45">
      <c r="C222" s="618"/>
      <c r="D222" s="620" t="s">
        <v>167</v>
      </c>
      <c r="E222" s="622"/>
      <c r="F222" s="268" t="s">
        <v>162</v>
      </c>
      <c r="G222" s="243"/>
      <c r="H222" s="243"/>
      <c r="I222" s="243"/>
      <c r="J222" s="243"/>
      <c r="K222" s="269">
        <f t="shared" si="21"/>
        <v>0</v>
      </c>
    </row>
    <row r="223" spans="1:11" x14ac:dyDescent="0.45">
      <c r="C223" s="624"/>
      <c r="D223" s="621"/>
      <c r="E223" s="623"/>
      <c r="F223" s="270" t="s">
        <v>163</v>
      </c>
      <c r="G223" s="244"/>
      <c r="H223" s="244"/>
      <c r="I223" s="244"/>
      <c r="J223" s="244"/>
      <c r="K223" s="271">
        <f t="shared" si="21"/>
        <v>0</v>
      </c>
    </row>
    <row r="224" spans="1:11" ht="18" customHeight="1" x14ac:dyDescent="0.45">
      <c r="C224" s="618"/>
      <c r="D224" s="620" t="s">
        <v>167</v>
      </c>
      <c r="E224" s="622"/>
      <c r="F224" s="268" t="s">
        <v>162</v>
      </c>
      <c r="G224" s="243"/>
      <c r="H224" s="243"/>
      <c r="I224" s="243"/>
      <c r="J224" s="243"/>
      <c r="K224" s="269">
        <f t="shared" si="21"/>
        <v>0</v>
      </c>
    </row>
    <row r="225" spans="3:11" x14ac:dyDescent="0.45">
      <c r="C225" s="624"/>
      <c r="D225" s="621"/>
      <c r="E225" s="623"/>
      <c r="F225" s="270" t="s">
        <v>163</v>
      </c>
      <c r="G225" s="244"/>
      <c r="H225" s="244"/>
      <c r="I225" s="244"/>
      <c r="J225" s="244"/>
      <c r="K225" s="271">
        <f t="shared" si="21"/>
        <v>0</v>
      </c>
    </row>
    <row r="226" spans="3:11" ht="18" customHeight="1" x14ac:dyDescent="0.45">
      <c r="C226" s="618"/>
      <c r="D226" s="620" t="s">
        <v>167</v>
      </c>
      <c r="E226" s="622"/>
      <c r="F226" s="268" t="s">
        <v>162</v>
      </c>
      <c r="G226" s="243"/>
      <c r="H226" s="243"/>
      <c r="I226" s="243"/>
      <c r="J226" s="243"/>
      <c r="K226" s="269">
        <f t="shared" si="21"/>
        <v>0</v>
      </c>
    </row>
    <row r="227" spans="3:11" x14ac:dyDescent="0.45">
      <c r="C227" s="624"/>
      <c r="D227" s="621"/>
      <c r="E227" s="623"/>
      <c r="F227" s="270" t="s">
        <v>163</v>
      </c>
      <c r="G227" s="244"/>
      <c r="H227" s="244"/>
      <c r="I227" s="244"/>
      <c r="J227" s="244"/>
      <c r="K227" s="271">
        <f t="shared" si="21"/>
        <v>0</v>
      </c>
    </row>
    <row r="228" spans="3:11" ht="18" customHeight="1" x14ac:dyDescent="0.45">
      <c r="C228" s="618"/>
      <c r="D228" s="620" t="s">
        <v>168</v>
      </c>
      <c r="E228" s="622"/>
      <c r="F228" s="268" t="s">
        <v>162</v>
      </c>
      <c r="G228" s="243"/>
      <c r="H228" s="243"/>
      <c r="I228" s="243"/>
      <c r="J228" s="243"/>
      <c r="K228" s="269">
        <f t="shared" si="21"/>
        <v>0</v>
      </c>
    </row>
    <row r="229" spans="3:11" x14ac:dyDescent="0.45">
      <c r="C229" s="624"/>
      <c r="D229" s="621"/>
      <c r="E229" s="623"/>
      <c r="F229" s="270" t="s">
        <v>163</v>
      </c>
      <c r="G229" s="244"/>
      <c r="H229" s="244"/>
      <c r="I229" s="244"/>
      <c r="J229" s="244"/>
      <c r="K229" s="271">
        <f t="shared" si="21"/>
        <v>0</v>
      </c>
    </row>
    <row r="230" spans="3:11" x14ac:dyDescent="0.45">
      <c r="C230" s="618"/>
      <c r="D230" s="620" t="s">
        <v>167</v>
      </c>
      <c r="E230" s="622"/>
      <c r="F230" s="268" t="s">
        <v>162</v>
      </c>
      <c r="G230" s="243"/>
      <c r="H230" s="243"/>
      <c r="I230" s="243"/>
      <c r="J230" s="243"/>
      <c r="K230" s="269">
        <f t="shared" si="21"/>
        <v>0</v>
      </c>
    </row>
    <row r="231" spans="3:11" x14ac:dyDescent="0.45">
      <c r="C231" s="624"/>
      <c r="D231" s="621"/>
      <c r="E231" s="623"/>
      <c r="F231" s="270" t="s">
        <v>163</v>
      </c>
      <c r="G231" s="244"/>
      <c r="H231" s="244"/>
      <c r="I231" s="244"/>
      <c r="J231" s="244"/>
      <c r="K231" s="271">
        <f t="shared" si="21"/>
        <v>0</v>
      </c>
    </row>
    <row r="232" spans="3:11" ht="18" customHeight="1" x14ac:dyDescent="0.45">
      <c r="C232" s="618"/>
      <c r="D232" s="620" t="s">
        <v>167</v>
      </c>
      <c r="E232" s="622"/>
      <c r="F232" s="268" t="s">
        <v>162</v>
      </c>
      <c r="G232" s="243"/>
      <c r="H232" s="243"/>
      <c r="I232" s="243"/>
      <c r="J232" s="243"/>
      <c r="K232" s="269">
        <f t="shared" si="21"/>
        <v>0</v>
      </c>
    </row>
    <row r="233" spans="3:11" x14ac:dyDescent="0.45">
      <c r="C233" s="624"/>
      <c r="D233" s="621"/>
      <c r="E233" s="623"/>
      <c r="F233" s="270" t="s">
        <v>163</v>
      </c>
      <c r="G233" s="244"/>
      <c r="H233" s="244"/>
      <c r="I233" s="244"/>
      <c r="J233" s="244"/>
      <c r="K233" s="271">
        <f t="shared" si="21"/>
        <v>0</v>
      </c>
    </row>
    <row r="234" spans="3:11" ht="18" customHeight="1" x14ac:dyDescent="0.45">
      <c r="C234" s="618"/>
      <c r="D234" s="620" t="s">
        <v>167</v>
      </c>
      <c r="E234" s="622"/>
      <c r="F234" s="268" t="s">
        <v>162</v>
      </c>
      <c r="G234" s="243"/>
      <c r="H234" s="243"/>
      <c r="I234" s="243"/>
      <c r="J234" s="243"/>
      <c r="K234" s="269">
        <f t="shared" si="21"/>
        <v>0</v>
      </c>
    </row>
    <row r="235" spans="3:11" x14ac:dyDescent="0.45">
      <c r="C235" s="624"/>
      <c r="D235" s="621"/>
      <c r="E235" s="623"/>
      <c r="F235" s="270" t="s">
        <v>163</v>
      </c>
      <c r="G235" s="244"/>
      <c r="H235" s="244"/>
      <c r="I235" s="244"/>
      <c r="J235" s="244"/>
      <c r="K235" s="271">
        <f t="shared" si="21"/>
        <v>0</v>
      </c>
    </row>
    <row r="236" spans="3:11" ht="18" customHeight="1" x14ac:dyDescent="0.45">
      <c r="C236" s="618"/>
      <c r="D236" s="620" t="s">
        <v>168</v>
      </c>
      <c r="E236" s="622"/>
      <c r="F236" s="268" t="s">
        <v>162</v>
      </c>
      <c r="G236" s="243"/>
      <c r="H236" s="243"/>
      <c r="I236" s="243"/>
      <c r="J236" s="243"/>
      <c r="K236" s="269">
        <f t="shared" si="21"/>
        <v>0</v>
      </c>
    </row>
    <row r="237" spans="3:11" x14ac:dyDescent="0.45">
      <c r="C237" s="624"/>
      <c r="D237" s="621"/>
      <c r="E237" s="623"/>
      <c r="F237" s="270" t="s">
        <v>163</v>
      </c>
      <c r="G237" s="244"/>
      <c r="H237" s="244"/>
      <c r="I237" s="244"/>
      <c r="J237" s="244"/>
      <c r="K237" s="271">
        <f t="shared" si="21"/>
        <v>0</v>
      </c>
    </row>
    <row r="238" spans="3:11" x14ac:dyDescent="0.45">
      <c r="C238" s="618"/>
      <c r="D238" s="620" t="s">
        <v>167</v>
      </c>
      <c r="E238" s="622"/>
      <c r="F238" s="268" t="s">
        <v>162</v>
      </c>
      <c r="G238" s="243"/>
      <c r="H238" s="243"/>
      <c r="I238" s="243"/>
      <c r="J238" s="243"/>
      <c r="K238" s="269">
        <f t="shared" si="21"/>
        <v>0</v>
      </c>
    </row>
    <row r="239" spans="3:11" x14ac:dyDescent="0.45">
      <c r="C239" s="624"/>
      <c r="D239" s="621"/>
      <c r="E239" s="623"/>
      <c r="F239" s="270" t="s">
        <v>163</v>
      </c>
      <c r="G239" s="244"/>
      <c r="H239" s="244"/>
      <c r="I239" s="244"/>
      <c r="J239" s="244"/>
      <c r="K239" s="271">
        <f t="shared" si="21"/>
        <v>0</v>
      </c>
    </row>
    <row r="240" spans="3:11" ht="18" customHeight="1" x14ac:dyDescent="0.45">
      <c r="C240" s="618"/>
      <c r="D240" s="620" t="s">
        <v>167</v>
      </c>
      <c r="E240" s="622"/>
      <c r="F240" s="268" t="s">
        <v>162</v>
      </c>
      <c r="G240" s="243"/>
      <c r="H240" s="243"/>
      <c r="I240" s="243"/>
      <c r="J240" s="243"/>
      <c r="K240" s="269">
        <f t="shared" si="21"/>
        <v>0</v>
      </c>
    </row>
    <row r="241" spans="3:11" x14ac:dyDescent="0.45">
      <c r="C241" s="624"/>
      <c r="D241" s="621"/>
      <c r="E241" s="623"/>
      <c r="F241" s="270" t="s">
        <v>163</v>
      </c>
      <c r="G241" s="244"/>
      <c r="H241" s="244"/>
      <c r="I241" s="244"/>
      <c r="J241" s="244"/>
      <c r="K241" s="271">
        <f t="shared" si="21"/>
        <v>0</v>
      </c>
    </row>
    <row r="242" spans="3:11" ht="18" customHeight="1" x14ac:dyDescent="0.45">
      <c r="C242" s="618"/>
      <c r="D242" s="620" t="s">
        <v>167</v>
      </c>
      <c r="E242" s="622"/>
      <c r="F242" s="268" t="s">
        <v>162</v>
      </c>
      <c r="G242" s="243"/>
      <c r="H242" s="243"/>
      <c r="I242" s="243"/>
      <c r="J242" s="243"/>
      <c r="K242" s="269">
        <f t="shared" si="21"/>
        <v>0</v>
      </c>
    </row>
    <row r="243" spans="3:11" x14ac:dyDescent="0.45">
      <c r="C243" s="624"/>
      <c r="D243" s="621"/>
      <c r="E243" s="623"/>
      <c r="F243" s="270" t="s">
        <v>163</v>
      </c>
      <c r="G243" s="244"/>
      <c r="H243" s="244"/>
      <c r="I243" s="244"/>
      <c r="J243" s="244"/>
      <c r="K243" s="271">
        <f t="shared" si="21"/>
        <v>0</v>
      </c>
    </row>
    <row r="244" spans="3:11" ht="18" customHeight="1" x14ac:dyDescent="0.45">
      <c r="C244" s="618"/>
      <c r="D244" s="620" t="s">
        <v>168</v>
      </c>
      <c r="E244" s="622"/>
      <c r="F244" s="268" t="s">
        <v>162</v>
      </c>
      <c r="G244" s="243"/>
      <c r="H244" s="243"/>
      <c r="I244" s="243"/>
      <c r="J244" s="243"/>
      <c r="K244" s="269">
        <f t="shared" si="21"/>
        <v>0</v>
      </c>
    </row>
    <row r="245" spans="3:11" x14ac:dyDescent="0.45">
      <c r="C245" s="624"/>
      <c r="D245" s="621"/>
      <c r="E245" s="623"/>
      <c r="F245" s="270" t="s">
        <v>163</v>
      </c>
      <c r="G245" s="244"/>
      <c r="H245" s="244"/>
      <c r="I245" s="244"/>
      <c r="J245" s="244"/>
      <c r="K245" s="271">
        <f t="shared" si="21"/>
        <v>0</v>
      </c>
    </row>
    <row r="246" spans="3:11" x14ac:dyDescent="0.45">
      <c r="C246" s="618"/>
      <c r="D246" s="620" t="s">
        <v>167</v>
      </c>
      <c r="E246" s="622"/>
      <c r="F246" s="268" t="s">
        <v>162</v>
      </c>
      <c r="G246" s="243"/>
      <c r="H246" s="243"/>
      <c r="I246" s="243"/>
      <c r="J246" s="243"/>
      <c r="K246" s="269">
        <f t="shared" si="21"/>
        <v>0</v>
      </c>
    </row>
    <row r="247" spans="3:11" x14ac:dyDescent="0.45">
      <c r="C247" s="624"/>
      <c r="D247" s="621"/>
      <c r="E247" s="623"/>
      <c r="F247" s="270" t="s">
        <v>163</v>
      </c>
      <c r="G247" s="244"/>
      <c r="H247" s="244"/>
      <c r="I247" s="244"/>
      <c r="J247" s="244"/>
      <c r="K247" s="271">
        <f t="shared" si="21"/>
        <v>0</v>
      </c>
    </row>
    <row r="248" spans="3:11" ht="18" customHeight="1" x14ac:dyDescent="0.45">
      <c r="C248" s="618"/>
      <c r="D248" s="620" t="s">
        <v>167</v>
      </c>
      <c r="E248" s="622"/>
      <c r="F248" s="268" t="s">
        <v>162</v>
      </c>
      <c r="G248" s="243"/>
      <c r="H248" s="243"/>
      <c r="I248" s="243"/>
      <c r="J248" s="243"/>
      <c r="K248" s="269">
        <f t="shared" si="21"/>
        <v>0</v>
      </c>
    </row>
    <row r="249" spans="3:11" x14ac:dyDescent="0.45">
      <c r="C249" s="624"/>
      <c r="D249" s="621"/>
      <c r="E249" s="623"/>
      <c r="F249" s="270" t="s">
        <v>163</v>
      </c>
      <c r="G249" s="244"/>
      <c r="H249" s="244"/>
      <c r="I249" s="244"/>
      <c r="J249" s="244"/>
      <c r="K249" s="271">
        <f t="shared" si="21"/>
        <v>0</v>
      </c>
    </row>
    <row r="250" spans="3:11" ht="18" customHeight="1" x14ac:dyDescent="0.45">
      <c r="C250" s="618"/>
      <c r="D250" s="620" t="s">
        <v>167</v>
      </c>
      <c r="E250" s="622"/>
      <c r="F250" s="268" t="s">
        <v>162</v>
      </c>
      <c r="G250" s="243"/>
      <c r="H250" s="243"/>
      <c r="I250" s="243"/>
      <c r="J250" s="243"/>
      <c r="K250" s="269">
        <f t="shared" si="21"/>
        <v>0</v>
      </c>
    </row>
    <row r="251" spans="3:11" x14ac:dyDescent="0.45">
      <c r="C251" s="624"/>
      <c r="D251" s="621"/>
      <c r="E251" s="623"/>
      <c r="F251" s="270" t="s">
        <v>163</v>
      </c>
      <c r="G251" s="244"/>
      <c r="H251" s="244"/>
      <c r="I251" s="244"/>
      <c r="J251" s="244"/>
      <c r="K251" s="271">
        <f t="shared" si="21"/>
        <v>0</v>
      </c>
    </row>
    <row r="252" spans="3:11" ht="18" customHeight="1" x14ac:dyDescent="0.45">
      <c r="C252" s="607"/>
      <c r="D252" s="609"/>
      <c r="E252" s="611" t="s">
        <v>183</v>
      </c>
      <c r="F252" s="219"/>
      <c r="G252" s="228"/>
      <c r="H252" s="228"/>
      <c r="I252" s="228"/>
      <c r="J252" s="228"/>
      <c r="K252" s="228"/>
    </row>
    <row r="253" spans="3:11" x14ac:dyDescent="0.45">
      <c r="C253" s="651"/>
      <c r="D253" s="610"/>
      <c r="E253" s="612"/>
      <c r="F253" s="220"/>
      <c r="G253" s="225"/>
      <c r="H253" s="225"/>
      <c r="I253" s="225"/>
      <c r="J253" s="225"/>
      <c r="K253" s="225"/>
    </row>
    <row r="254" spans="3:11" ht="36" customHeight="1" x14ac:dyDescent="0.45">
      <c r="C254" s="221"/>
      <c r="D254" s="613" t="s">
        <v>165</v>
      </c>
      <c r="E254" s="626"/>
      <c r="F254" s="626"/>
      <c r="G254" s="626"/>
      <c r="H254" s="626"/>
      <c r="I254" s="626"/>
      <c r="J254" s="626"/>
      <c r="K254" s="627"/>
    </row>
    <row r="255" spans="3:11" x14ac:dyDescent="0.45">
      <c r="C255" s="221"/>
      <c r="D255" s="625" t="s">
        <v>195</v>
      </c>
      <c r="E255" s="626"/>
      <c r="F255" s="627"/>
      <c r="G255" s="211" t="str">
        <f>MF申請書!$AF$18&amp;"年度"</f>
        <v>年度</v>
      </c>
      <c r="H255" s="211" t="str">
        <f>(MF申請書!$AF$18+1)&amp;"年度"</f>
        <v>1年度</v>
      </c>
      <c r="I255" s="211" t="str">
        <f>(MF申請書!$AF$18+2)&amp;"年度"</f>
        <v>2年度</v>
      </c>
      <c r="J255" s="211" t="str">
        <f>(MF申請書!$AF$18+3)&amp;"年度"</f>
        <v>3年度</v>
      </c>
      <c r="K255" s="212" t="s">
        <v>20</v>
      </c>
    </row>
    <row r="256" spans="3:11" x14ac:dyDescent="0.45">
      <c r="C256" s="615"/>
      <c r="D256" s="616"/>
      <c r="E256" s="616"/>
      <c r="F256" s="617"/>
      <c r="G256" s="245"/>
      <c r="H256" s="245"/>
      <c r="I256" s="245"/>
      <c r="J256" s="245"/>
      <c r="K256" s="272">
        <f t="shared" ref="K256:K265" si="22">SUM(G256:J256)</f>
        <v>0</v>
      </c>
    </row>
    <row r="257" spans="1:12" x14ac:dyDescent="0.45">
      <c r="C257" s="615"/>
      <c r="D257" s="616"/>
      <c r="E257" s="616"/>
      <c r="F257" s="617"/>
      <c r="G257" s="245"/>
      <c r="H257" s="245"/>
      <c r="I257" s="245"/>
      <c r="J257" s="245"/>
      <c r="K257" s="272">
        <f t="shared" si="22"/>
        <v>0</v>
      </c>
    </row>
    <row r="258" spans="1:12" x14ac:dyDescent="0.45">
      <c r="C258" s="615"/>
      <c r="D258" s="616"/>
      <c r="E258" s="616"/>
      <c r="F258" s="617"/>
      <c r="G258" s="245"/>
      <c r="H258" s="245"/>
      <c r="I258" s="245"/>
      <c r="J258" s="245"/>
      <c r="K258" s="272">
        <f t="shared" si="22"/>
        <v>0</v>
      </c>
    </row>
    <row r="259" spans="1:12" x14ac:dyDescent="0.45">
      <c r="C259" s="615"/>
      <c r="D259" s="616"/>
      <c r="E259" s="616"/>
      <c r="F259" s="617"/>
      <c r="G259" s="245"/>
      <c r="H259" s="245"/>
      <c r="I259" s="245"/>
      <c r="J259" s="245"/>
      <c r="K259" s="272">
        <f t="shared" si="22"/>
        <v>0</v>
      </c>
    </row>
    <row r="260" spans="1:12" x14ac:dyDescent="0.45">
      <c r="C260" s="615"/>
      <c r="D260" s="616"/>
      <c r="E260" s="616"/>
      <c r="F260" s="617"/>
      <c r="G260" s="245"/>
      <c r="H260" s="245"/>
      <c r="I260" s="245"/>
      <c r="J260" s="245"/>
      <c r="K260" s="272">
        <f t="shared" si="22"/>
        <v>0</v>
      </c>
    </row>
    <row r="261" spans="1:12" x14ac:dyDescent="0.45">
      <c r="C261" s="615"/>
      <c r="D261" s="616"/>
      <c r="E261" s="616"/>
      <c r="F261" s="617"/>
      <c r="G261" s="245"/>
      <c r="H261" s="245"/>
      <c r="I261" s="245"/>
      <c r="J261" s="245"/>
      <c r="K261" s="272">
        <f t="shared" si="22"/>
        <v>0</v>
      </c>
    </row>
    <row r="262" spans="1:12" x14ac:dyDescent="0.45">
      <c r="C262" s="615"/>
      <c r="D262" s="616"/>
      <c r="E262" s="616"/>
      <c r="F262" s="617"/>
      <c r="G262" s="245"/>
      <c r="H262" s="245"/>
      <c r="I262" s="245"/>
      <c r="J262" s="245"/>
      <c r="K262" s="272">
        <f t="shared" si="22"/>
        <v>0</v>
      </c>
    </row>
    <row r="263" spans="1:12" x14ac:dyDescent="0.45">
      <c r="C263" s="615"/>
      <c r="D263" s="616"/>
      <c r="E263" s="616"/>
      <c r="F263" s="617"/>
      <c r="G263" s="245"/>
      <c r="H263" s="245"/>
      <c r="I263" s="245"/>
      <c r="J263" s="245"/>
      <c r="K263" s="272">
        <f t="shared" si="22"/>
        <v>0</v>
      </c>
    </row>
    <row r="264" spans="1:12" x14ac:dyDescent="0.45">
      <c r="C264" s="615"/>
      <c r="D264" s="616"/>
      <c r="E264" s="616"/>
      <c r="F264" s="617"/>
      <c r="G264" s="245"/>
      <c r="H264" s="245"/>
      <c r="I264" s="245"/>
      <c r="J264" s="245"/>
      <c r="K264" s="272">
        <f t="shared" si="22"/>
        <v>0</v>
      </c>
    </row>
    <row r="265" spans="1:12" x14ac:dyDescent="0.45">
      <c r="C265" s="615"/>
      <c r="D265" s="616"/>
      <c r="E265" s="616"/>
      <c r="F265" s="617"/>
      <c r="G265" s="245"/>
      <c r="H265" s="245"/>
      <c r="I265" s="245"/>
      <c r="J265" s="245"/>
      <c r="K265" s="272">
        <f t="shared" si="22"/>
        <v>0</v>
      </c>
    </row>
    <row r="266" spans="1:12" x14ac:dyDescent="0.45">
      <c r="A266" s="287"/>
      <c r="B266" s="286"/>
      <c r="C266" s="287"/>
      <c r="D266" s="287"/>
      <c r="E266" s="287"/>
      <c r="F266" s="287"/>
      <c r="G266" s="287"/>
      <c r="H266" s="287"/>
      <c r="I266" s="287"/>
      <c r="J266" s="287"/>
      <c r="K266" s="287"/>
      <c r="L266" s="287"/>
    </row>
    <row r="267" spans="1:12" x14ac:dyDescent="0.45">
      <c r="A267" s="287"/>
      <c r="B267" s="286"/>
      <c r="C267" s="287"/>
      <c r="D267" s="287"/>
      <c r="E267" s="287"/>
      <c r="F267" s="287"/>
      <c r="G267" s="287"/>
      <c r="H267" s="287"/>
      <c r="I267" s="287"/>
      <c r="J267" s="287"/>
      <c r="K267" s="287"/>
      <c r="L267" s="287"/>
    </row>
    <row r="268" spans="1:12" ht="54.6" customHeight="1" x14ac:dyDescent="0.45">
      <c r="A268" s="601" t="s">
        <v>193</v>
      </c>
      <c r="B268" s="603">
        <v>5</v>
      </c>
      <c r="C268" s="231" t="s">
        <v>176</v>
      </c>
      <c r="D268" s="229"/>
      <c r="E268" s="230"/>
      <c r="F268" s="628" t="str">
        <f>_xlfn.TEXTJOIN("、",TRUE,C322:C334,C277:C322)</f>
        <v/>
      </c>
      <c r="G268" s="629"/>
      <c r="H268" s="629"/>
      <c r="I268" s="629"/>
      <c r="J268" s="629"/>
      <c r="K268" s="630"/>
    </row>
    <row r="269" spans="1:12" x14ac:dyDescent="0.45">
      <c r="A269" s="602"/>
      <c r="B269" s="602"/>
    </row>
    <row r="270" spans="1:12" x14ac:dyDescent="0.45">
      <c r="A270" s="602"/>
      <c r="B270" s="602"/>
      <c r="C270" s="631" t="s">
        <v>160</v>
      </c>
      <c r="D270" s="632"/>
      <c r="E270" s="632"/>
      <c r="F270" s="633"/>
      <c r="G270" s="637" t="s">
        <v>166</v>
      </c>
      <c r="H270" s="638"/>
      <c r="I270" s="638"/>
      <c r="J270" s="638"/>
      <c r="K270" s="639"/>
    </row>
    <row r="271" spans="1:12" x14ac:dyDescent="0.45">
      <c r="A271" s="602"/>
      <c r="B271" s="602"/>
      <c r="C271" s="634"/>
      <c r="D271" s="635"/>
      <c r="E271" s="635"/>
      <c r="F271" s="636"/>
      <c r="G271" s="211" t="str">
        <f>MF申請書!$AF$18&amp;"年度"</f>
        <v>年度</v>
      </c>
      <c r="H271" s="211" t="str">
        <f>(MF申請書!$AF$18+1)&amp;"年度"</f>
        <v>1年度</v>
      </c>
      <c r="I271" s="211" t="str">
        <f>(MF申請書!$AF$18+2)&amp;"年度"</f>
        <v>2年度</v>
      </c>
      <c r="J271" s="211" t="str">
        <f>(MF申請書!$AF$18+3)&amp;"年度"</f>
        <v>3年度</v>
      </c>
      <c r="K271" s="212" t="s">
        <v>20</v>
      </c>
    </row>
    <row r="272" spans="1:12" x14ac:dyDescent="0.45">
      <c r="A272" s="602"/>
      <c r="B272" s="602"/>
      <c r="C272" s="640" t="s">
        <v>161</v>
      </c>
      <c r="D272" s="641" t="s">
        <v>162</v>
      </c>
      <c r="E272" s="642"/>
      <c r="F272" s="643"/>
      <c r="G272" s="223">
        <f>SUMIF($F278:$F334,$D272,G278:G334)</f>
        <v>0</v>
      </c>
      <c r="H272" s="223">
        <f>SUMIF($F278:$F334,$D272,H278:H334)</f>
        <v>0</v>
      </c>
      <c r="I272" s="223">
        <f>SUMIF($F278:$F334,$D272,I278:I334)</f>
        <v>0</v>
      </c>
      <c r="J272" s="223">
        <f>SUMIF($F278:$F334,$D272,J278:J334)</f>
        <v>0</v>
      </c>
      <c r="K272" s="224">
        <f>SUM(G272:J272)</f>
        <v>0</v>
      </c>
    </row>
    <row r="273" spans="1:11" x14ac:dyDescent="0.45">
      <c r="A273" s="602"/>
      <c r="B273" s="602"/>
      <c r="C273" s="640"/>
      <c r="D273" s="644" t="s">
        <v>163</v>
      </c>
      <c r="E273" s="645"/>
      <c r="F273" s="646"/>
      <c r="G273" s="225">
        <f>SUMIF($F278:$F334,$D273,G278:G334)</f>
        <v>0</v>
      </c>
      <c r="H273" s="225">
        <f>SUMIF($F278:$F334,$D273,H278:H334)</f>
        <v>0</v>
      </c>
      <c r="I273" s="225">
        <f>SUMIF($F278:$F334,$D273,I278:I334)</f>
        <v>0</v>
      </c>
      <c r="J273" s="225">
        <f>SUMIF($F278:$F334,$D273,J278:J334)</f>
        <v>0</v>
      </c>
      <c r="K273" s="226">
        <f>SUM(G273:J273)</f>
        <v>0</v>
      </c>
    </row>
    <row r="274" spans="1:11" x14ac:dyDescent="0.45">
      <c r="A274" s="602"/>
      <c r="B274" s="602"/>
      <c r="C274" s="647" t="s">
        <v>165</v>
      </c>
      <c r="D274" s="638"/>
      <c r="E274" s="638"/>
      <c r="F274" s="639"/>
      <c r="G274" s="225">
        <f>SUM(G323:G334)</f>
        <v>0</v>
      </c>
      <c r="H274" s="225">
        <f t="shared" ref="H274:J274" si="23">SUM(H323:H334)</f>
        <v>0</v>
      </c>
      <c r="I274" s="225">
        <f t="shared" si="23"/>
        <v>0</v>
      </c>
      <c r="J274" s="225">
        <f t="shared" si="23"/>
        <v>0</v>
      </c>
      <c r="K274" s="224">
        <f>SUM(G274:J274)</f>
        <v>0</v>
      </c>
    </row>
    <row r="275" spans="1:11" ht="18.600000000000001" thickBot="1" x14ac:dyDescent="0.5">
      <c r="A275" s="602"/>
      <c r="B275" s="602"/>
      <c r="C275" s="648" t="s">
        <v>42</v>
      </c>
      <c r="D275" s="649"/>
      <c r="E275" s="649"/>
      <c r="F275" s="650"/>
      <c r="G275" s="223">
        <f>G272+G273+G274</f>
        <v>0</v>
      </c>
      <c r="H275" s="223">
        <f>H272+H274</f>
        <v>0</v>
      </c>
      <c r="I275" s="223">
        <f t="shared" ref="I275" si="24">I272+I274</f>
        <v>0</v>
      </c>
      <c r="J275" s="223">
        <f t="shared" ref="J275" si="25">J272+J274</f>
        <v>0</v>
      </c>
      <c r="K275" s="227">
        <f>SUM(G275:J275)</f>
        <v>0</v>
      </c>
    </row>
    <row r="276" spans="1:11" ht="18.600000000000001" thickTop="1" x14ac:dyDescent="0.45">
      <c r="A276" s="602"/>
      <c r="B276" s="602"/>
      <c r="C276" s="213"/>
      <c r="D276" s="214" t="s">
        <v>164</v>
      </c>
      <c r="E276" s="214"/>
      <c r="F276" s="214"/>
      <c r="G276" s="214"/>
      <c r="H276" s="214"/>
      <c r="I276" s="214"/>
      <c r="J276" s="214"/>
      <c r="K276" s="215"/>
    </row>
    <row r="277" spans="1:11" x14ac:dyDescent="0.45">
      <c r="A277" s="602"/>
      <c r="B277" s="602"/>
      <c r="C277" s="216"/>
      <c r="D277" s="217" t="s">
        <v>161</v>
      </c>
      <c r="E277" s="217"/>
      <c r="F277" s="217"/>
      <c r="G277" s="217"/>
      <c r="H277" s="217"/>
      <c r="I277" s="217"/>
      <c r="J277" s="217"/>
      <c r="K277" s="218"/>
    </row>
    <row r="278" spans="1:11" x14ac:dyDescent="0.45">
      <c r="C278" s="618"/>
      <c r="D278" s="620" t="s">
        <v>168</v>
      </c>
      <c r="E278" s="622"/>
      <c r="F278" s="268" t="s">
        <v>162</v>
      </c>
      <c r="G278" s="250"/>
      <c r="H278" s="250"/>
      <c r="I278" s="250"/>
      <c r="J278" s="250"/>
      <c r="K278" s="269">
        <f t="shared" ref="K278:K319" si="26">SUM(G278:J278)</f>
        <v>0</v>
      </c>
    </row>
    <row r="279" spans="1:11" x14ac:dyDescent="0.45">
      <c r="C279" s="624"/>
      <c r="D279" s="621"/>
      <c r="E279" s="623"/>
      <c r="F279" s="270" t="s">
        <v>163</v>
      </c>
      <c r="G279" s="249"/>
      <c r="H279" s="249"/>
      <c r="I279" s="249"/>
      <c r="J279" s="249"/>
      <c r="K279" s="271">
        <f t="shared" si="26"/>
        <v>0</v>
      </c>
    </row>
    <row r="280" spans="1:11" x14ac:dyDescent="0.45">
      <c r="C280" s="618"/>
      <c r="D280" s="620" t="s">
        <v>167</v>
      </c>
      <c r="E280" s="622"/>
      <c r="F280" s="268" t="s">
        <v>162</v>
      </c>
      <c r="G280" s="251"/>
      <c r="H280" s="251"/>
      <c r="I280" s="251"/>
      <c r="J280" s="251"/>
      <c r="K280" s="269">
        <f t="shared" si="26"/>
        <v>0</v>
      </c>
    </row>
    <row r="281" spans="1:11" x14ac:dyDescent="0.45">
      <c r="C281" s="624"/>
      <c r="D281" s="621"/>
      <c r="E281" s="623"/>
      <c r="F281" s="270" t="s">
        <v>163</v>
      </c>
      <c r="G281" s="245"/>
      <c r="H281" s="245"/>
      <c r="I281" s="245"/>
      <c r="J281" s="245"/>
      <c r="K281" s="271">
        <f t="shared" si="26"/>
        <v>0</v>
      </c>
    </row>
    <row r="282" spans="1:11" x14ac:dyDescent="0.45">
      <c r="C282" s="618"/>
      <c r="D282" s="620" t="s">
        <v>167</v>
      </c>
      <c r="E282" s="622"/>
      <c r="F282" s="268" t="s">
        <v>162</v>
      </c>
      <c r="G282" s="250"/>
      <c r="H282" s="250"/>
      <c r="I282" s="250"/>
      <c r="J282" s="250"/>
      <c r="K282" s="269">
        <f t="shared" si="26"/>
        <v>0</v>
      </c>
    </row>
    <row r="283" spans="1:11" x14ac:dyDescent="0.45">
      <c r="C283" s="624"/>
      <c r="D283" s="621"/>
      <c r="E283" s="623"/>
      <c r="F283" s="270" t="s">
        <v>163</v>
      </c>
      <c r="G283" s="249"/>
      <c r="H283" s="249"/>
      <c r="I283" s="249"/>
      <c r="J283" s="249"/>
      <c r="K283" s="271">
        <f t="shared" si="26"/>
        <v>0</v>
      </c>
    </row>
    <row r="284" spans="1:11" x14ac:dyDescent="0.45">
      <c r="C284" s="618"/>
      <c r="D284" s="620" t="s">
        <v>167</v>
      </c>
      <c r="E284" s="622"/>
      <c r="F284" s="268" t="s">
        <v>162</v>
      </c>
      <c r="G284" s="251"/>
      <c r="H284" s="251"/>
      <c r="I284" s="251"/>
      <c r="J284" s="251"/>
      <c r="K284" s="269">
        <f t="shared" si="26"/>
        <v>0</v>
      </c>
    </row>
    <row r="285" spans="1:11" x14ac:dyDescent="0.45">
      <c r="C285" s="624"/>
      <c r="D285" s="621"/>
      <c r="E285" s="623"/>
      <c r="F285" s="270" t="s">
        <v>163</v>
      </c>
      <c r="G285" s="245"/>
      <c r="H285" s="245"/>
      <c r="I285" s="245"/>
      <c r="J285" s="245"/>
      <c r="K285" s="271">
        <f t="shared" si="26"/>
        <v>0</v>
      </c>
    </row>
    <row r="286" spans="1:11" x14ac:dyDescent="0.45">
      <c r="C286" s="618"/>
      <c r="D286" s="620" t="s">
        <v>167</v>
      </c>
      <c r="E286" s="622"/>
      <c r="F286" s="268" t="s">
        <v>162</v>
      </c>
      <c r="G286" s="251"/>
      <c r="H286" s="251"/>
      <c r="I286" s="251"/>
      <c r="J286" s="251"/>
      <c r="K286" s="269">
        <f t="shared" si="26"/>
        <v>0</v>
      </c>
    </row>
    <row r="287" spans="1:11" x14ac:dyDescent="0.45">
      <c r="C287" s="624"/>
      <c r="D287" s="621"/>
      <c r="E287" s="623"/>
      <c r="F287" s="270" t="s">
        <v>163</v>
      </c>
      <c r="G287" s="245"/>
      <c r="H287" s="245"/>
      <c r="I287" s="245"/>
      <c r="J287" s="245"/>
      <c r="K287" s="271">
        <f t="shared" si="26"/>
        <v>0</v>
      </c>
    </row>
    <row r="288" spans="1:11" ht="18" customHeight="1" x14ac:dyDescent="0.45">
      <c r="C288" s="618"/>
      <c r="D288" s="620" t="s">
        <v>168</v>
      </c>
      <c r="E288" s="622"/>
      <c r="F288" s="268" t="s">
        <v>162</v>
      </c>
      <c r="G288" s="243"/>
      <c r="H288" s="243"/>
      <c r="I288" s="243"/>
      <c r="J288" s="243"/>
      <c r="K288" s="269">
        <f t="shared" si="26"/>
        <v>0</v>
      </c>
    </row>
    <row r="289" spans="3:11" x14ac:dyDescent="0.45">
      <c r="C289" s="624"/>
      <c r="D289" s="621"/>
      <c r="E289" s="623"/>
      <c r="F289" s="270" t="s">
        <v>163</v>
      </c>
      <c r="G289" s="244"/>
      <c r="H289" s="244"/>
      <c r="I289" s="244"/>
      <c r="J289" s="244"/>
      <c r="K289" s="271">
        <f t="shared" si="26"/>
        <v>0</v>
      </c>
    </row>
    <row r="290" spans="3:11" x14ac:dyDescent="0.45">
      <c r="C290" s="618"/>
      <c r="D290" s="620" t="s">
        <v>167</v>
      </c>
      <c r="E290" s="622"/>
      <c r="F290" s="268" t="s">
        <v>162</v>
      </c>
      <c r="G290" s="243"/>
      <c r="H290" s="243"/>
      <c r="I290" s="243"/>
      <c r="J290" s="243"/>
      <c r="K290" s="269">
        <f t="shared" si="26"/>
        <v>0</v>
      </c>
    </row>
    <row r="291" spans="3:11" x14ac:dyDescent="0.45">
      <c r="C291" s="624"/>
      <c r="D291" s="621"/>
      <c r="E291" s="623"/>
      <c r="F291" s="270" t="s">
        <v>163</v>
      </c>
      <c r="G291" s="244"/>
      <c r="H291" s="244"/>
      <c r="I291" s="244"/>
      <c r="J291" s="244"/>
      <c r="K291" s="271">
        <f t="shared" si="26"/>
        <v>0</v>
      </c>
    </row>
    <row r="292" spans="3:11" ht="18" customHeight="1" x14ac:dyDescent="0.45">
      <c r="C292" s="618"/>
      <c r="D292" s="620" t="s">
        <v>167</v>
      </c>
      <c r="E292" s="622"/>
      <c r="F292" s="268" t="s">
        <v>162</v>
      </c>
      <c r="G292" s="243"/>
      <c r="H292" s="243"/>
      <c r="I292" s="243"/>
      <c r="J292" s="243"/>
      <c r="K292" s="269">
        <f t="shared" si="26"/>
        <v>0</v>
      </c>
    </row>
    <row r="293" spans="3:11" x14ac:dyDescent="0.45">
      <c r="C293" s="624"/>
      <c r="D293" s="621"/>
      <c r="E293" s="623"/>
      <c r="F293" s="270" t="s">
        <v>163</v>
      </c>
      <c r="G293" s="244"/>
      <c r="H293" s="244"/>
      <c r="I293" s="244"/>
      <c r="J293" s="244"/>
      <c r="K293" s="271">
        <f t="shared" si="26"/>
        <v>0</v>
      </c>
    </row>
    <row r="294" spans="3:11" ht="18" customHeight="1" x14ac:dyDescent="0.45">
      <c r="C294" s="618"/>
      <c r="D294" s="620" t="s">
        <v>167</v>
      </c>
      <c r="E294" s="622"/>
      <c r="F294" s="268" t="s">
        <v>162</v>
      </c>
      <c r="G294" s="243"/>
      <c r="H294" s="243"/>
      <c r="I294" s="243"/>
      <c r="J294" s="243"/>
      <c r="K294" s="269">
        <f t="shared" si="26"/>
        <v>0</v>
      </c>
    </row>
    <row r="295" spans="3:11" x14ac:dyDescent="0.45">
      <c r="C295" s="624"/>
      <c r="D295" s="621"/>
      <c r="E295" s="623"/>
      <c r="F295" s="270" t="s">
        <v>163</v>
      </c>
      <c r="G295" s="244"/>
      <c r="H295" s="244"/>
      <c r="I295" s="244"/>
      <c r="J295" s="244"/>
      <c r="K295" s="271">
        <f t="shared" si="26"/>
        <v>0</v>
      </c>
    </row>
    <row r="296" spans="3:11" ht="18" customHeight="1" x14ac:dyDescent="0.45">
      <c r="C296" s="618"/>
      <c r="D296" s="620" t="s">
        <v>168</v>
      </c>
      <c r="E296" s="622"/>
      <c r="F296" s="268" t="s">
        <v>162</v>
      </c>
      <c r="G296" s="243"/>
      <c r="H296" s="243"/>
      <c r="I296" s="243"/>
      <c r="J296" s="243"/>
      <c r="K296" s="269">
        <f t="shared" si="26"/>
        <v>0</v>
      </c>
    </row>
    <row r="297" spans="3:11" x14ac:dyDescent="0.45">
      <c r="C297" s="624"/>
      <c r="D297" s="621"/>
      <c r="E297" s="623"/>
      <c r="F297" s="270" t="s">
        <v>163</v>
      </c>
      <c r="G297" s="244"/>
      <c r="H297" s="244"/>
      <c r="I297" s="244"/>
      <c r="J297" s="244"/>
      <c r="K297" s="271">
        <f t="shared" si="26"/>
        <v>0</v>
      </c>
    </row>
    <row r="298" spans="3:11" x14ac:dyDescent="0.45">
      <c r="C298" s="618"/>
      <c r="D298" s="620" t="s">
        <v>167</v>
      </c>
      <c r="E298" s="622"/>
      <c r="F298" s="268" t="s">
        <v>162</v>
      </c>
      <c r="G298" s="243"/>
      <c r="H298" s="243"/>
      <c r="I298" s="243"/>
      <c r="J298" s="243"/>
      <c r="K298" s="269">
        <f t="shared" si="26"/>
        <v>0</v>
      </c>
    </row>
    <row r="299" spans="3:11" x14ac:dyDescent="0.45">
      <c r="C299" s="624"/>
      <c r="D299" s="621"/>
      <c r="E299" s="623"/>
      <c r="F299" s="270" t="s">
        <v>163</v>
      </c>
      <c r="G299" s="244"/>
      <c r="H299" s="244"/>
      <c r="I299" s="244"/>
      <c r="J299" s="244"/>
      <c r="K299" s="271">
        <f t="shared" si="26"/>
        <v>0</v>
      </c>
    </row>
    <row r="300" spans="3:11" ht="18" customHeight="1" x14ac:dyDescent="0.45">
      <c r="C300" s="618"/>
      <c r="D300" s="620" t="s">
        <v>167</v>
      </c>
      <c r="E300" s="622"/>
      <c r="F300" s="268" t="s">
        <v>162</v>
      </c>
      <c r="G300" s="243"/>
      <c r="H300" s="243"/>
      <c r="I300" s="243"/>
      <c r="J300" s="243"/>
      <c r="K300" s="269">
        <f t="shared" si="26"/>
        <v>0</v>
      </c>
    </row>
    <row r="301" spans="3:11" x14ac:dyDescent="0.45">
      <c r="C301" s="624"/>
      <c r="D301" s="621"/>
      <c r="E301" s="623"/>
      <c r="F301" s="270" t="s">
        <v>163</v>
      </c>
      <c r="G301" s="244"/>
      <c r="H301" s="244"/>
      <c r="I301" s="244"/>
      <c r="J301" s="244"/>
      <c r="K301" s="271">
        <f t="shared" si="26"/>
        <v>0</v>
      </c>
    </row>
    <row r="302" spans="3:11" ht="18" customHeight="1" x14ac:dyDescent="0.45">
      <c r="C302" s="618"/>
      <c r="D302" s="620" t="s">
        <v>167</v>
      </c>
      <c r="E302" s="622"/>
      <c r="F302" s="268" t="s">
        <v>162</v>
      </c>
      <c r="G302" s="243"/>
      <c r="H302" s="243"/>
      <c r="I302" s="243"/>
      <c r="J302" s="243"/>
      <c r="K302" s="269">
        <f t="shared" si="26"/>
        <v>0</v>
      </c>
    </row>
    <row r="303" spans="3:11" x14ac:dyDescent="0.45">
      <c r="C303" s="624"/>
      <c r="D303" s="621"/>
      <c r="E303" s="623"/>
      <c r="F303" s="270" t="s">
        <v>163</v>
      </c>
      <c r="G303" s="244"/>
      <c r="H303" s="244"/>
      <c r="I303" s="244"/>
      <c r="J303" s="244"/>
      <c r="K303" s="271">
        <f t="shared" si="26"/>
        <v>0</v>
      </c>
    </row>
    <row r="304" spans="3:11" ht="18" customHeight="1" x14ac:dyDescent="0.45">
      <c r="C304" s="618"/>
      <c r="D304" s="620" t="s">
        <v>168</v>
      </c>
      <c r="E304" s="622"/>
      <c r="F304" s="268" t="s">
        <v>162</v>
      </c>
      <c r="G304" s="243"/>
      <c r="H304" s="243"/>
      <c r="I304" s="243"/>
      <c r="J304" s="243"/>
      <c r="K304" s="269">
        <f t="shared" si="26"/>
        <v>0</v>
      </c>
    </row>
    <row r="305" spans="3:11" x14ac:dyDescent="0.45">
      <c r="C305" s="624"/>
      <c r="D305" s="621"/>
      <c r="E305" s="623"/>
      <c r="F305" s="270" t="s">
        <v>163</v>
      </c>
      <c r="G305" s="244"/>
      <c r="H305" s="244"/>
      <c r="I305" s="244"/>
      <c r="J305" s="244"/>
      <c r="K305" s="271">
        <f t="shared" si="26"/>
        <v>0</v>
      </c>
    </row>
    <row r="306" spans="3:11" x14ac:dyDescent="0.45">
      <c r="C306" s="618"/>
      <c r="D306" s="620" t="s">
        <v>167</v>
      </c>
      <c r="E306" s="622"/>
      <c r="F306" s="268" t="s">
        <v>162</v>
      </c>
      <c r="G306" s="243"/>
      <c r="H306" s="243"/>
      <c r="I306" s="243"/>
      <c r="J306" s="243"/>
      <c r="K306" s="269">
        <f t="shared" si="26"/>
        <v>0</v>
      </c>
    </row>
    <row r="307" spans="3:11" x14ac:dyDescent="0.45">
      <c r="C307" s="624"/>
      <c r="D307" s="621"/>
      <c r="E307" s="623"/>
      <c r="F307" s="270" t="s">
        <v>163</v>
      </c>
      <c r="G307" s="244"/>
      <c r="H307" s="244"/>
      <c r="I307" s="244"/>
      <c r="J307" s="244"/>
      <c r="K307" s="271">
        <f t="shared" si="26"/>
        <v>0</v>
      </c>
    </row>
    <row r="308" spans="3:11" ht="18" customHeight="1" x14ac:dyDescent="0.45">
      <c r="C308" s="618"/>
      <c r="D308" s="620" t="s">
        <v>167</v>
      </c>
      <c r="E308" s="622"/>
      <c r="F308" s="268" t="s">
        <v>162</v>
      </c>
      <c r="G308" s="243"/>
      <c r="H308" s="243"/>
      <c r="I308" s="243"/>
      <c r="J308" s="243"/>
      <c r="K308" s="269">
        <f t="shared" si="26"/>
        <v>0</v>
      </c>
    </row>
    <row r="309" spans="3:11" x14ac:dyDescent="0.45">
      <c r="C309" s="624"/>
      <c r="D309" s="621"/>
      <c r="E309" s="623"/>
      <c r="F309" s="270" t="s">
        <v>163</v>
      </c>
      <c r="G309" s="244"/>
      <c r="H309" s="244"/>
      <c r="I309" s="244"/>
      <c r="J309" s="244"/>
      <c r="K309" s="271">
        <f t="shared" si="26"/>
        <v>0</v>
      </c>
    </row>
    <row r="310" spans="3:11" ht="18" customHeight="1" x14ac:dyDescent="0.45">
      <c r="C310" s="618"/>
      <c r="D310" s="620" t="s">
        <v>167</v>
      </c>
      <c r="E310" s="622"/>
      <c r="F310" s="268" t="s">
        <v>162</v>
      </c>
      <c r="G310" s="243"/>
      <c r="H310" s="243"/>
      <c r="I310" s="243"/>
      <c r="J310" s="243"/>
      <c r="K310" s="269">
        <f t="shared" si="26"/>
        <v>0</v>
      </c>
    </row>
    <row r="311" spans="3:11" x14ac:dyDescent="0.45">
      <c r="C311" s="624"/>
      <c r="D311" s="621"/>
      <c r="E311" s="623"/>
      <c r="F311" s="270" t="s">
        <v>163</v>
      </c>
      <c r="G311" s="244"/>
      <c r="H311" s="244"/>
      <c r="I311" s="244"/>
      <c r="J311" s="244"/>
      <c r="K311" s="271">
        <f t="shared" si="26"/>
        <v>0</v>
      </c>
    </row>
    <row r="312" spans="3:11" ht="18" customHeight="1" x14ac:dyDescent="0.45">
      <c r="C312" s="618"/>
      <c r="D312" s="620" t="s">
        <v>168</v>
      </c>
      <c r="E312" s="622"/>
      <c r="F312" s="268" t="s">
        <v>162</v>
      </c>
      <c r="G312" s="243"/>
      <c r="H312" s="243"/>
      <c r="I312" s="243"/>
      <c r="J312" s="243"/>
      <c r="K312" s="269">
        <f t="shared" si="26"/>
        <v>0</v>
      </c>
    </row>
    <row r="313" spans="3:11" x14ac:dyDescent="0.45">
      <c r="C313" s="624"/>
      <c r="D313" s="621"/>
      <c r="E313" s="623"/>
      <c r="F313" s="270" t="s">
        <v>163</v>
      </c>
      <c r="G313" s="244"/>
      <c r="H313" s="244"/>
      <c r="I313" s="244"/>
      <c r="J313" s="244"/>
      <c r="K313" s="271">
        <f t="shared" si="26"/>
        <v>0</v>
      </c>
    </row>
    <row r="314" spans="3:11" x14ac:dyDescent="0.45">
      <c r="C314" s="618"/>
      <c r="D314" s="620" t="s">
        <v>167</v>
      </c>
      <c r="E314" s="622"/>
      <c r="F314" s="268" t="s">
        <v>162</v>
      </c>
      <c r="G314" s="243"/>
      <c r="H314" s="243"/>
      <c r="I314" s="243"/>
      <c r="J314" s="243"/>
      <c r="K314" s="269">
        <f t="shared" si="26"/>
        <v>0</v>
      </c>
    </row>
    <row r="315" spans="3:11" x14ac:dyDescent="0.45">
      <c r="C315" s="624"/>
      <c r="D315" s="621"/>
      <c r="E315" s="623"/>
      <c r="F315" s="270" t="s">
        <v>163</v>
      </c>
      <c r="G315" s="244"/>
      <c r="H315" s="244"/>
      <c r="I315" s="244"/>
      <c r="J315" s="244"/>
      <c r="K315" s="271">
        <f t="shared" si="26"/>
        <v>0</v>
      </c>
    </row>
    <row r="316" spans="3:11" ht="18" customHeight="1" x14ac:dyDescent="0.45">
      <c r="C316" s="618"/>
      <c r="D316" s="620" t="s">
        <v>167</v>
      </c>
      <c r="E316" s="622"/>
      <c r="F316" s="268" t="s">
        <v>162</v>
      </c>
      <c r="G316" s="243"/>
      <c r="H316" s="243"/>
      <c r="I316" s="243"/>
      <c r="J316" s="243"/>
      <c r="K316" s="269">
        <f t="shared" si="26"/>
        <v>0</v>
      </c>
    </row>
    <row r="317" spans="3:11" x14ac:dyDescent="0.45">
      <c r="C317" s="624"/>
      <c r="D317" s="621"/>
      <c r="E317" s="623"/>
      <c r="F317" s="270" t="s">
        <v>163</v>
      </c>
      <c r="G317" s="244"/>
      <c r="H317" s="244"/>
      <c r="I317" s="244"/>
      <c r="J317" s="244"/>
      <c r="K317" s="271">
        <f t="shared" si="26"/>
        <v>0</v>
      </c>
    </row>
    <row r="318" spans="3:11" ht="18" customHeight="1" x14ac:dyDescent="0.45">
      <c r="C318" s="618"/>
      <c r="D318" s="620" t="s">
        <v>167</v>
      </c>
      <c r="E318" s="622"/>
      <c r="F318" s="268" t="s">
        <v>162</v>
      </c>
      <c r="G318" s="243"/>
      <c r="H318" s="243"/>
      <c r="I318" s="243"/>
      <c r="J318" s="243"/>
      <c r="K318" s="269">
        <f t="shared" si="26"/>
        <v>0</v>
      </c>
    </row>
    <row r="319" spans="3:11" x14ac:dyDescent="0.45">
      <c r="C319" s="624"/>
      <c r="D319" s="621"/>
      <c r="E319" s="623"/>
      <c r="F319" s="270" t="s">
        <v>163</v>
      </c>
      <c r="G319" s="244"/>
      <c r="H319" s="244"/>
      <c r="I319" s="244"/>
      <c r="J319" s="244"/>
      <c r="K319" s="271">
        <f t="shared" si="26"/>
        <v>0</v>
      </c>
    </row>
    <row r="320" spans="3:11" ht="18" customHeight="1" x14ac:dyDescent="0.45">
      <c r="C320" s="607"/>
      <c r="D320" s="609"/>
      <c r="E320" s="611" t="s">
        <v>183</v>
      </c>
      <c r="F320" s="219"/>
      <c r="G320" s="228"/>
      <c r="H320" s="228"/>
      <c r="I320" s="228"/>
      <c r="J320" s="228"/>
      <c r="K320" s="228"/>
    </row>
    <row r="321" spans="1:12" x14ac:dyDescent="0.45">
      <c r="C321" s="651"/>
      <c r="D321" s="610"/>
      <c r="E321" s="612"/>
      <c r="F321" s="220"/>
      <c r="G321" s="225"/>
      <c r="H321" s="225"/>
      <c r="I321" s="225"/>
      <c r="J321" s="225"/>
      <c r="K321" s="225"/>
    </row>
    <row r="322" spans="1:12" ht="35.4" customHeight="1" x14ac:dyDescent="0.45">
      <c r="C322" s="221"/>
      <c r="D322" s="613" t="s">
        <v>165</v>
      </c>
      <c r="E322" s="626"/>
      <c r="F322" s="626"/>
      <c r="G322" s="626"/>
      <c r="H322" s="626"/>
      <c r="I322" s="626"/>
      <c r="J322" s="626"/>
      <c r="K322" s="627"/>
    </row>
    <row r="323" spans="1:12" x14ac:dyDescent="0.45">
      <c r="C323" s="221"/>
      <c r="D323" s="625" t="s">
        <v>195</v>
      </c>
      <c r="E323" s="626"/>
      <c r="F323" s="627"/>
      <c r="G323" s="211" t="str">
        <f>MF申請書!$AF$18&amp;"年度"</f>
        <v>年度</v>
      </c>
      <c r="H323" s="211" t="str">
        <f>(MF申請書!$AF$18+1)&amp;"年度"</f>
        <v>1年度</v>
      </c>
      <c r="I323" s="211" t="str">
        <f>(MF申請書!$AF$18+2)&amp;"年度"</f>
        <v>2年度</v>
      </c>
      <c r="J323" s="211" t="str">
        <f>(MF申請書!$AF$18+3)&amp;"年度"</f>
        <v>3年度</v>
      </c>
      <c r="K323" s="212" t="s">
        <v>20</v>
      </c>
    </row>
    <row r="324" spans="1:12" x14ac:dyDescent="0.45">
      <c r="C324" s="615"/>
      <c r="D324" s="616"/>
      <c r="E324" s="616"/>
      <c r="F324" s="617"/>
      <c r="G324" s="245"/>
      <c r="H324" s="245"/>
      <c r="I324" s="245"/>
      <c r="J324" s="245"/>
      <c r="K324" s="272">
        <f t="shared" ref="K324:K333" si="27">SUM(G324:J324)</f>
        <v>0</v>
      </c>
    </row>
    <row r="325" spans="1:12" x14ac:dyDescent="0.45">
      <c r="C325" s="615"/>
      <c r="D325" s="616"/>
      <c r="E325" s="616"/>
      <c r="F325" s="617"/>
      <c r="G325" s="245"/>
      <c r="H325" s="245"/>
      <c r="I325" s="245"/>
      <c r="J325" s="245"/>
      <c r="K325" s="272">
        <f t="shared" si="27"/>
        <v>0</v>
      </c>
    </row>
    <row r="326" spans="1:12" x14ac:dyDescent="0.45">
      <c r="C326" s="615"/>
      <c r="D326" s="616"/>
      <c r="E326" s="616"/>
      <c r="F326" s="617"/>
      <c r="G326" s="245"/>
      <c r="H326" s="245"/>
      <c r="I326" s="245"/>
      <c r="J326" s="245"/>
      <c r="K326" s="272">
        <f t="shared" si="27"/>
        <v>0</v>
      </c>
    </row>
    <row r="327" spans="1:12" x14ac:dyDescent="0.45">
      <c r="C327" s="615"/>
      <c r="D327" s="616"/>
      <c r="E327" s="616"/>
      <c r="F327" s="617"/>
      <c r="G327" s="245"/>
      <c r="H327" s="245"/>
      <c r="I327" s="245"/>
      <c r="J327" s="245"/>
      <c r="K327" s="272">
        <f t="shared" si="27"/>
        <v>0</v>
      </c>
    </row>
    <row r="328" spans="1:12" x14ac:dyDescent="0.45">
      <c r="C328" s="615"/>
      <c r="D328" s="616"/>
      <c r="E328" s="616"/>
      <c r="F328" s="617"/>
      <c r="G328" s="245"/>
      <c r="H328" s="245"/>
      <c r="I328" s="245"/>
      <c r="J328" s="245"/>
      <c r="K328" s="272">
        <f t="shared" si="27"/>
        <v>0</v>
      </c>
    </row>
    <row r="329" spans="1:12" x14ac:dyDescent="0.45">
      <c r="C329" s="615"/>
      <c r="D329" s="616"/>
      <c r="E329" s="616"/>
      <c r="F329" s="617"/>
      <c r="G329" s="245"/>
      <c r="H329" s="245"/>
      <c r="I329" s="245"/>
      <c r="J329" s="245"/>
      <c r="K329" s="272">
        <f t="shared" si="27"/>
        <v>0</v>
      </c>
    </row>
    <row r="330" spans="1:12" x14ac:dyDescent="0.45">
      <c r="C330" s="615"/>
      <c r="D330" s="616"/>
      <c r="E330" s="616"/>
      <c r="F330" s="617"/>
      <c r="G330" s="245"/>
      <c r="H330" s="245"/>
      <c r="I330" s="245"/>
      <c r="J330" s="245"/>
      <c r="K330" s="272">
        <f t="shared" si="27"/>
        <v>0</v>
      </c>
    </row>
    <row r="331" spans="1:12" x14ac:dyDescent="0.45">
      <c r="C331" s="615"/>
      <c r="D331" s="616"/>
      <c r="E331" s="616"/>
      <c r="F331" s="617"/>
      <c r="G331" s="245"/>
      <c r="H331" s="245"/>
      <c r="I331" s="245"/>
      <c r="J331" s="245"/>
      <c r="K331" s="272">
        <f t="shared" si="27"/>
        <v>0</v>
      </c>
    </row>
    <row r="332" spans="1:12" x14ac:dyDescent="0.45">
      <c r="C332" s="615"/>
      <c r="D332" s="616"/>
      <c r="E332" s="616"/>
      <c r="F332" s="617"/>
      <c r="G332" s="245"/>
      <c r="H332" s="245"/>
      <c r="I332" s="245"/>
      <c r="J332" s="245"/>
      <c r="K332" s="272">
        <f t="shared" si="27"/>
        <v>0</v>
      </c>
    </row>
    <row r="333" spans="1:12" x14ac:dyDescent="0.45">
      <c r="C333" s="615"/>
      <c r="D333" s="616"/>
      <c r="E333" s="616"/>
      <c r="F333" s="617"/>
      <c r="G333" s="245"/>
      <c r="H333" s="245"/>
      <c r="I333" s="245"/>
      <c r="J333" s="245"/>
      <c r="K333" s="272">
        <f t="shared" si="27"/>
        <v>0</v>
      </c>
    </row>
    <row r="334" spans="1:12" x14ac:dyDescent="0.45">
      <c r="A334" s="287"/>
      <c r="B334" s="286"/>
      <c r="C334" s="287"/>
      <c r="D334" s="287"/>
      <c r="E334" s="287"/>
      <c r="F334" s="287"/>
      <c r="G334" s="287"/>
      <c r="H334" s="287"/>
      <c r="I334" s="287"/>
      <c r="J334" s="287"/>
      <c r="K334" s="287"/>
      <c r="L334" s="287"/>
    </row>
    <row r="335" spans="1:12" x14ac:dyDescent="0.45">
      <c r="A335" s="287"/>
      <c r="B335" s="286"/>
      <c r="C335" s="287"/>
      <c r="D335" s="287"/>
      <c r="E335" s="287"/>
      <c r="F335" s="287"/>
      <c r="G335" s="287"/>
      <c r="H335" s="287"/>
      <c r="I335" s="287"/>
      <c r="J335" s="287"/>
      <c r="K335" s="287"/>
      <c r="L335" s="287"/>
    </row>
    <row r="336" spans="1:12" ht="36.6" customHeight="1" x14ac:dyDescent="0.45">
      <c r="A336" s="601" t="s">
        <v>193</v>
      </c>
      <c r="B336" s="603">
        <v>6</v>
      </c>
      <c r="C336" s="231" t="s">
        <v>176</v>
      </c>
      <c r="D336" s="229"/>
      <c r="E336" s="230"/>
      <c r="F336" s="628" t="str">
        <f>_xlfn.TEXTJOIN("、",TRUE,C388:C400,C345:C388)</f>
        <v/>
      </c>
      <c r="G336" s="629"/>
      <c r="H336" s="629"/>
      <c r="I336" s="629"/>
      <c r="J336" s="629"/>
      <c r="K336" s="630"/>
    </row>
    <row r="337" spans="1:11" x14ac:dyDescent="0.45">
      <c r="A337" s="602"/>
      <c r="B337" s="602"/>
    </row>
    <row r="338" spans="1:11" x14ac:dyDescent="0.45">
      <c r="A338" s="602"/>
      <c r="B338" s="602"/>
      <c r="C338" s="631" t="s">
        <v>160</v>
      </c>
      <c r="D338" s="632"/>
      <c r="E338" s="632"/>
      <c r="F338" s="633"/>
      <c r="G338" s="637" t="s">
        <v>166</v>
      </c>
      <c r="H338" s="638"/>
      <c r="I338" s="638"/>
      <c r="J338" s="638"/>
      <c r="K338" s="639"/>
    </row>
    <row r="339" spans="1:11" x14ac:dyDescent="0.45">
      <c r="A339" s="602"/>
      <c r="B339" s="602"/>
      <c r="C339" s="634"/>
      <c r="D339" s="635"/>
      <c r="E339" s="635"/>
      <c r="F339" s="636"/>
      <c r="G339" s="211" t="str">
        <f>MF申請書!$AF$18&amp;"年度"</f>
        <v>年度</v>
      </c>
      <c r="H339" s="211" t="str">
        <f>(MF申請書!$AF$18+1)&amp;"年度"</f>
        <v>1年度</v>
      </c>
      <c r="I339" s="211" t="str">
        <f>(MF申請書!$AF$18+2)&amp;"年度"</f>
        <v>2年度</v>
      </c>
      <c r="J339" s="211" t="str">
        <f>(MF申請書!$AF$18+3)&amp;"年度"</f>
        <v>3年度</v>
      </c>
      <c r="K339" s="212" t="s">
        <v>20</v>
      </c>
    </row>
    <row r="340" spans="1:11" x14ac:dyDescent="0.45">
      <c r="A340" s="602"/>
      <c r="B340" s="602"/>
      <c r="C340" s="640" t="s">
        <v>161</v>
      </c>
      <c r="D340" s="641" t="s">
        <v>162</v>
      </c>
      <c r="E340" s="642"/>
      <c r="F340" s="643"/>
      <c r="G340" s="223">
        <f>SUMIF($F346:$F400,$D340,G346:G400)</f>
        <v>0</v>
      </c>
      <c r="H340" s="223">
        <f>SUMIF($F346:$F400,$D340,H346:H400)</f>
        <v>0</v>
      </c>
      <c r="I340" s="223">
        <f>SUMIF($F346:$F400,$D340,I346:I400)</f>
        <v>0</v>
      </c>
      <c r="J340" s="223">
        <f>SUMIF($F346:$F400,$D340,J346:J400)</f>
        <v>0</v>
      </c>
      <c r="K340" s="224">
        <f>SUM(G340:J340)</f>
        <v>0</v>
      </c>
    </row>
    <row r="341" spans="1:11" x14ac:dyDescent="0.45">
      <c r="A341" s="602"/>
      <c r="B341" s="602"/>
      <c r="C341" s="640"/>
      <c r="D341" s="644" t="s">
        <v>163</v>
      </c>
      <c r="E341" s="645"/>
      <c r="F341" s="646"/>
      <c r="G341" s="225">
        <f>SUMIF($F346:$F400,$D341,G346:G400)</f>
        <v>0</v>
      </c>
      <c r="H341" s="225">
        <f>SUMIF($F346:$F400,$D341,H346:H400)</f>
        <v>0</v>
      </c>
      <c r="I341" s="225">
        <f>SUMIF($F346:$F400,$D341,I346:I400)</f>
        <v>0</v>
      </c>
      <c r="J341" s="225">
        <f>SUMIF($F346:$F400,$D341,J346:J400)</f>
        <v>0</v>
      </c>
      <c r="K341" s="226">
        <f>SUM(G341:J341)</f>
        <v>0</v>
      </c>
    </row>
    <row r="342" spans="1:11" x14ac:dyDescent="0.45">
      <c r="A342" s="602"/>
      <c r="B342" s="602"/>
      <c r="C342" s="647" t="s">
        <v>165</v>
      </c>
      <c r="D342" s="638"/>
      <c r="E342" s="638"/>
      <c r="F342" s="639"/>
      <c r="G342" s="225">
        <f>SUM(G389:G400)</f>
        <v>0</v>
      </c>
      <c r="H342" s="225">
        <f t="shared" ref="H342:J342" si="28">SUM(H389:H400)</f>
        <v>0</v>
      </c>
      <c r="I342" s="225">
        <f t="shared" si="28"/>
        <v>0</v>
      </c>
      <c r="J342" s="225">
        <f t="shared" si="28"/>
        <v>0</v>
      </c>
      <c r="K342" s="224">
        <f>SUM(G342:J342)</f>
        <v>0</v>
      </c>
    </row>
    <row r="343" spans="1:11" ht="18.600000000000001" thickBot="1" x14ac:dyDescent="0.5">
      <c r="A343" s="602"/>
      <c r="B343" s="602"/>
      <c r="C343" s="648" t="s">
        <v>42</v>
      </c>
      <c r="D343" s="649"/>
      <c r="E343" s="649"/>
      <c r="F343" s="650"/>
      <c r="G343" s="223">
        <f>G340+G341+G342</f>
        <v>0</v>
      </c>
      <c r="H343" s="223">
        <f>H340+H342</f>
        <v>0</v>
      </c>
      <c r="I343" s="223">
        <f t="shared" ref="I343" si="29">I340+I342</f>
        <v>0</v>
      </c>
      <c r="J343" s="223">
        <f>J340+J342</f>
        <v>0</v>
      </c>
      <c r="K343" s="227">
        <f>SUM(G343:J343)</f>
        <v>0</v>
      </c>
    </row>
    <row r="344" spans="1:11" ht="18.600000000000001" thickTop="1" x14ac:dyDescent="0.45">
      <c r="A344" s="602"/>
      <c r="B344" s="602"/>
      <c r="C344" s="213"/>
      <c r="D344" s="214" t="s">
        <v>164</v>
      </c>
      <c r="E344" s="214"/>
      <c r="F344" s="214"/>
      <c r="G344" s="214"/>
      <c r="H344" s="214"/>
      <c r="I344" s="214"/>
      <c r="J344" s="214"/>
      <c r="K344" s="215"/>
    </row>
    <row r="345" spans="1:11" x14ac:dyDescent="0.45">
      <c r="A345" s="602"/>
      <c r="B345" s="602"/>
      <c r="C345" s="216"/>
      <c r="D345" s="217" t="s">
        <v>161</v>
      </c>
      <c r="E345" s="217"/>
      <c r="F345" s="217"/>
      <c r="G345" s="217"/>
      <c r="H345" s="217"/>
      <c r="I345" s="217"/>
      <c r="J345" s="217"/>
      <c r="K345" s="218"/>
    </row>
    <row r="346" spans="1:11" x14ac:dyDescent="0.45">
      <c r="C346" s="618"/>
      <c r="D346" s="620" t="s">
        <v>168</v>
      </c>
      <c r="E346" s="622"/>
      <c r="F346" s="268" t="s">
        <v>162</v>
      </c>
      <c r="G346" s="250"/>
      <c r="H346" s="250"/>
      <c r="I346" s="250"/>
      <c r="J346" s="250"/>
      <c r="K346" s="269">
        <f t="shared" ref="K346:K385" si="30">SUM(G346:J346)</f>
        <v>0</v>
      </c>
    </row>
    <row r="347" spans="1:11" x14ac:dyDescent="0.45">
      <c r="C347" s="624"/>
      <c r="D347" s="621"/>
      <c r="E347" s="623"/>
      <c r="F347" s="270" t="s">
        <v>163</v>
      </c>
      <c r="G347" s="249"/>
      <c r="H347" s="249"/>
      <c r="I347" s="249"/>
      <c r="J347" s="249"/>
      <c r="K347" s="271">
        <f t="shared" si="30"/>
        <v>0</v>
      </c>
    </row>
    <row r="348" spans="1:11" ht="18" customHeight="1" x14ac:dyDescent="0.45">
      <c r="C348" s="618"/>
      <c r="D348" s="620" t="s">
        <v>168</v>
      </c>
      <c r="E348" s="622"/>
      <c r="F348" s="268" t="s">
        <v>162</v>
      </c>
      <c r="G348" s="243"/>
      <c r="H348" s="243"/>
      <c r="I348" s="243"/>
      <c r="J348" s="243"/>
      <c r="K348" s="269">
        <f t="shared" si="30"/>
        <v>0</v>
      </c>
    </row>
    <row r="349" spans="1:11" x14ac:dyDescent="0.45">
      <c r="C349" s="624"/>
      <c r="D349" s="621"/>
      <c r="E349" s="623"/>
      <c r="F349" s="270" t="s">
        <v>163</v>
      </c>
      <c r="G349" s="244"/>
      <c r="H349" s="244"/>
      <c r="I349" s="244"/>
      <c r="J349" s="244"/>
      <c r="K349" s="271">
        <f t="shared" si="30"/>
        <v>0</v>
      </c>
    </row>
    <row r="350" spans="1:11" x14ac:dyDescent="0.45">
      <c r="C350" s="618"/>
      <c r="D350" s="620" t="s">
        <v>167</v>
      </c>
      <c r="E350" s="622"/>
      <c r="F350" s="268" t="s">
        <v>162</v>
      </c>
      <c r="G350" s="243"/>
      <c r="H350" s="243"/>
      <c r="I350" s="243"/>
      <c r="J350" s="243"/>
      <c r="K350" s="269">
        <f t="shared" si="30"/>
        <v>0</v>
      </c>
    </row>
    <row r="351" spans="1:11" x14ac:dyDescent="0.45">
      <c r="C351" s="624"/>
      <c r="D351" s="621"/>
      <c r="E351" s="623"/>
      <c r="F351" s="270" t="s">
        <v>163</v>
      </c>
      <c r="G351" s="244"/>
      <c r="H351" s="244"/>
      <c r="I351" s="244"/>
      <c r="J351" s="244"/>
      <c r="K351" s="271">
        <f t="shared" si="30"/>
        <v>0</v>
      </c>
    </row>
    <row r="352" spans="1:11" ht="18" customHeight="1" x14ac:dyDescent="0.45">
      <c r="C352" s="618"/>
      <c r="D352" s="620" t="s">
        <v>167</v>
      </c>
      <c r="E352" s="622"/>
      <c r="F352" s="268" t="s">
        <v>162</v>
      </c>
      <c r="G352" s="243"/>
      <c r="H352" s="243"/>
      <c r="I352" s="243"/>
      <c r="J352" s="243"/>
      <c r="K352" s="269">
        <f t="shared" si="30"/>
        <v>0</v>
      </c>
    </row>
    <row r="353" spans="3:11" x14ac:dyDescent="0.45">
      <c r="C353" s="624"/>
      <c r="D353" s="621"/>
      <c r="E353" s="623"/>
      <c r="F353" s="270" t="s">
        <v>163</v>
      </c>
      <c r="G353" s="244"/>
      <c r="H353" s="244"/>
      <c r="I353" s="244"/>
      <c r="J353" s="244"/>
      <c r="K353" s="271">
        <f t="shared" si="30"/>
        <v>0</v>
      </c>
    </row>
    <row r="354" spans="3:11" ht="18" customHeight="1" x14ac:dyDescent="0.45">
      <c r="C354" s="618"/>
      <c r="D354" s="620" t="s">
        <v>167</v>
      </c>
      <c r="E354" s="622"/>
      <c r="F354" s="268" t="s">
        <v>162</v>
      </c>
      <c r="G354" s="243"/>
      <c r="H354" s="243"/>
      <c r="I354" s="243"/>
      <c r="J354" s="243"/>
      <c r="K354" s="269">
        <f t="shared" si="30"/>
        <v>0</v>
      </c>
    </row>
    <row r="355" spans="3:11" x14ac:dyDescent="0.45">
      <c r="C355" s="624"/>
      <c r="D355" s="621"/>
      <c r="E355" s="623"/>
      <c r="F355" s="270" t="s">
        <v>163</v>
      </c>
      <c r="G355" s="244"/>
      <c r="H355" s="244"/>
      <c r="I355" s="244"/>
      <c r="J355" s="244"/>
      <c r="K355" s="271">
        <f t="shared" si="30"/>
        <v>0</v>
      </c>
    </row>
    <row r="356" spans="3:11" ht="18" customHeight="1" x14ac:dyDescent="0.45">
      <c r="C356" s="618"/>
      <c r="D356" s="620" t="s">
        <v>168</v>
      </c>
      <c r="E356" s="622"/>
      <c r="F356" s="268" t="s">
        <v>162</v>
      </c>
      <c r="G356" s="243"/>
      <c r="H356" s="243"/>
      <c r="I356" s="243"/>
      <c r="J356" s="243"/>
      <c r="K356" s="269">
        <f t="shared" si="30"/>
        <v>0</v>
      </c>
    </row>
    <row r="357" spans="3:11" x14ac:dyDescent="0.45">
      <c r="C357" s="624"/>
      <c r="D357" s="621"/>
      <c r="E357" s="623"/>
      <c r="F357" s="270" t="s">
        <v>163</v>
      </c>
      <c r="G357" s="244"/>
      <c r="H357" s="244"/>
      <c r="I357" s="244"/>
      <c r="J357" s="244"/>
      <c r="K357" s="271">
        <f t="shared" si="30"/>
        <v>0</v>
      </c>
    </row>
    <row r="358" spans="3:11" x14ac:dyDescent="0.45">
      <c r="C358" s="618"/>
      <c r="D358" s="620" t="s">
        <v>167</v>
      </c>
      <c r="E358" s="622"/>
      <c r="F358" s="268" t="s">
        <v>162</v>
      </c>
      <c r="G358" s="243"/>
      <c r="H358" s="243"/>
      <c r="I358" s="243"/>
      <c r="J358" s="243"/>
      <c r="K358" s="269">
        <f t="shared" si="30"/>
        <v>0</v>
      </c>
    </row>
    <row r="359" spans="3:11" x14ac:dyDescent="0.45">
      <c r="C359" s="624"/>
      <c r="D359" s="621"/>
      <c r="E359" s="623"/>
      <c r="F359" s="270" t="s">
        <v>163</v>
      </c>
      <c r="G359" s="244"/>
      <c r="H359" s="244"/>
      <c r="I359" s="244"/>
      <c r="J359" s="244"/>
      <c r="K359" s="271">
        <f t="shared" si="30"/>
        <v>0</v>
      </c>
    </row>
    <row r="360" spans="3:11" ht="18" customHeight="1" x14ac:dyDescent="0.45">
      <c r="C360" s="618"/>
      <c r="D360" s="620" t="s">
        <v>167</v>
      </c>
      <c r="E360" s="622"/>
      <c r="F360" s="268" t="s">
        <v>162</v>
      </c>
      <c r="G360" s="243"/>
      <c r="H360" s="243"/>
      <c r="I360" s="243"/>
      <c r="J360" s="243"/>
      <c r="K360" s="269">
        <f t="shared" si="30"/>
        <v>0</v>
      </c>
    </row>
    <row r="361" spans="3:11" x14ac:dyDescent="0.45">
      <c r="C361" s="624"/>
      <c r="D361" s="621"/>
      <c r="E361" s="623"/>
      <c r="F361" s="270" t="s">
        <v>163</v>
      </c>
      <c r="G361" s="244"/>
      <c r="H361" s="244"/>
      <c r="I361" s="244"/>
      <c r="J361" s="244"/>
      <c r="K361" s="271">
        <f t="shared" si="30"/>
        <v>0</v>
      </c>
    </row>
    <row r="362" spans="3:11" ht="18" customHeight="1" x14ac:dyDescent="0.45">
      <c r="C362" s="618"/>
      <c r="D362" s="620" t="s">
        <v>167</v>
      </c>
      <c r="E362" s="622"/>
      <c r="F362" s="268" t="s">
        <v>162</v>
      </c>
      <c r="G362" s="243"/>
      <c r="H362" s="243"/>
      <c r="I362" s="243"/>
      <c r="J362" s="243"/>
      <c r="K362" s="269">
        <f t="shared" si="30"/>
        <v>0</v>
      </c>
    </row>
    <row r="363" spans="3:11" x14ac:dyDescent="0.45">
      <c r="C363" s="624"/>
      <c r="D363" s="621"/>
      <c r="E363" s="623"/>
      <c r="F363" s="270" t="s">
        <v>163</v>
      </c>
      <c r="G363" s="244"/>
      <c r="H363" s="244"/>
      <c r="I363" s="244"/>
      <c r="J363" s="244"/>
      <c r="K363" s="271">
        <f t="shared" si="30"/>
        <v>0</v>
      </c>
    </row>
    <row r="364" spans="3:11" ht="18" customHeight="1" x14ac:dyDescent="0.45">
      <c r="C364" s="618"/>
      <c r="D364" s="620" t="s">
        <v>168</v>
      </c>
      <c r="E364" s="622"/>
      <c r="F364" s="268" t="s">
        <v>162</v>
      </c>
      <c r="G364" s="243"/>
      <c r="H364" s="243"/>
      <c r="I364" s="243"/>
      <c r="J364" s="243"/>
      <c r="K364" s="269">
        <f t="shared" si="30"/>
        <v>0</v>
      </c>
    </row>
    <row r="365" spans="3:11" x14ac:dyDescent="0.45">
      <c r="C365" s="624"/>
      <c r="D365" s="621"/>
      <c r="E365" s="623"/>
      <c r="F365" s="270" t="s">
        <v>163</v>
      </c>
      <c r="G365" s="244"/>
      <c r="H365" s="244"/>
      <c r="I365" s="244"/>
      <c r="J365" s="244"/>
      <c r="K365" s="271">
        <f t="shared" si="30"/>
        <v>0</v>
      </c>
    </row>
    <row r="366" spans="3:11" x14ac:dyDescent="0.45">
      <c r="C366" s="618"/>
      <c r="D366" s="620" t="s">
        <v>167</v>
      </c>
      <c r="E366" s="622"/>
      <c r="F366" s="268" t="s">
        <v>162</v>
      </c>
      <c r="G366" s="243"/>
      <c r="H366" s="243"/>
      <c r="I366" s="243"/>
      <c r="J366" s="243"/>
      <c r="K366" s="269">
        <f t="shared" si="30"/>
        <v>0</v>
      </c>
    </row>
    <row r="367" spans="3:11" x14ac:dyDescent="0.45">
      <c r="C367" s="624"/>
      <c r="D367" s="621"/>
      <c r="E367" s="623"/>
      <c r="F367" s="270" t="s">
        <v>163</v>
      </c>
      <c r="G367" s="244"/>
      <c r="H367" s="244"/>
      <c r="I367" s="244"/>
      <c r="J367" s="244"/>
      <c r="K367" s="271">
        <f t="shared" si="30"/>
        <v>0</v>
      </c>
    </row>
    <row r="368" spans="3:11" ht="18" customHeight="1" x14ac:dyDescent="0.45">
      <c r="C368" s="618"/>
      <c r="D368" s="620" t="s">
        <v>167</v>
      </c>
      <c r="E368" s="622"/>
      <c r="F368" s="268" t="s">
        <v>162</v>
      </c>
      <c r="G368" s="243"/>
      <c r="H368" s="243"/>
      <c r="I368" s="243"/>
      <c r="J368" s="243"/>
      <c r="K368" s="269">
        <f t="shared" si="30"/>
        <v>0</v>
      </c>
    </row>
    <row r="369" spans="3:11" x14ac:dyDescent="0.45">
      <c r="C369" s="624"/>
      <c r="D369" s="621"/>
      <c r="E369" s="623"/>
      <c r="F369" s="270" t="s">
        <v>163</v>
      </c>
      <c r="G369" s="244"/>
      <c r="H369" s="244"/>
      <c r="I369" s="244"/>
      <c r="J369" s="244"/>
      <c r="K369" s="271">
        <f t="shared" si="30"/>
        <v>0</v>
      </c>
    </row>
    <row r="370" spans="3:11" ht="18" customHeight="1" x14ac:dyDescent="0.45">
      <c r="C370" s="618"/>
      <c r="D370" s="620" t="s">
        <v>167</v>
      </c>
      <c r="E370" s="622"/>
      <c r="F370" s="268" t="s">
        <v>162</v>
      </c>
      <c r="G370" s="243"/>
      <c r="H370" s="243"/>
      <c r="I370" s="243"/>
      <c r="J370" s="243"/>
      <c r="K370" s="269">
        <f t="shared" si="30"/>
        <v>0</v>
      </c>
    </row>
    <row r="371" spans="3:11" x14ac:dyDescent="0.45">
      <c r="C371" s="624"/>
      <c r="D371" s="621"/>
      <c r="E371" s="623"/>
      <c r="F371" s="270" t="s">
        <v>163</v>
      </c>
      <c r="G371" s="244"/>
      <c r="H371" s="244"/>
      <c r="I371" s="244"/>
      <c r="J371" s="244"/>
      <c r="K371" s="271">
        <f t="shared" si="30"/>
        <v>0</v>
      </c>
    </row>
    <row r="372" spans="3:11" ht="18" customHeight="1" x14ac:dyDescent="0.45">
      <c r="C372" s="618"/>
      <c r="D372" s="620" t="s">
        <v>168</v>
      </c>
      <c r="E372" s="622"/>
      <c r="F372" s="268" t="s">
        <v>162</v>
      </c>
      <c r="G372" s="243"/>
      <c r="H372" s="243"/>
      <c r="I372" s="243"/>
      <c r="J372" s="243"/>
      <c r="K372" s="269">
        <f t="shared" si="30"/>
        <v>0</v>
      </c>
    </row>
    <row r="373" spans="3:11" x14ac:dyDescent="0.45">
      <c r="C373" s="624"/>
      <c r="D373" s="621"/>
      <c r="E373" s="623"/>
      <c r="F373" s="270" t="s">
        <v>163</v>
      </c>
      <c r="G373" s="244"/>
      <c r="H373" s="244"/>
      <c r="I373" s="244"/>
      <c r="J373" s="244"/>
      <c r="K373" s="271">
        <f t="shared" si="30"/>
        <v>0</v>
      </c>
    </row>
    <row r="374" spans="3:11" x14ac:dyDescent="0.45">
      <c r="C374" s="618"/>
      <c r="D374" s="620" t="s">
        <v>167</v>
      </c>
      <c r="E374" s="622"/>
      <c r="F374" s="268" t="s">
        <v>162</v>
      </c>
      <c r="G374" s="243"/>
      <c r="H374" s="243"/>
      <c r="I374" s="243"/>
      <c r="J374" s="243"/>
      <c r="K374" s="269">
        <f t="shared" si="30"/>
        <v>0</v>
      </c>
    </row>
    <row r="375" spans="3:11" x14ac:dyDescent="0.45">
      <c r="C375" s="624"/>
      <c r="D375" s="621"/>
      <c r="E375" s="623"/>
      <c r="F375" s="270" t="s">
        <v>163</v>
      </c>
      <c r="G375" s="244"/>
      <c r="H375" s="244"/>
      <c r="I375" s="244"/>
      <c r="J375" s="244"/>
      <c r="K375" s="271">
        <f t="shared" si="30"/>
        <v>0</v>
      </c>
    </row>
    <row r="376" spans="3:11" ht="18" customHeight="1" x14ac:dyDescent="0.45">
      <c r="C376" s="618"/>
      <c r="D376" s="620" t="s">
        <v>167</v>
      </c>
      <c r="E376" s="622"/>
      <c r="F376" s="268" t="s">
        <v>162</v>
      </c>
      <c r="G376" s="243"/>
      <c r="H376" s="243"/>
      <c r="I376" s="243"/>
      <c r="J376" s="243"/>
      <c r="K376" s="269">
        <f t="shared" si="30"/>
        <v>0</v>
      </c>
    </row>
    <row r="377" spans="3:11" x14ac:dyDescent="0.45">
      <c r="C377" s="624"/>
      <c r="D377" s="621"/>
      <c r="E377" s="623"/>
      <c r="F377" s="270" t="s">
        <v>163</v>
      </c>
      <c r="G377" s="244"/>
      <c r="H377" s="244"/>
      <c r="I377" s="244"/>
      <c r="J377" s="244"/>
      <c r="K377" s="271">
        <f t="shared" si="30"/>
        <v>0</v>
      </c>
    </row>
    <row r="378" spans="3:11" ht="18" customHeight="1" x14ac:dyDescent="0.45">
      <c r="C378" s="618"/>
      <c r="D378" s="620" t="s">
        <v>167</v>
      </c>
      <c r="E378" s="622"/>
      <c r="F378" s="268" t="s">
        <v>162</v>
      </c>
      <c r="G378" s="243"/>
      <c r="H378" s="243"/>
      <c r="I378" s="243"/>
      <c r="J378" s="243"/>
      <c r="K378" s="269">
        <f t="shared" si="30"/>
        <v>0</v>
      </c>
    </row>
    <row r="379" spans="3:11" x14ac:dyDescent="0.45">
      <c r="C379" s="624"/>
      <c r="D379" s="621"/>
      <c r="E379" s="623"/>
      <c r="F379" s="270" t="s">
        <v>163</v>
      </c>
      <c r="G379" s="244"/>
      <c r="H379" s="244"/>
      <c r="I379" s="244"/>
      <c r="J379" s="244"/>
      <c r="K379" s="271">
        <f t="shared" si="30"/>
        <v>0</v>
      </c>
    </row>
    <row r="380" spans="3:11" x14ac:dyDescent="0.45">
      <c r="C380" s="618"/>
      <c r="D380" s="620" t="s">
        <v>167</v>
      </c>
      <c r="E380" s="622"/>
      <c r="F380" s="268" t="s">
        <v>162</v>
      </c>
      <c r="G380" s="251"/>
      <c r="H380" s="251"/>
      <c r="I380" s="251"/>
      <c r="J380" s="251"/>
      <c r="K380" s="269">
        <f t="shared" si="30"/>
        <v>0</v>
      </c>
    </row>
    <row r="381" spans="3:11" x14ac:dyDescent="0.45">
      <c r="C381" s="619"/>
      <c r="D381" s="621"/>
      <c r="E381" s="623"/>
      <c r="F381" s="270" t="s">
        <v>163</v>
      </c>
      <c r="G381" s="245"/>
      <c r="H381" s="245"/>
      <c r="I381" s="245"/>
      <c r="J381" s="245"/>
      <c r="K381" s="271">
        <f t="shared" si="30"/>
        <v>0</v>
      </c>
    </row>
    <row r="382" spans="3:11" x14ac:dyDescent="0.45">
      <c r="C382" s="618"/>
      <c r="D382" s="620" t="s">
        <v>167</v>
      </c>
      <c r="E382" s="622"/>
      <c r="F382" s="268" t="s">
        <v>162</v>
      </c>
      <c r="G382" s="250"/>
      <c r="H382" s="250"/>
      <c r="I382" s="250"/>
      <c r="J382" s="250"/>
      <c r="K382" s="269">
        <f t="shared" si="30"/>
        <v>0</v>
      </c>
    </row>
    <row r="383" spans="3:11" x14ac:dyDescent="0.45">
      <c r="C383" s="619"/>
      <c r="D383" s="621"/>
      <c r="E383" s="623"/>
      <c r="F383" s="270" t="s">
        <v>163</v>
      </c>
      <c r="G383" s="249"/>
      <c r="H383" s="249"/>
      <c r="I383" s="249"/>
      <c r="J383" s="249"/>
      <c r="K383" s="271">
        <f t="shared" si="30"/>
        <v>0</v>
      </c>
    </row>
    <row r="384" spans="3:11" x14ac:dyDescent="0.45">
      <c r="C384" s="618"/>
      <c r="D384" s="620" t="s">
        <v>167</v>
      </c>
      <c r="E384" s="622"/>
      <c r="F384" s="268" t="s">
        <v>162</v>
      </c>
      <c r="G384" s="251"/>
      <c r="H384" s="251"/>
      <c r="I384" s="251"/>
      <c r="J384" s="251"/>
      <c r="K384" s="269">
        <f t="shared" si="30"/>
        <v>0</v>
      </c>
    </row>
    <row r="385" spans="3:11" x14ac:dyDescent="0.45">
      <c r="C385" s="619"/>
      <c r="D385" s="621"/>
      <c r="E385" s="623"/>
      <c r="F385" s="270" t="s">
        <v>163</v>
      </c>
      <c r="G385" s="245"/>
      <c r="H385" s="245"/>
      <c r="I385" s="245"/>
      <c r="J385" s="245"/>
      <c r="K385" s="271">
        <f t="shared" si="30"/>
        <v>0</v>
      </c>
    </row>
    <row r="386" spans="3:11" ht="18" customHeight="1" x14ac:dyDescent="0.45">
      <c r="C386" s="607"/>
      <c r="D386" s="609"/>
      <c r="E386" s="611" t="s">
        <v>183</v>
      </c>
      <c r="F386" s="219"/>
      <c r="G386" s="228"/>
      <c r="H386" s="228"/>
      <c r="I386" s="228"/>
      <c r="J386" s="228"/>
      <c r="K386" s="228"/>
    </row>
    <row r="387" spans="3:11" x14ac:dyDescent="0.45">
      <c r="C387" s="608"/>
      <c r="D387" s="610"/>
      <c r="E387" s="612"/>
      <c r="F387" s="220"/>
      <c r="G387" s="225"/>
      <c r="H387" s="225"/>
      <c r="I387" s="225"/>
      <c r="J387" s="225"/>
      <c r="K387" s="225"/>
    </row>
    <row r="388" spans="3:11" ht="36.6" customHeight="1" x14ac:dyDescent="0.45">
      <c r="C388" s="221"/>
      <c r="D388" s="613" t="s">
        <v>165</v>
      </c>
      <c r="E388" s="613"/>
      <c r="F388" s="613"/>
      <c r="G388" s="613"/>
      <c r="H388" s="613"/>
      <c r="I388" s="613"/>
      <c r="J388" s="613"/>
      <c r="K388" s="614"/>
    </row>
    <row r="389" spans="3:11" x14ac:dyDescent="0.45">
      <c r="C389" s="221"/>
      <c r="D389" s="625" t="s">
        <v>195</v>
      </c>
      <c r="E389" s="626"/>
      <c r="F389" s="627"/>
      <c r="G389" s="211" t="str">
        <f>MF申請書!$AF$18&amp;"年度"</f>
        <v>年度</v>
      </c>
      <c r="H389" s="211" t="str">
        <f>(MF申請書!$AF$18+1)&amp;"年度"</f>
        <v>1年度</v>
      </c>
      <c r="I389" s="211" t="str">
        <f>(MF申請書!$AF$18+2)&amp;"年度"</f>
        <v>2年度</v>
      </c>
      <c r="J389" s="211" t="str">
        <f>(MF申請書!$AF$18+3)&amp;"年度"</f>
        <v>3年度</v>
      </c>
      <c r="K389" s="212" t="s">
        <v>20</v>
      </c>
    </row>
    <row r="390" spans="3:11" x14ac:dyDescent="0.45">
      <c r="C390" s="615"/>
      <c r="D390" s="616"/>
      <c r="E390" s="616"/>
      <c r="F390" s="617"/>
      <c r="G390" s="245"/>
      <c r="H390" s="245"/>
      <c r="I390" s="245"/>
      <c r="J390" s="245"/>
      <c r="K390" s="272">
        <f t="shared" ref="K390:K399" si="31">SUM(G390:J390)</f>
        <v>0</v>
      </c>
    </row>
    <row r="391" spans="3:11" x14ac:dyDescent="0.45">
      <c r="C391" s="615"/>
      <c r="D391" s="616"/>
      <c r="E391" s="616"/>
      <c r="F391" s="617"/>
      <c r="G391" s="245"/>
      <c r="H391" s="245"/>
      <c r="I391" s="245"/>
      <c r="J391" s="245"/>
      <c r="K391" s="272">
        <f t="shared" si="31"/>
        <v>0</v>
      </c>
    </row>
    <row r="392" spans="3:11" x14ac:dyDescent="0.45">
      <c r="C392" s="615"/>
      <c r="D392" s="616"/>
      <c r="E392" s="616"/>
      <c r="F392" s="617"/>
      <c r="G392" s="245"/>
      <c r="H392" s="245"/>
      <c r="I392" s="245"/>
      <c r="J392" s="245"/>
      <c r="K392" s="272">
        <f t="shared" si="31"/>
        <v>0</v>
      </c>
    </row>
    <row r="393" spans="3:11" x14ac:dyDescent="0.45">
      <c r="C393" s="615"/>
      <c r="D393" s="616"/>
      <c r="E393" s="616"/>
      <c r="F393" s="617"/>
      <c r="G393" s="245"/>
      <c r="H393" s="245"/>
      <c r="I393" s="245"/>
      <c r="J393" s="245"/>
      <c r="K393" s="272">
        <f t="shared" si="31"/>
        <v>0</v>
      </c>
    </row>
    <row r="394" spans="3:11" x14ac:dyDescent="0.45">
      <c r="C394" s="615"/>
      <c r="D394" s="616"/>
      <c r="E394" s="616"/>
      <c r="F394" s="617"/>
      <c r="G394" s="245"/>
      <c r="H394" s="245"/>
      <c r="I394" s="245"/>
      <c r="J394" s="245"/>
      <c r="K394" s="272">
        <f t="shared" si="31"/>
        <v>0</v>
      </c>
    </row>
    <row r="395" spans="3:11" x14ac:dyDescent="0.45">
      <c r="C395" s="615"/>
      <c r="D395" s="616"/>
      <c r="E395" s="616"/>
      <c r="F395" s="617"/>
      <c r="G395" s="245"/>
      <c r="H395" s="245"/>
      <c r="I395" s="245"/>
      <c r="J395" s="245"/>
      <c r="K395" s="272">
        <f t="shared" si="31"/>
        <v>0</v>
      </c>
    </row>
    <row r="396" spans="3:11" x14ac:dyDescent="0.45">
      <c r="C396" s="615"/>
      <c r="D396" s="616"/>
      <c r="E396" s="616"/>
      <c r="F396" s="617"/>
      <c r="G396" s="245"/>
      <c r="H396" s="245"/>
      <c r="I396" s="245"/>
      <c r="J396" s="245"/>
      <c r="K396" s="272">
        <f t="shared" si="31"/>
        <v>0</v>
      </c>
    </row>
    <row r="397" spans="3:11" x14ac:dyDescent="0.45">
      <c r="C397" s="615"/>
      <c r="D397" s="616"/>
      <c r="E397" s="616"/>
      <c r="F397" s="617"/>
      <c r="G397" s="245"/>
      <c r="H397" s="245"/>
      <c r="I397" s="245"/>
      <c r="J397" s="245"/>
      <c r="K397" s="272">
        <f t="shared" si="31"/>
        <v>0</v>
      </c>
    </row>
    <row r="398" spans="3:11" x14ac:dyDescent="0.45">
      <c r="C398" s="615"/>
      <c r="D398" s="616"/>
      <c r="E398" s="616"/>
      <c r="F398" s="617"/>
      <c r="G398" s="245"/>
      <c r="H398" s="245"/>
      <c r="I398" s="245"/>
      <c r="J398" s="245"/>
      <c r="K398" s="272">
        <f t="shared" si="31"/>
        <v>0</v>
      </c>
    </row>
    <row r="399" spans="3:11" x14ac:dyDescent="0.45">
      <c r="C399" s="615"/>
      <c r="D399" s="616"/>
      <c r="E399" s="616"/>
      <c r="F399" s="617"/>
      <c r="G399" s="245"/>
      <c r="H399" s="245"/>
      <c r="I399" s="245"/>
      <c r="J399" s="245"/>
      <c r="K399" s="272">
        <f t="shared" si="31"/>
        <v>0</v>
      </c>
    </row>
    <row r="401" spans="1:12" x14ac:dyDescent="0.45">
      <c r="A401" s="287"/>
      <c r="B401" s="286"/>
      <c r="C401" s="287"/>
      <c r="D401" s="287"/>
      <c r="E401" s="287"/>
      <c r="F401" s="287"/>
      <c r="G401" s="287"/>
      <c r="H401" s="287"/>
      <c r="I401" s="287"/>
      <c r="J401" s="287"/>
      <c r="K401" s="287"/>
      <c r="L401" s="287"/>
    </row>
    <row r="402" spans="1:12" ht="36.6" customHeight="1" x14ac:dyDescent="0.45">
      <c r="A402" s="601" t="s">
        <v>193</v>
      </c>
      <c r="B402" s="603">
        <v>7</v>
      </c>
      <c r="C402" s="231" t="s">
        <v>176</v>
      </c>
      <c r="D402" s="229"/>
      <c r="E402" s="230"/>
      <c r="F402" s="628" t="str">
        <f>_xlfn.TEXTJOIN("、",TRUE,C454:C466,C411:C454)</f>
        <v/>
      </c>
      <c r="G402" s="629"/>
      <c r="H402" s="629"/>
      <c r="I402" s="629"/>
      <c r="J402" s="629"/>
      <c r="K402" s="630"/>
    </row>
    <row r="403" spans="1:12" x14ac:dyDescent="0.45">
      <c r="A403" s="602"/>
      <c r="B403" s="602"/>
    </row>
    <row r="404" spans="1:12" x14ac:dyDescent="0.45">
      <c r="A404" s="602"/>
      <c r="B404" s="602"/>
      <c r="C404" s="631" t="s">
        <v>160</v>
      </c>
      <c r="D404" s="632"/>
      <c r="E404" s="632"/>
      <c r="F404" s="633"/>
      <c r="G404" s="637" t="s">
        <v>166</v>
      </c>
      <c r="H404" s="638"/>
      <c r="I404" s="638"/>
      <c r="J404" s="638"/>
      <c r="K404" s="639"/>
    </row>
    <row r="405" spans="1:12" x14ac:dyDescent="0.45">
      <c r="A405" s="602"/>
      <c r="B405" s="602"/>
      <c r="C405" s="634"/>
      <c r="D405" s="635"/>
      <c r="E405" s="635"/>
      <c r="F405" s="636"/>
      <c r="G405" s="211" t="str">
        <f>MF申請書!$AF$18&amp;"年度"</f>
        <v>年度</v>
      </c>
      <c r="H405" s="211" t="str">
        <f>(MF申請書!$AF$18+1)&amp;"年度"</f>
        <v>1年度</v>
      </c>
      <c r="I405" s="211" t="str">
        <f>(MF申請書!$AF$18+2)&amp;"年度"</f>
        <v>2年度</v>
      </c>
      <c r="J405" s="211" t="str">
        <f>(MF申請書!$AF$18+3)&amp;"年度"</f>
        <v>3年度</v>
      </c>
      <c r="K405" s="212" t="s">
        <v>20</v>
      </c>
    </row>
    <row r="406" spans="1:12" x14ac:dyDescent="0.45">
      <c r="A406" s="602"/>
      <c r="B406" s="602"/>
      <c r="C406" s="640" t="s">
        <v>161</v>
      </c>
      <c r="D406" s="641" t="s">
        <v>162</v>
      </c>
      <c r="E406" s="642"/>
      <c r="F406" s="643"/>
      <c r="G406" s="223">
        <f>SUMIF($F412:$F466,$D406,G412:G466)</f>
        <v>0</v>
      </c>
      <c r="H406" s="223">
        <f>SUMIF($F412:$F466,$D406,H412:H466)</f>
        <v>0</v>
      </c>
      <c r="I406" s="223">
        <f>SUMIF($F412:$F466,$D406,I412:I466)</f>
        <v>0</v>
      </c>
      <c r="J406" s="223">
        <f>SUMIF($F412:$F466,$D406,J412:J466)</f>
        <v>0</v>
      </c>
      <c r="K406" s="224">
        <f>SUM(G406:J406)</f>
        <v>0</v>
      </c>
    </row>
    <row r="407" spans="1:12" x14ac:dyDescent="0.45">
      <c r="A407" s="602"/>
      <c r="B407" s="602"/>
      <c r="C407" s="640"/>
      <c r="D407" s="644" t="s">
        <v>163</v>
      </c>
      <c r="E407" s="645"/>
      <c r="F407" s="646"/>
      <c r="G407" s="225">
        <f>SUMIF($F412:$F466,$D407,G412:G466)</f>
        <v>0</v>
      </c>
      <c r="H407" s="225">
        <f>SUMIF($F412:$F466,$D407,H412:H466)</f>
        <v>0</v>
      </c>
      <c r="I407" s="225">
        <f>SUMIF($F412:$F466,$D407,I412:I466)</f>
        <v>0</v>
      </c>
      <c r="J407" s="225">
        <f>SUMIF($F412:$F466,$D407,J412:J466)</f>
        <v>0</v>
      </c>
      <c r="K407" s="226">
        <f>SUM(G407:J407)</f>
        <v>0</v>
      </c>
    </row>
    <row r="408" spans="1:12" x14ac:dyDescent="0.45">
      <c r="A408" s="602"/>
      <c r="B408" s="602"/>
      <c r="C408" s="647" t="s">
        <v>165</v>
      </c>
      <c r="D408" s="638"/>
      <c r="E408" s="638"/>
      <c r="F408" s="639"/>
      <c r="G408" s="225">
        <f>SUM(G455:G466)</f>
        <v>0</v>
      </c>
      <c r="H408" s="225">
        <f t="shared" ref="H408:J408" si="32">SUM(H455:H466)</f>
        <v>0</v>
      </c>
      <c r="I408" s="225">
        <f t="shared" si="32"/>
        <v>0</v>
      </c>
      <c r="J408" s="225">
        <f t="shared" si="32"/>
        <v>0</v>
      </c>
      <c r="K408" s="224">
        <f>SUM(G408:J408)</f>
        <v>0</v>
      </c>
    </row>
    <row r="409" spans="1:12" ht="18.600000000000001" thickBot="1" x14ac:dyDescent="0.5">
      <c r="A409" s="602"/>
      <c r="B409" s="602"/>
      <c r="C409" s="648" t="s">
        <v>42</v>
      </c>
      <c r="D409" s="649"/>
      <c r="E409" s="649"/>
      <c r="F409" s="650"/>
      <c r="G409" s="223">
        <f>G406+G407+G408</f>
        <v>0</v>
      </c>
      <c r="H409" s="223">
        <f>H406+H408</f>
        <v>0</v>
      </c>
      <c r="I409" s="223">
        <f t="shared" ref="I409" si="33">I406+I408</f>
        <v>0</v>
      </c>
      <c r="J409" s="223">
        <f>J406+J408</f>
        <v>0</v>
      </c>
      <c r="K409" s="227">
        <f>SUM(G409:J409)</f>
        <v>0</v>
      </c>
    </row>
    <row r="410" spans="1:12" ht="18.600000000000001" thickTop="1" x14ac:dyDescent="0.45">
      <c r="A410" s="602"/>
      <c r="B410" s="602"/>
      <c r="C410" s="213"/>
      <c r="D410" s="214" t="s">
        <v>164</v>
      </c>
      <c r="E410" s="214"/>
      <c r="F410" s="214"/>
      <c r="G410" s="214"/>
      <c r="H410" s="214"/>
      <c r="I410" s="214"/>
      <c r="J410" s="214"/>
      <c r="K410" s="215"/>
    </row>
    <row r="411" spans="1:12" x14ac:dyDescent="0.45">
      <c r="A411" s="604"/>
      <c r="B411" s="604"/>
      <c r="C411" s="216"/>
      <c r="D411" s="217" t="s">
        <v>161</v>
      </c>
      <c r="E411" s="217"/>
      <c r="F411" s="217"/>
      <c r="G411" s="217"/>
      <c r="H411" s="217"/>
      <c r="I411" s="217"/>
      <c r="J411" s="217"/>
      <c r="K411" s="218"/>
    </row>
    <row r="412" spans="1:12" x14ac:dyDescent="0.45">
      <c r="C412" s="618"/>
      <c r="D412" s="620" t="s">
        <v>168</v>
      </c>
      <c r="E412" s="622"/>
      <c r="F412" s="268" t="s">
        <v>162</v>
      </c>
      <c r="G412" s="250"/>
      <c r="H412" s="250"/>
      <c r="I412" s="250"/>
      <c r="J412" s="250"/>
      <c r="K412" s="269">
        <f t="shared" ref="K412:K451" si="34">SUM(G412:J412)</f>
        <v>0</v>
      </c>
    </row>
    <row r="413" spans="1:12" x14ac:dyDescent="0.45">
      <c r="C413" s="624"/>
      <c r="D413" s="621"/>
      <c r="E413" s="623"/>
      <c r="F413" s="270" t="s">
        <v>163</v>
      </c>
      <c r="G413" s="249"/>
      <c r="H413" s="249"/>
      <c r="I413" s="249"/>
      <c r="J413" s="249"/>
      <c r="K413" s="271">
        <f t="shared" si="34"/>
        <v>0</v>
      </c>
    </row>
    <row r="414" spans="1:12" ht="18" customHeight="1" x14ac:dyDescent="0.45">
      <c r="C414" s="618"/>
      <c r="D414" s="620" t="s">
        <v>168</v>
      </c>
      <c r="E414" s="622"/>
      <c r="F414" s="268" t="s">
        <v>162</v>
      </c>
      <c r="G414" s="243"/>
      <c r="H414" s="243"/>
      <c r="I414" s="243"/>
      <c r="J414" s="243"/>
      <c r="K414" s="269">
        <f t="shared" si="34"/>
        <v>0</v>
      </c>
    </row>
    <row r="415" spans="1:12" x14ac:dyDescent="0.45">
      <c r="C415" s="624"/>
      <c r="D415" s="621"/>
      <c r="E415" s="623"/>
      <c r="F415" s="270" t="s">
        <v>163</v>
      </c>
      <c r="G415" s="244"/>
      <c r="H415" s="244"/>
      <c r="I415" s="244"/>
      <c r="J415" s="244"/>
      <c r="K415" s="271">
        <f t="shared" si="34"/>
        <v>0</v>
      </c>
    </row>
    <row r="416" spans="1:12" x14ac:dyDescent="0.45">
      <c r="C416" s="618"/>
      <c r="D416" s="620" t="s">
        <v>167</v>
      </c>
      <c r="E416" s="622"/>
      <c r="F416" s="268" t="s">
        <v>162</v>
      </c>
      <c r="G416" s="243"/>
      <c r="H416" s="243"/>
      <c r="I416" s="243"/>
      <c r="J416" s="243"/>
      <c r="K416" s="269">
        <f t="shared" si="34"/>
        <v>0</v>
      </c>
    </row>
    <row r="417" spans="3:11" x14ac:dyDescent="0.45">
      <c r="C417" s="624"/>
      <c r="D417" s="621"/>
      <c r="E417" s="623"/>
      <c r="F417" s="270" t="s">
        <v>163</v>
      </c>
      <c r="G417" s="244"/>
      <c r="H417" s="244"/>
      <c r="I417" s="244"/>
      <c r="J417" s="244"/>
      <c r="K417" s="271">
        <f t="shared" si="34"/>
        <v>0</v>
      </c>
    </row>
    <row r="418" spans="3:11" ht="18" customHeight="1" x14ac:dyDescent="0.45">
      <c r="C418" s="618"/>
      <c r="D418" s="620" t="s">
        <v>167</v>
      </c>
      <c r="E418" s="622"/>
      <c r="F418" s="268" t="s">
        <v>162</v>
      </c>
      <c r="G418" s="243"/>
      <c r="H418" s="243"/>
      <c r="I418" s="243"/>
      <c r="J418" s="243"/>
      <c r="K418" s="269">
        <f t="shared" si="34"/>
        <v>0</v>
      </c>
    </row>
    <row r="419" spans="3:11" x14ac:dyDescent="0.45">
      <c r="C419" s="624"/>
      <c r="D419" s="621"/>
      <c r="E419" s="623"/>
      <c r="F419" s="270" t="s">
        <v>163</v>
      </c>
      <c r="G419" s="244"/>
      <c r="H419" s="244"/>
      <c r="I419" s="244"/>
      <c r="J419" s="244"/>
      <c r="K419" s="271">
        <f t="shared" si="34"/>
        <v>0</v>
      </c>
    </row>
    <row r="420" spans="3:11" ht="18" customHeight="1" x14ac:dyDescent="0.45">
      <c r="C420" s="618"/>
      <c r="D420" s="620" t="s">
        <v>167</v>
      </c>
      <c r="E420" s="622"/>
      <c r="F420" s="268" t="s">
        <v>162</v>
      </c>
      <c r="G420" s="243"/>
      <c r="H420" s="243"/>
      <c r="I420" s="243"/>
      <c r="J420" s="243"/>
      <c r="K420" s="269">
        <f t="shared" si="34"/>
        <v>0</v>
      </c>
    </row>
    <row r="421" spans="3:11" x14ac:dyDescent="0.45">
      <c r="C421" s="624"/>
      <c r="D421" s="621"/>
      <c r="E421" s="623"/>
      <c r="F421" s="270" t="s">
        <v>163</v>
      </c>
      <c r="G421" s="244"/>
      <c r="H421" s="244"/>
      <c r="I421" s="244"/>
      <c r="J421" s="244"/>
      <c r="K421" s="271">
        <f t="shared" si="34"/>
        <v>0</v>
      </c>
    </row>
    <row r="422" spans="3:11" ht="18" customHeight="1" x14ac:dyDescent="0.45">
      <c r="C422" s="618"/>
      <c r="D422" s="620" t="s">
        <v>168</v>
      </c>
      <c r="E422" s="622"/>
      <c r="F422" s="268" t="s">
        <v>162</v>
      </c>
      <c r="G422" s="243"/>
      <c r="H422" s="243"/>
      <c r="I422" s="243"/>
      <c r="J422" s="243"/>
      <c r="K422" s="269">
        <f t="shared" si="34"/>
        <v>0</v>
      </c>
    </row>
    <row r="423" spans="3:11" x14ac:dyDescent="0.45">
      <c r="C423" s="624"/>
      <c r="D423" s="621"/>
      <c r="E423" s="623"/>
      <c r="F423" s="270" t="s">
        <v>163</v>
      </c>
      <c r="G423" s="244"/>
      <c r="H423" s="244"/>
      <c r="I423" s="244"/>
      <c r="J423" s="244"/>
      <c r="K423" s="271">
        <f t="shared" si="34"/>
        <v>0</v>
      </c>
    </row>
    <row r="424" spans="3:11" x14ac:dyDescent="0.45">
      <c r="C424" s="618"/>
      <c r="D424" s="620" t="s">
        <v>167</v>
      </c>
      <c r="E424" s="622"/>
      <c r="F424" s="268" t="s">
        <v>162</v>
      </c>
      <c r="G424" s="243"/>
      <c r="H424" s="243"/>
      <c r="I424" s="243"/>
      <c r="J424" s="243"/>
      <c r="K424" s="269">
        <f t="shared" si="34"/>
        <v>0</v>
      </c>
    </row>
    <row r="425" spans="3:11" x14ac:dyDescent="0.45">
      <c r="C425" s="624"/>
      <c r="D425" s="621"/>
      <c r="E425" s="623"/>
      <c r="F425" s="270" t="s">
        <v>163</v>
      </c>
      <c r="G425" s="244"/>
      <c r="H425" s="244"/>
      <c r="I425" s="244"/>
      <c r="J425" s="244"/>
      <c r="K425" s="271">
        <f t="shared" si="34"/>
        <v>0</v>
      </c>
    </row>
    <row r="426" spans="3:11" ht="18" customHeight="1" x14ac:dyDescent="0.45">
      <c r="C426" s="618"/>
      <c r="D426" s="620" t="s">
        <v>167</v>
      </c>
      <c r="E426" s="622"/>
      <c r="F426" s="268" t="s">
        <v>162</v>
      </c>
      <c r="G426" s="243"/>
      <c r="H426" s="243"/>
      <c r="I426" s="243"/>
      <c r="J426" s="243"/>
      <c r="K426" s="269">
        <f t="shared" si="34"/>
        <v>0</v>
      </c>
    </row>
    <row r="427" spans="3:11" x14ac:dyDescent="0.45">
      <c r="C427" s="624"/>
      <c r="D427" s="621"/>
      <c r="E427" s="623"/>
      <c r="F427" s="270" t="s">
        <v>163</v>
      </c>
      <c r="G427" s="244"/>
      <c r="H427" s="244"/>
      <c r="I427" s="244"/>
      <c r="J427" s="244"/>
      <c r="K427" s="271">
        <f t="shared" si="34"/>
        <v>0</v>
      </c>
    </row>
    <row r="428" spans="3:11" ht="18" customHeight="1" x14ac:dyDescent="0.45">
      <c r="C428" s="618"/>
      <c r="D428" s="620" t="s">
        <v>167</v>
      </c>
      <c r="E428" s="622"/>
      <c r="F428" s="268" t="s">
        <v>162</v>
      </c>
      <c r="G428" s="243"/>
      <c r="H428" s="243"/>
      <c r="I428" s="243"/>
      <c r="J428" s="243"/>
      <c r="K428" s="269">
        <f t="shared" si="34"/>
        <v>0</v>
      </c>
    </row>
    <row r="429" spans="3:11" x14ac:dyDescent="0.45">
      <c r="C429" s="624"/>
      <c r="D429" s="621"/>
      <c r="E429" s="623"/>
      <c r="F429" s="270" t="s">
        <v>163</v>
      </c>
      <c r="G429" s="244"/>
      <c r="H429" s="244"/>
      <c r="I429" s="244"/>
      <c r="J429" s="244"/>
      <c r="K429" s="271">
        <f t="shared" si="34"/>
        <v>0</v>
      </c>
    </row>
    <row r="430" spans="3:11" ht="18" customHeight="1" x14ac:dyDescent="0.45">
      <c r="C430" s="618"/>
      <c r="D430" s="620" t="s">
        <v>168</v>
      </c>
      <c r="E430" s="622"/>
      <c r="F430" s="268" t="s">
        <v>162</v>
      </c>
      <c r="G430" s="243"/>
      <c r="H430" s="243"/>
      <c r="I430" s="243"/>
      <c r="J430" s="243"/>
      <c r="K430" s="269">
        <f t="shared" si="34"/>
        <v>0</v>
      </c>
    </row>
    <row r="431" spans="3:11" x14ac:dyDescent="0.45">
      <c r="C431" s="624"/>
      <c r="D431" s="621"/>
      <c r="E431" s="623"/>
      <c r="F431" s="270" t="s">
        <v>163</v>
      </c>
      <c r="G431" s="244"/>
      <c r="H431" s="244"/>
      <c r="I431" s="244"/>
      <c r="J431" s="244"/>
      <c r="K431" s="271">
        <f t="shared" si="34"/>
        <v>0</v>
      </c>
    </row>
    <row r="432" spans="3:11" x14ac:dyDescent="0.45">
      <c r="C432" s="618"/>
      <c r="D432" s="620" t="s">
        <v>167</v>
      </c>
      <c r="E432" s="622"/>
      <c r="F432" s="268" t="s">
        <v>162</v>
      </c>
      <c r="G432" s="243"/>
      <c r="H432" s="243"/>
      <c r="I432" s="243"/>
      <c r="J432" s="243"/>
      <c r="K432" s="269">
        <f t="shared" si="34"/>
        <v>0</v>
      </c>
    </row>
    <row r="433" spans="3:11" x14ac:dyDescent="0.45">
      <c r="C433" s="624"/>
      <c r="D433" s="621"/>
      <c r="E433" s="623"/>
      <c r="F433" s="270" t="s">
        <v>163</v>
      </c>
      <c r="G433" s="244"/>
      <c r="H433" s="244"/>
      <c r="I433" s="244"/>
      <c r="J433" s="244"/>
      <c r="K433" s="271">
        <f t="shared" si="34"/>
        <v>0</v>
      </c>
    </row>
    <row r="434" spans="3:11" ht="18" customHeight="1" x14ac:dyDescent="0.45">
      <c r="C434" s="618"/>
      <c r="D434" s="620" t="s">
        <v>167</v>
      </c>
      <c r="E434" s="622"/>
      <c r="F434" s="268" t="s">
        <v>162</v>
      </c>
      <c r="G434" s="243"/>
      <c r="H434" s="243"/>
      <c r="I434" s="243"/>
      <c r="J434" s="243"/>
      <c r="K434" s="269">
        <f t="shared" si="34"/>
        <v>0</v>
      </c>
    </row>
    <row r="435" spans="3:11" x14ac:dyDescent="0.45">
      <c r="C435" s="624"/>
      <c r="D435" s="621"/>
      <c r="E435" s="623"/>
      <c r="F435" s="270" t="s">
        <v>163</v>
      </c>
      <c r="G435" s="244"/>
      <c r="H435" s="244"/>
      <c r="I435" s="244"/>
      <c r="J435" s="244"/>
      <c r="K435" s="271">
        <f t="shared" si="34"/>
        <v>0</v>
      </c>
    </row>
    <row r="436" spans="3:11" ht="18" customHeight="1" x14ac:dyDescent="0.45">
      <c r="C436" s="618"/>
      <c r="D436" s="620" t="s">
        <v>167</v>
      </c>
      <c r="E436" s="622"/>
      <c r="F436" s="268" t="s">
        <v>162</v>
      </c>
      <c r="G436" s="243"/>
      <c r="H436" s="243"/>
      <c r="I436" s="243"/>
      <c r="J436" s="243"/>
      <c r="K436" s="269">
        <f t="shared" si="34"/>
        <v>0</v>
      </c>
    </row>
    <row r="437" spans="3:11" x14ac:dyDescent="0.45">
      <c r="C437" s="624"/>
      <c r="D437" s="621"/>
      <c r="E437" s="623"/>
      <c r="F437" s="270" t="s">
        <v>163</v>
      </c>
      <c r="G437" s="244"/>
      <c r="H437" s="244"/>
      <c r="I437" s="244"/>
      <c r="J437" s="244"/>
      <c r="K437" s="271">
        <f t="shared" si="34"/>
        <v>0</v>
      </c>
    </row>
    <row r="438" spans="3:11" ht="18" customHeight="1" x14ac:dyDescent="0.45">
      <c r="C438" s="618"/>
      <c r="D438" s="620" t="s">
        <v>168</v>
      </c>
      <c r="E438" s="622"/>
      <c r="F438" s="268" t="s">
        <v>162</v>
      </c>
      <c r="G438" s="243"/>
      <c r="H438" s="243"/>
      <c r="I438" s="243"/>
      <c r="J438" s="243"/>
      <c r="K438" s="269">
        <f t="shared" si="34"/>
        <v>0</v>
      </c>
    </row>
    <row r="439" spans="3:11" x14ac:dyDescent="0.45">
      <c r="C439" s="624"/>
      <c r="D439" s="621"/>
      <c r="E439" s="623"/>
      <c r="F439" s="270" t="s">
        <v>163</v>
      </c>
      <c r="G439" s="244"/>
      <c r="H439" s="244"/>
      <c r="I439" s="244"/>
      <c r="J439" s="244"/>
      <c r="K439" s="271">
        <f t="shared" si="34"/>
        <v>0</v>
      </c>
    </row>
    <row r="440" spans="3:11" x14ac:dyDescent="0.45">
      <c r="C440" s="618"/>
      <c r="D440" s="620" t="s">
        <v>167</v>
      </c>
      <c r="E440" s="622"/>
      <c r="F440" s="268" t="s">
        <v>162</v>
      </c>
      <c r="G440" s="243"/>
      <c r="H440" s="243"/>
      <c r="I440" s="243"/>
      <c r="J440" s="243"/>
      <c r="K440" s="269">
        <f t="shared" si="34"/>
        <v>0</v>
      </c>
    </row>
    <row r="441" spans="3:11" x14ac:dyDescent="0.45">
      <c r="C441" s="624"/>
      <c r="D441" s="621"/>
      <c r="E441" s="623"/>
      <c r="F441" s="270" t="s">
        <v>163</v>
      </c>
      <c r="G441" s="244"/>
      <c r="H441" s="244"/>
      <c r="I441" s="244"/>
      <c r="J441" s="244"/>
      <c r="K441" s="271">
        <f t="shared" si="34"/>
        <v>0</v>
      </c>
    </row>
    <row r="442" spans="3:11" ht="18" customHeight="1" x14ac:dyDescent="0.45">
      <c r="C442" s="618"/>
      <c r="D442" s="620" t="s">
        <v>167</v>
      </c>
      <c r="E442" s="622"/>
      <c r="F442" s="268" t="s">
        <v>162</v>
      </c>
      <c r="G442" s="243"/>
      <c r="H442" s="243"/>
      <c r="I442" s="243"/>
      <c r="J442" s="243"/>
      <c r="K442" s="269">
        <f t="shared" si="34"/>
        <v>0</v>
      </c>
    </row>
    <row r="443" spans="3:11" x14ac:dyDescent="0.45">
      <c r="C443" s="624"/>
      <c r="D443" s="621"/>
      <c r="E443" s="623"/>
      <c r="F443" s="270" t="s">
        <v>163</v>
      </c>
      <c r="G443" s="244"/>
      <c r="H443" s="244"/>
      <c r="I443" s="244"/>
      <c r="J443" s="244"/>
      <c r="K443" s="271">
        <f t="shared" si="34"/>
        <v>0</v>
      </c>
    </row>
    <row r="444" spans="3:11" ht="18" customHeight="1" x14ac:dyDescent="0.45">
      <c r="C444" s="618"/>
      <c r="D444" s="620" t="s">
        <v>167</v>
      </c>
      <c r="E444" s="622"/>
      <c r="F444" s="268" t="s">
        <v>162</v>
      </c>
      <c r="G444" s="243"/>
      <c r="H444" s="243"/>
      <c r="I444" s="243"/>
      <c r="J444" s="243"/>
      <c r="K444" s="269">
        <f t="shared" si="34"/>
        <v>0</v>
      </c>
    </row>
    <row r="445" spans="3:11" x14ac:dyDescent="0.45">
      <c r="C445" s="624"/>
      <c r="D445" s="621"/>
      <c r="E445" s="623"/>
      <c r="F445" s="270" t="s">
        <v>163</v>
      </c>
      <c r="G445" s="244"/>
      <c r="H445" s="244"/>
      <c r="I445" s="244"/>
      <c r="J445" s="244"/>
      <c r="K445" s="271">
        <f t="shared" si="34"/>
        <v>0</v>
      </c>
    </row>
    <row r="446" spans="3:11" x14ac:dyDescent="0.45">
      <c r="C446" s="618"/>
      <c r="D446" s="620" t="s">
        <v>167</v>
      </c>
      <c r="E446" s="622"/>
      <c r="F446" s="268" t="s">
        <v>162</v>
      </c>
      <c r="G446" s="251"/>
      <c r="H446" s="251"/>
      <c r="I446" s="251"/>
      <c r="J446" s="251"/>
      <c r="K446" s="269">
        <f t="shared" si="34"/>
        <v>0</v>
      </c>
    </row>
    <row r="447" spans="3:11" x14ac:dyDescent="0.45">
      <c r="C447" s="619"/>
      <c r="D447" s="621"/>
      <c r="E447" s="623"/>
      <c r="F447" s="270" t="s">
        <v>163</v>
      </c>
      <c r="G447" s="245"/>
      <c r="H447" s="245"/>
      <c r="I447" s="245"/>
      <c r="J447" s="245"/>
      <c r="K447" s="271">
        <f t="shared" si="34"/>
        <v>0</v>
      </c>
    </row>
    <row r="448" spans="3:11" x14ac:dyDescent="0.45">
      <c r="C448" s="618"/>
      <c r="D448" s="620" t="s">
        <v>167</v>
      </c>
      <c r="E448" s="622"/>
      <c r="F448" s="268" t="s">
        <v>162</v>
      </c>
      <c r="G448" s="250"/>
      <c r="H448" s="250"/>
      <c r="I448" s="250"/>
      <c r="J448" s="250"/>
      <c r="K448" s="269">
        <f t="shared" si="34"/>
        <v>0</v>
      </c>
    </row>
    <row r="449" spans="3:11" x14ac:dyDescent="0.45">
      <c r="C449" s="619"/>
      <c r="D449" s="621"/>
      <c r="E449" s="623"/>
      <c r="F449" s="270" t="s">
        <v>163</v>
      </c>
      <c r="G449" s="249"/>
      <c r="H449" s="249"/>
      <c r="I449" s="249"/>
      <c r="J449" s="249"/>
      <c r="K449" s="271">
        <f t="shared" si="34"/>
        <v>0</v>
      </c>
    </row>
    <row r="450" spans="3:11" x14ac:dyDescent="0.45">
      <c r="C450" s="618"/>
      <c r="D450" s="620" t="s">
        <v>167</v>
      </c>
      <c r="E450" s="622"/>
      <c r="F450" s="268" t="s">
        <v>162</v>
      </c>
      <c r="G450" s="251"/>
      <c r="H450" s="251"/>
      <c r="I450" s="251"/>
      <c r="J450" s="251"/>
      <c r="K450" s="269">
        <f t="shared" si="34"/>
        <v>0</v>
      </c>
    </row>
    <row r="451" spans="3:11" x14ac:dyDescent="0.45">
      <c r="C451" s="619"/>
      <c r="D451" s="621"/>
      <c r="E451" s="623"/>
      <c r="F451" s="270" t="s">
        <v>163</v>
      </c>
      <c r="G451" s="245"/>
      <c r="H451" s="245"/>
      <c r="I451" s="245"/>
      <c r="J451" s="245"/>
      <c r="K451" s="271">
        <f t="shared" si="34"/>
        <v>0</v>
      </c>
    </row>
    <row r="452" spans="3:11" ht="18" customHeight="1" x14ac:dyDescent="0.45">
      <c r="C452" s="607"/>
      <c r="D452" s="609"/>
      <c r="E452" s="611" t="s">
        <v>183</v>
      </c>
      <c r="F452" s="219"/>
      <c r="G452" s="228"/>
      <c r="H452" s="228"/>
      <c r="I452" s="228"/>
      <c r="J452" s="228"/>
      <c r="K452" s="228"/>
    </row>
    <row r="453" spans="3:11" x14ac:dyDescent="0.45">
      <c r="C453" s="608"/>
      <c r="D453" s="610"/>
      <c r="E453" s="612"/>
      <c r="F453" s="220"/>
      <c r="G453" s="225"/>
      <c r="H453" s="225"/>
      <c r="I453" s="225"/>
      <c r="J453" s="225"/>
      <c r="K453" s="225"/>
    </row>
    <row r="454" spans="3:11" ht="36.6" customHeight="1" x14ac:dyDescent="0.45">
      <c r="C454" s="221"/>
      <c r="D454" s="613" t="s">
        <v>165</v>
      </c>
      <c r="E454" s="613"/>
      <c r="F454" s="613"/>
      <c r="G454" s="613"/>
      <c r="H454" s="613"/>
      <c r="I454" s="613"/>
      <c r="J454" s="613"/>
      <c r="K454" s="614"/>
    </row>
    <row r="455" spans="3:11" x14ac:dyDescent="0.45">
      <c r="C455" s="221"/>
      <c r="D455" s="625" t="s">
        <v>195</v>
      </c>
      <c r="E455" s="626"/>
      <c r="F455" s="627"/>
      <c r="G455" s="211" t="str">
        <f>MF申請書!$AF$18&amp;"年度"</f>
        <v>年度</v>
      </c>
      <c r="H455" s="211" t="str">
        <f>(MF申請書!$AF$18+1)&amp;"年度"</f>
        <v>1年度</v>
      </c>
      <c r="I455" s="211" t="str">
        <f>(MF申請書!$AF$18+2)&amp;"年度"</f>
        <v>2年度</v>
      </c>
      <c r="J455" s="211" t="str">
        <f>(MF申請書!$AF$18+3)&amp;"年度"</f>
        <v>3年度</v>
      </c>
      <c r="K455" s="212" t="s">
        <v>20</v>
      </c>
    </row>
    <row r="456" spans="3:11" x14ac:dyDescent="0.45">
      <c r="C456" s="615"/>
      <c r="D456" s="616"/>
      <c r="E456" s="616"/>
      <c r="F456" s="617"/>
      <c r="G456" s="245"/>
      <c r="H456" s="245"/>
      <c r="I456" s="245"/>
      <c r="J456" s="245"/>
      <c r="K456" s="272">
        <f t="shared" ref="K456:K465" si="35">SUM(G456:J456)</f>
        <v>0</v>
      </c>
    </row>
    <row r="457" spans="3:11" x14ac:dyDescent="0.45">
      <c r="C457" s="615"/>
      <c r="D457" s="616"/>
      <c r="E457" s="616"/>
      <c r="F457" s="617"/>
      <c r="G457" s="245"/>
      <c r="H457" s="245"/>
      <c r="I457" s="245"/>
      <c r="J457" s="245"/>
      <c r="K457" s="272">
        <f t="shared" si="35"/>
        <v>0</v>
      </c>
    </row>
    <row r="458" spans="3:11" x14ac:dyDescent="0.45">
      <c r="C458" s="615"/>
      <c r="D458" s="616"/>
      <c r="E458" s="616"/>
      <c r="F458" s="617"/>
      <c r="G458" s="245"/>
      <c r="H458" s="245"/>
      <c r="I458" s="245"/>
      <c r="J458" s="245"/>
      <c r="K458" s="272">
        <f t="shared" si="35"/>
        <v>0</v>
      </c>
    </row>
    <row r="459" spans="3:11" x14ac:dyDescent="0.45">
      <c r="C459" s="615"/>
      <c r="D459" s="616"/>
      <c r="E459" s="616"/>
      <c r="F459" s="617"/>
      <c r="G459" s="245"/>
      <c r="H459" s="245"/>
      <c r="I459" s="245"/>
      <c r="J459" s="245"/>
      <c r="K459" s="272">
        <f t="shared" si="35"/>
        <v>0</v>
      </c>
    </row>
    <row r="460" spans="3:11" x14ac:dyDescent="0.45">
      <c r="C460" s="615"/>
      <c r="D460" s="616"/>
      <c r="E460" s="616"/>
      <c r="F460" s="617"/>
      <c r="G460" s="245"/>
      <c r="H460" s="245"/>
      <c r="I460" s="245"/>
      <c r="J460" s="245"/>
      <c r="K460" s="272">
        <f t="shared" si="35"/>
        <v>0</v>
      </c>
    </row>
    <row r="461" spans="3:11" x14ac:dyDescent="0.45">
      <c r="C461" s="615"/>
      <c r="D461" s="616"/>
      <c r="E461" s="616"/>
      <c r="F461" s="617"/>
      <c r="G461" s="245"/>
      <c r="H461" s="245"/>
      <c r="I461" s="245"/>
      <c r="J461" s="245"/>
      <c r="K461" s="272">
        <f t="shared" si="35"/>
        <v>0</v>
      </c>
    </row>
    <row r="462" spans="3:11" x14ac:dyDescent="0.45">
      <c r="C462" s="615"/>
      <c r="D462" s="616"/>
      <c r="E462" s="616"/>
      <c r="F462" s="617"/>
      <c r="G462" s="245"/>
      <c r="H462" s="245"/>
      <c r="I462" s="245"/>
      <c r="J462" s="245"/>
      <c r="K462" s="272">
        <f t="shared" si="35"/>
        <v>0</v>
      </c>
    </row>
    <row r="463" spans="3:11" x14ac:dyDescent="0.45">
      <c r="C463" s="615"/>
      <c r="D463" s="616"/>
      <c r="E463" s="616"/>
      <c r="F463" s="617"/>
      <c r="G463" s="245"/>
      <c r="H463" s="245"/>
      <c r="I463" s="245"/>
      <c r="J463" s="245"/>
      <c r="K463" s="272">
        <f t="shared" si="35"/>
        <v>0</v>
      </c>
    </row>
    <row r="464" spans="3:11" x14ac:dyDescent="0.45">
      <c r="C464" s="615"/>
      <c r="D464" s="616"/>
      <c r="E464" s="616"/>
      <c r="F464" s="617"/>
      <c r="G464" s="245"/>
      <c r="H464" s="245"/>
      <c r="I464" s="245"/>
      <c r="J464" s="245"/>
      <c r="K464" s="272">
        <f t="shared" si="35"/>
        <v>0</v>
      </c>
    </row>
    <row r="465" spans="1:12" x14ac:dyDescent="0.45">
      <c r="C465" s="615"/>
      <c r="D465" s="616"/>
      <c r="E465" s="616"/>
      <c r="F465" s="617"/>
      <c r="G465" s="245"/>
      <c r="H465" s="245"/>
      <c r="I465" s="245"/>
      <c r="J465" s="245"/>
      <c r="K465" s="272">
        <f t="shared" si="35"/>
        <v>0</v>
      </c>
    </row>
    <row r="467" spans="1:12" x14ac:dyDescent="0.45">
      <c r="A467" s="287"/>
      <c r="B467" s="286"/>
      <c r="C467" s="287"/>
      <c r="D467" s="287"/>
      <c r="E467" s="287"/>
      <c r="F467" s="287"/>
      <c r="G467" s="287"/>
      <c r="H467" s="287"/>
      <c r="I467" s="287"/>
      <c r="J467" s="287"/>
      <c r="K467" s="287"/>
      <c r="L467" s="287"/>
    </row>
    <row r="468" spans="1:12" ht="36.6" customHeight="1" x14ac:dyDescent="0.45">
      <c r="A468" s="601" t="s">
        <v>193</v>
      </c>
      <c r="B468" s="603">
        <v>8</v>
      </c>
      <c r="C468" s="231" t="s">
        <v>176</v>
      </c>
      <c r="D468" s="229"/>
      <c r="E468" s="230"/>
      <c r="F468" s="628" t="str">
        <f>_xlfn.TEXTJOIN("、",TRUE,C520:C532,C477:C520)</f>
        <v/>
      </c>
      <c r="G468" s="629"/>
      <c r="H468" s="629"/>
      <c r="I468" s="629"/>
      <c r="J468" s="629"/>
      <c r="K468" s="630"/>
    </row>
    <row r="469" spans="1:12" x14ac:dyDescent="0.45">
      <c r="A469" s="602"/>
      <c r="B469" s="602"/>
    </row>
    <row r="470" spans="1:12" x14ac:dyDescent="0.45">
      <c r="A470" s="602"/>
      <c r="B470" s="602"/>
      <c r="C470" s="631" t="s">
        <v>160</v>
      </c>
      <c r="D470" s="632"/>
      <c r="E470" s="632"/>
      <c r="F470" s="633"/>
      <c r="G470" s="637" t="s">
        <v>166</v>
      </c>
      <c r="H470" s="638"/>
      <c r="I470" s="638"/>
      <c r="J470" s="638"/>
      <c r="K470" s="639"/>
    </row>
    <row r="471" spans="1:12" x14ac:dyDescent="0.45">
      <c r="A471" s="602"/>
      <c r="B471" s="602"/>
      <c r="C471" s="634"/>
      <c r="D471" s="635"/>
      <c r="E471" s="635"/>
      <c r="F471" s="636"/>
      <c r="G471" s="211" t="str">
        <f>MF申請書!$AF$18&amp;"年度"</f>
        <v>年度</v>
      </c>
      <c r="H471" s="211" t="str">
        <f>(MF申請書!$AF$18+1)&amp;"年度"</f>
        <v>1年度</v>
      </c>
      <c r="I471" s="211" t="str">
        <f>(MF申請書!$AF$18+2)&amp;"年度"</f>
        <v>2年度</v>
      </c>
      <c r="J471" s="211" t="str">
        <f>(MF申請書!$AF$18+3)&amp;"年度"</f>
        <v>3年度</v>
      </c>
      <c r="K471" s="212" t="s">
        <v>20</v>
      </c>
    </row>
    <row r="472" spans="1:12" x14ac:dyDescent="0.45">
      <c r="A472" s="602"/>
      <c r="B472" s="602"/>
      <c r="C472" s="640" t="s">
        <v>161</v>
      </c>
      <c r="D472" s="641" t="s">
        <v>162</v>
      </c>
      <c r="E472" s="642"/>
      <c r="F472" s="643"/>
      <c r="G472" s="223">
        <f>SUMIF($F478:$F532,$D472,G478:G532)</f>
        <v>0</v>
      </c>
      <c r="H472" s="223">
        <f>SUMIF($F478:$F532,$D472,H478:H532)</f>
        <v>0</v>
      </c>
      <c r="I472" s="223">
        <f>SUMIF($F478:$F532,$D472,I478:I532)</f>
        <v>0</v>
      </c>
      <c r="J472" s="223">
        <f>SUMIF($F478:$F532,$D472,J478:J532)</f>
        <v>0</v>
      </c>
      <c r="K472" s="224">
        <f>SUM(G472:J472)</f>
        <v>0</v>
      </c>
    </row>
    <row r="473" spans="1:12" x14ac:dyDescent="0.45">
      <c r="A473" s="602"/>
      <c r="B473" s="602"/>
      <c r="C473" s="640"/>
      <c r="D473" s="644" t="s">
        <v>163</v>
      </c>
      <c r="E473" s="645"/>
      <c r="F473" s="646"/>
      <c r="G473" s="225">
        <f>SUMIF($F478:$F532,$D473,G478:G532)</f>
        <v>0</v>
      </c>
      <c r="H473" s="225">
        <f>SUMIF($F478:$F532,$D473,H478:H532)</f>
        <v>0</v>
      </c>
      <c r="I473" s="225">
        <f>SUMIF($F478:$F532,$D473,I478:I532)</f>
        <v>0</v>
      </c>
      <c r="J473" s="225">
        <f>SUMIF($F478:$F532,$D473,J478:J532)</f>
        <v>0</v>
      </c>
      <c r="K473" s="226">
        <f>SUM(G473:J473)</f>
        <v>0</v>
      </c>
    </row>
    <row r="474" spans="1:12" x14ac:dyDescent="0.45">
      <c r="A474" s="602"/>
      <c r="B474" s="602"/>
      <c r="C474" s="647" t="s">
        <v>165</v>
      </c>
      <c r="D474" s="638"/>
      <c r="E474" s="638"/>
      <c r="F474" s="639"/>
      <c r="G474" s="225">
        <f>SUM(G521:G532)</f>
        <v>0</v>
      </c>
      <c r="H474" s="225">
        <f t="shared" ref="H474:J474" si="36">SUM(H521:H532)</f>
        <v>0</v>
      </c>
      <c r="I474" s="225">
        <f t="shared" si="36"/>
        <v>0</v>
      </c>
      <c r="J474" s="225">
        <f t="shared" si="36"/>
        <v>0</v>
      </c>
      <c r="K474" s="224">
        <f>SUM(G474:J474)</f>
        <v>0</v>
      </c>
    </row>
    <row r="475" spans="1:12" ht="18.600000000000001" thickBot="1" x14ac:dyDescent="0.5">
      <c r="A475" s="602"/>
      <c r="B475" s="602"/>
      <c r="C475" s="648" t="s">
        <v>42</v>
      </c>
      <c r="D475" s="649"/>
      <c r="E475" s="649"/>
      <c r="F475" s="650"/>
      <c r="G475" s="223">
        <f>G472+G473+G474</f>
        <v>0</v>
      </c>
      <c r="H475" s="223">
        <f>H472+H474</f>
        <v>0</v>
      </c>
      <c r="I475" s="223">
        <f t="shared" ref="I475" si="37">I472+I474</f>
        <v>0</v>
      </c>
      <c r="J475" s="223">
        <f>J472+J474</f>
        <v>0</v>
      </c>
      <c r="K475" s="227">
        <f>SUM(G475:J475)</f>
        <v>0</v>
      </c>
    </row>
    <row r="476" spans="1:12" ht="18.600000000000001" thickTop="1" x14ac:dyDescent="0.45">
      <c r="A476" s="602"/>
      <c r="B476" s="602"/>
      <c r="C476" s="213"/>
      <c r="D476" s="214" t="s">
        <v>164</v>
      </c>
      <c r="E476" s="214"/>
      <c r="F476" s="214"/>
      <c r="G476" s="214"/>
      <c r="H476" s="214"/>
      <c r="I476" s="214"/>
      <c r="J476" s="214"/>
      <c r="K476" s="215"/>
    </row>
    <row r="477" spans="1:12" x14ac:dyDescent="0.45">
      <c r="A477" s="602"/>
      <c r="B477" s="602"/>
      <c r="C477" s="216"/>
      <c r="D477" s="217" t="s">
        <v>161</v>
      </c>
      <c r="E477" s="217"/>
      <c r="F477" s="217"/>
      <c r="G477" s="217"/>
      <c r="H477" s="217"/>
      <c r="I477" s="217"/>
      <c r="J477" s="217"/>
      <c r="K477" s="218"/>
    </row>
    <row r="478" spans="1:12" x14ac:dyDescent="0.45">
      <c r="C478" s="618"/>
      <c r="D478" s="620" t="s">
        <v>168</v>
      </c>
      <c r="E478" s="622"/>
      <c r="F478" s="268" t="s">
        <v>162</v>
      </c>
      <c r="G478" s="250"/>
      <c r="H478" s="250"/>
      <c r="I478" s="250"/>
      <c r="J478" s="250"/>
      <c r="K478" s="269">
        <f t="shared" ref="K478:K517" si="38">SUM(G478:J478)</f>
        <v>0</v>
      </c>
    </row>
    <row r="479" spans="1:12" x14ac:dyDescent="0.45">
      <c r="C479" s="624"/>
      <c r="D479" s="621"/>
      <c r="E479" s="623"/>
      <c r="F479" s="270" t="s">
        <v>163</v>
      </c>
      <c r="G479" s="249"/>
      <c r="H479" s="249"/>
      <c r="I479" s="249"/>
      <c r="J479" s="249"/>
      <c r="K479" s="271">
        <f t="shared" si="38"/>
        <v>0</v>
      </c>
    </row>
    <row r="480" spans="1:12" ht="18" customHeight="1" x14ac:dyDescent="0.45">
      <c r="C480" s="618"/>
      <c r="D480" s="620" t="s">
        <v>168</v>
      </c>
      <c r="E480" s="622"/>
      <c r="F480" s="268" t="s">
        <v>162</v>
      </c>
      <c r="G480" s="243"/>
      <c r="H480" s="243"/>
      <c r="I480" s="243"/>
      <c r="J480" s="243"/>
      <c r="K480" s="269">
        <f t="shared" si="38"/>
        <v>0</v>
      </c>
    </row>
    <row r="481" spans="3:11" x14ac:dyDescent="0.45">
      <c r="C481" s="624"/>
      <c r="D481" s="621"/>
      <c r="E481" s="623"/>
      <c r="F481" s="270" t="s">
        <v>163</v>
      </c>
      <c r="G481" s="244"/>
      <c r="H481" s="244"/>
      <c r="I481" s="244"/>
      <c r="J481" s="244"/>
      <c r="K481" s="271">
        <f t="shared" si="38"/>
        <v>0</v>
      </c>
    </row>
    <row r="482" spans="3:11" x14ac:dyDescent="0.45">
      <c r="C482" s="618"/>
      <c r="D482" s="620" t="s">
        <v>167</v>
      </c>
      <c r="E482" s="622"/>
      <c r="F482" s="268" t="s">
        <v>162</v>
      </c>
      <c r="G482" s="243"/>
      <c r="H482" s="243"/>
      <c r="I482" s="243"/>
      <c r="J482" s="243"/>
      <c r="K482" s="269">
        <f t="shared" si="38"/>
        <v>0</v>
      </c>
    </row>
    <row r="483" spans="3:11" x14ac:dyDescent="0.45">
      <c r="C483" s="624"/>
      <c r="D483" s="621"/>
      <c r="E483" s="623"/>
      <c r="F483" s="270" t="s">
        <v>163</v>
      </c>
      <c r="G483" s="244"/>
      <c r="H483" s="244"/>
      <c r="I483" s="244"/>
      <c r="J483" s="244"/>
      <c r="K483" s="271">
        <f t="shared" si="38"/>
        <v>0</v>
      </c>
    </row>
    <row r="484" spans="3:11" ht="18" customHeight="1" x14ac:dyDescent="0.45">
      <c r="C484" s="618"/>
      <c r="D484" s="620" t="s">
        <v>167</v>
      </c>
      <c r="E484" s="622"/>
      <c r="F484" s="268" t="s">
        <v>162</v>
      </c>
      <c r="G484" s="243"/>
      <c r="H484" s="243"/>
      <c r="I484" s="243"/>
      <c r="J484" s="243"/>
      <c r="K484" s="269">
        <f t="shared" si="38"/>
        <v>0</v>
      </c>
    </row>
    <row r="485" spans="3:11" x14ac:dyDescent="0.45">
      <c r="C485" s="624"/>
      <c r="D485" s="621"/>
      <c r="E485" s="623"/>
      <c r="F485" s="270" t="s">
        <v>163</v>
      </c>
      <c r="G485" s="244"/>
      <c r="H485" s="244"/>
      <c r="I485" s="244"/>
      <c r="J485" s="244"/>
      <c r="K485" s="271">
        <f t="shared" si="38"/>
        <v>0</v>
      </c>
    </row>
    <row r="486" spans="3:11" ht="18" customHeight="1" x14ac:dyDescent="0.45">
      <c r="C486" s="618"/>
      <c r="D486" s="620" t="s">
        <v>167</v>
      </c>
      <c r="E486" s="622"/>
      <c r="F486" s="268" t="s">
        <v>162</v>
      </c>
      <c r="G486" s="243"/>
      <c r="H486" s="243"/>
      <c r="I486" s="243"/>
      <c r="J486" s="243"/>
      <c r="K486" s="269">
        <f t="shared" si="38"/>
        <v>0</v>
      </c>
    </row>
    <row r="487" spans="3:11" x14ac:dyDescent="0.45">
      <c r="C487" s="624"/>
      <c r="D487" s="621"/>
      <c r="E487" s="623"/>
      <c r="F487" s="270" t="s">
        <v>163</v>
      </c>
      <c r="G487" s="244"/>
      <c r="H487" s="244"/>
      <c r="I487" s="244"/>
      <c r="J487" s="244"/>
      <c r="K487" s="271">
        <f t="shared" si="38"/>
        <v>0</v>
      </c>
    </row>
    <row r="488" spans="3:11" ht="18" customHeight="1" x14ac:dyDescent="0.45">
      <c r="C488" s="618"/>
      <c r="D488" s="620" t="s">
        <v>168</v>
      </c>
      <c r="E488" s="622"/>
      <c r="F488" s="268" t="s">
        <v>162</v>
      </c>
      <c r="G488" s="243"/>
      <c r="H488" s="243"/>
      <c r="I488" s="243"/>
      <c r="J488" s="243"/>
      <c r="K488" s="269">
        <f t="shared" si="38"/>
        <v>0</v>
      </c>
    </row>
    <row r="489" spans="3:11" x14ac:dyDescent="0.45">
      <c r="C489" s="624"/>
      <c r="D489" s="621"/>
      <c r="E489" s="623"/>
      <c r="F489" s="270" t="s">
        <v>163</v>
      </c>
      <c r="G489" s="244"/>
      <c r="H489" s="244"/>
      <c r="I489" s="244"/>
      <c r="J489" s="244"/>
      <c r="K489" s="271">
        <f t="shared" si="38"/>
        <v>0</v>
      </c>
    </row>
    <row r="490" spans="3:11" x14ac:dyDescent="0.45">
      <c r="C490" s="618"/>
      <c r="D490" s="620" t="s">
        <v>167</v>
      </c>
      <c r="E490" s="622"/>
      <c r="F490" s="268" t="s">
        <v>162</v>
      </c>
      <c r="G490" s="243"/>
      <c r="H490" s="243"/>
      <c r="I490" s="243"/>
      <c r="J490" s="243"/>
      <c r="K490" s="269">
        <f t="shared" si="38"/>
        <v>0</v>
      </c>
    </row>
    <row r="491" spans="3:11" x14ac:dyDescent="0.45">
      <c r="C491" s="624"/>
      <c r="D491" s="621"/>
      <c r="E491" s="623"/>
      <c r="F491" s="270" t="s">
        <v>163</v>
      </c>
      <c r="G491" s="244"/>
      <c r="H491" s="244"/>
      <c r="I491" s="244"/>
      <c r="J491" s="244"/>
      <c r="K491" s="271">
        <f t="shared" si="38"/>
        <v>0</v>
      </c>
    </row>
    <row r="492" spans="3:11" ht="18" customHeight="1" x14ac:dyDescent="0.45">
      <c r="C492" s="618"/>
      <c r="D492" s="620" t="s">
        <v>167</v>
      </c>
      <c r="E492" s="622"/>
      <c r="F492" s="268" t="s">
        <v>162</v>
      </c>
      <c r="G492" s="243"/>
      <c r="H492" s="243"/>
      <c r="I492" s="243"/>
      <c r="J492" s="243"/>
      <c r="K492" s="269">
        <f t="shared" si="38"/>
        <v>0</v>
      </c>
    </row>
    <row r="493" spans="3:11" x14ac:dyDescent="0.45">
      <c r="C493" s="624"/>
      <c r="D493" s="621"/>
      <c r="E493" s="623"/>
      <c r="F493" s="270" t="s">
        <v>163</v>
      </c>
      <c r="G493" s="244"/>
      <c r="H493" s="244"/>
      <c r="I493" s="244"/>
      <c r="J493" s="244"/>
      <c r="K493" s="271">
        <f t="shared" si="38"/>
        <v>0</v>
      </c>
    </row>
    <row r="494" spans="3:11" ht="18" customHeight="1" x14ac:dyDescent="0.45">
      <c r="C494" s="618"/>
      <c r="D494" s="620" t="s">
        <v>167</v>
      </c>
      <c r="E494" s="622"/>
      <c r="F494" s="268" t="s">
        <v>162</v>
      </c>
      <c r="G494" s="243"/>
      <c r="H494" s="243"/>
      <c r="I494" s="243"/>
      <c r="J494" s="243"/>
      <c r="K494" s="269">
        <f t="shared" si="38"/>
        <v>0</v>
      </c>
    </row>
    <row r="495" spans="3:11" x14ac:dyDescent="0.45">
      <c r="C495" s="624"/>
      <c r="D495" s="621"/>
      <c r="E495" s="623"/>
      <c r="F495" s="270" t="s">
        <v>163</v>
      </c>
      <c r="G495" s="244"/>
      <c r="H495" s="244"/>
      <c r="I495" s="244"/>
      <c r="J495" s="244"/>
      <c r="K495" s="271">
        <f t="shared" si="38"/>
        <v>0</v>
      </c>
    </row>
    <row r="496" spans="3:11" ht="18" customHeight="1" x14ac:dyDescent="0.45">
      <c r="C496" s="618"/>
      <c r="D496" s="620" t="s">
        <v>168</v>
      </c>
      <c r="E496" s="622"/>
      <c r="F496" s="268" t="s">
        <v>162</v>
      </c>
      <c r="G496" s="243"/>
      <c r="H496" s="243"/>
      <c r="I496" s="243"/>
      <c r="J496" s="243"/>
      <c r="K496" s="269">
        <f t="shared" si="38"/>
        <v>0</v>
      </c>
    </row>
    <row r="497" spans="3:11" x14ac:dyDescent="0.45">
      <c r="C497" s="624"/>
      <c r="D497" s="621"/>
      <c r="E497" s="623"/>
      <c r="F497" s="270" t="s">
        <v>163</v>
      </c>
      <c r="G497" s="244"/>
      <c r="H497" s="244"/>
      <c r="I497" s="244"/>
      <c r="J497" s="244"/>
      <c r="K497" s="271">
        <f t="shared" si="38"/>
        <v>0</v>
      </c>
    </row>
    <row r="498" spans="3:11" x14ac:dyDescent="0.45">
      <c r="C498" s="618"/>
      <c r="D498" s="620" t="s">
        <v>167</v>
      </c>
      <c r="E498" s="622"/>
      <c r="F498" s="268" t="s">
        <v>162</v>
      </c>
      <c r="G498" s="243"/>
      <c r="H498" s="243"/>
      <c r="I498" s="243"/>
      <c r="J498" s="243"/>
      <c r="K498" s="269">
        <f t="shared" si="38"/>
        <v>0</v>
      </c>
    </row>
    <row r="499" spans="3:11" x14ac:dyDescent="0.45">
      <c r="C499" s="624"/>
      <c r="D499" s="621"/>
      <c r="E499" s="623"/>
      <c r="F499" s="270" t="s">
        <v>163</v>
      </c>
      <c r="G499" s="244"/>
      <c r="H499" s="244"/>
      <c r="I499" s="244"/>
      <c r="J499" s="244"/>
      <c r="K499" s="271">
        <f t="shared" si="38"/>
        <v>0</v>
      </c>
    </row>
    <row r="500" spans="3:11" ht="18" customHeight="1" x14ac:dyDescent="0.45">
      <c r="C500" s="618"/>
      <c r="D500" s="620" t="s">
        <v>167</v>
      </c>
      <c r="E500" s="622"/>
      <c r="F500" s="268" t="s">
        <v>162</v>
      </c>
      <c r="G500" s="243"/>
      <c r="H500" s="243"/>
      <c r="I500" s="243"/>
      <c r="J500" s="243"/>
      <c r="K500" s="269">
        <f t="shared" si="38"/>
        <v>0</v>
      </c>
    </row>
    <row r="501" spans="3:11" x14ac:dyDescent="0.45">
      <c r="C501" s="624"/>
      <c r="D501" s="621"/>
      <c r="E501" s="623"/>
      <c r="F501" s="270" t="s">
        <v>163</v>
      </c>
      <c r="G501" s="244"/>
      <c r="H501" s="244"/>
      <c r="I501" s="244"/>
      <c r="J501" s="244"/>
      <c r="K501" s="271">
        <f t="shared" si="38"/>
        <v>0</v>
      </c>
    </row>
    <row r="502" spans="3:11" ht="18" customHeight="1" x14ac:dyDescent="0.45">
      <c r="C502" s="618"/>
      <c r="D502" s="620" t="s">
        <v>167</v>
      </c>
      <c r="E502" s="622"/>
      <c r="F502" s="268" t="s">
        <v>162</v>
      </c>
      <c r="G502" s="243"/>
      <c r="H502" s="243"/>
      <c r="I502" s="243"/>
      <c r="J502" s="243"/>
      <c r="K502" s="269">
        <f t="shared" si="38"/>
        <v>0</v>
      </c>
    </row>
    <row r="503" spans="3:11" x14ac:dyDescent="0.45">
      <c r="C503" s="624"/>
      <c r="D503" s="621"/>
      <c r="E503" s="623"/>
      <c r="F503" s="270" t="s">
        <v>163</v>
      </c>
      <c r="G503" s="244"/>
      <c r="H503" s="244"/>
      <c r="I503" s="244"/>
      <c r="J503" s="244"/>
      <c r="K503" s="271">
        <f t="shared" si="38"/>
        <v>0</v>
      </c>
    </row>
    <row r="504" spans="3:11" ht="18" customHeight="1" x14ac:dyDescent="0.45">
      <c r="C504" s="618"/>
      <c r="D504" s="620" t="s">
        <v>168</v>
      </c>
      <c r="E504" s="622"/>
      <c r="F504" s="268" t="s">
        <v>162</v>
      </c>
      <c r="G504" s="243"/>
      <c r="H504" s="243"/>
      <c r="I504" s="243"/>
      <c r="J504" s="243"/>
      <c r="K504" s="269">
        <f t="shared" si="38"/>
        <v>0</v>
      </c>
    </row>
    <row r="505" spans="3:11" x14ac:dyDescent="0.45">
      <c r="C505" s="624"/>
      <c r="D505" s="621"/>
      <c r="E505" s="623"/>
      <c r="F505" s="270" t="s">
        <v>163</v>
      </c>
      <c r="G505" s="244"/>
      <c r="H505" s="244"/>
      <c r="I505" s="244"/>
      <c r="J505" s="244"/>
      <c r="K505" s="271">
        <f t="shared" si="38"/>
        <v>0</v>
      </c>
    </row>
    <row r="506" spans="3:11" x14ac:dyDescent="0.45">
      <c r="C506" s="618"/>
      <c r="D506" s="620" t="s">
        <v>167</v>
      </c>
      <c r="E506" s="622"/>
      <c r="F506" s="268" t="s">
        <v>162</v>
      </c>
      <c r="G506" s="243"/>
      <c r="H506" s="243"/>
      <c r="I506" s="243"/>
      <c r="J506" s="243"/>
      <c r="K506" s="269">
        <f t="shared" si="38"/>
        <v>0</v>
      </c>
    </row>
    <row r="507" spans="3:11" x14ac:dyDescent="0.45">
      <c r="C507" s="624"/>
      <c r="D507" s="621"/>
      <c r="E507" s="623"/>
      <c r="F507" s="270" t="s">
        <v>163</v>
      </c>
      <c r="G507" s="244"/>
      <c r="H507" s="244"/>
      <c r="I507" s="244"/>
      <c r="J507" s="244"/>
      <c r="K507" s="271">
        <f t="shared" si="38"/>
        <v>0</v>
      </c>
    </row>
    <row r="508" spans="3:11" ht="18" customHeight="1" x14ac:dyDescent="0.45">
      <c r="C508" s="618"/>
      <c r="D508" s="620" t="s">
        <v>167</v>
      </c>
      <c r="E508" s="622"/>
      <c r="F508" s="268" t="s">
        <v>162</v>
      </c>
      <c r="G508" s="243"/>
      <c r="H508" s="243"/>
      <c r="I508" s="243"/>
      <c r="J508" s="243"/>
      <c r="K508" s="269">
        <f t="shared" si="38"/>
        <v>0</v>
      </c>
    </row>
    <row r="509" spans="3:11" x14ac:dyDescent="0.45">
      <c r="C509" s="624"/>
      <c r="D509" s="621"/>
      <c r="E509" s="623"/>
      <c r="F509" s="270" t="s">
        <v>163</v>
      </c>
      <c r="G509" s="244"/>
      <c r="H509" s="244"/>
      <c r="I509" s="244"/>
      <c r="J509" s="244"/>
      <c r="K509" s="271">
        <f t="shared" si="38"/>
        <v>0</v>
      </c>
    </row>
    <row r="510" spans="3:11" ht="18" customHeight="1" x14ac:dyDescent="0.45">
      <c r="C510" s="618"/>
      <c r="D510" s="620" t="s">
        <v>167</v>
      </c>
      <c r="E510" s="622"/>
      <c r="F510" s="268" t="s">
        <v>162</v>
      </c>
      <c r="G510" s="243"/>
      <c r="H510" s="243"/>
      <c r="I510" s="243"/>
      <c r="J510" s="243"/>
      <c r="K510" s="269">
        <f t="shared" si="38"/>
        <v>0</v>
      </c>
    </row>
    <row r="511" spans="3:11" x14ac:dyDescent="0.45">
      <c r="C511" s="624"/>
      <c r="D511" s="621"/>
      <c r="E511" s="623"/>
      <c r="F511" s="270" t="s">
        <v>163</v>
      </c>
      <c r="G511" s="244"/>
      <c r="H511" s="244"/>
      <c r="I511" s="244"/>
      <c r="J511" s="244"/>
      <c r="K511" s="271">
        <f t="shared" si="38"/>
        <v>0</v>
      </c>
    </row>
    <row r="512" spans="3:11" x14ac:dyDescent="0.45">
      <c r="C512" s="618"/>
      <c r="D512" s="620" t="s">
        <v>167</v>
      </c>
      <c r="E512" s="622"/>
      <c r="F512" s="268" t="s">
        <v>162</v>
      </c>
      <c r="G512" s="251"/>
      <c r="H512" s="251"/>
      <c r="I512" s="251"/>
      <c r="J512" s="251"/>
      <c r="K512" s="269">
        <f t="shared" si="38"/>
        <v>0</v>
      </c>
    </row>
    <row r="513" spans="3:11" x14ac:dyDescent="0.45">
      <c r="C513" s="619"/>
      <c r="D513" s="621"/>
      <c r="E513" s="623"/>
      <c r="F513" s="270" t="s">
        <v>163</v>
      </c>
      <c r="G513" s="245"/>
      <c r="H513" s="245"/>
      <c r="I513" s="245"/>
      <c r="J513" s="245"/>
      <c r="K513" s="271">
        <f t="shared" si="38"/>
        <v>0</v>
      </c>
    </row>
    <row r="514" spans="3:11" x14ac:dyDescent="0.45">
      <c r="C514" s="618"/>
      <c r="D514" s="620" t="s">
        <v>167</v>
      </c>
      <c r="E514" s="622"/>
      <c r="F514" s="268" t="s">
        <v>162</v>
      </c>
      <c r="G514" s="250"/>
      <c r="H514" s="250"/>
      <c r="I514" s="250"/>
      <c r="J514" s="250"/>
      <c r="K514" s="269">
        <f t="shared" si="38"/>
        <v>0</v>
      </c>
    </row>
    <row r="515" spans="3:11" x14ac:dyDescent="0.45">
      <c r="C515" s="619"/>
      <c r="D515" s="621"/>
      <c r="E515" s="623"/>
      <c r="F515" s="270" t="s">
        <v>163</v>
      </c>
      <c r="G515" s="249"/>
      <c r="H515" s="249"/>
      <c r="I515" s="249"/>
      <c r="J515" s="249"/>
      <c r="K515" s="271">
        <f t="shared" si="38"/>
        <v>0</v>
      </c>
    </row>
    <row r="516" spans="3:11" x14ac:dyDescent="0.45">
      <c r="C516" s="618"/>
      <c r="D516" s="620" t="s">
        <v>167</v>
      </c>
      <c r="E516" s="622"/>
      <c r="F516" s="268" t="s">
        <v>162</v>
      </c>
      <c r="G516" s="251"/>
      <c r="H516" s="251"/>
      <c r="I516" s="251"/>
      <c r="J516" s="251"/>
      <c r="K516" s="269">
        <f t="shared" si="38"/>
        <v>0</v>
      </c>
    </row>
    <row r="517" spans="3:11" x14ac:dyDescent="0.45">
      <c r="C517" s="619"/>
      <c r="D517" s="621"/>
      <c r="E517" s="623"/>
      <c r="F517" s="270" t="s">
        <v>163</v>
      </c>
      <c r="G517" s="245"/>
      <c r="H517" s="245"/>
      <c r="I517" s="245"/>
      <c r="J517" s="245"/>
      <c r="K517" s="271">
        <f t="shared" si="38"/>
        <v>0</v>
      </c>
    </row>
    <row r="518" spans="3:11" ht="18" customHeight="1" x14ac:dyDescent="0.45">
      <c r="C518" s="607"/>
      <c r="D518" s="609"/>
      <c r="E518" s="611" t="s">
        <v>183</v>
      </c>
      <c r="F518" s="219"/>
      <c r="G518" s="228"/>
      <c r="H518" s="228"/>
      <c r="I518" s="228"/>
      <c r="J518" s="228"/>
      <c r="K518" s="228"/>
    </row>
    <row r="519" spans="3:11" x14ac:dyDescent="0.45">
      <c r="C519" s="608"/>
      <c r="D519" s="610"/>
      <c r="E519" s="612"/>
      <c r="F519" s="220"/>
      <c r="G519" s="225"/>
      <c r="H519" s="225"/>
      <c r="I519" s="225"/>
      <c r="J519" s="225"/>
      <c r="K519" s="225"/>
    </row>
    <row r="520" spans="3:11" ht="36.6" customHeight="1" x14ac:dyDescent="0.45">
      <c r="C520" s="221"/>
      <c r="D520" s="613" t="s">
        <v>165</v>
      </c>
      <c r="E520" s="613"/>
      <c r="F520" s="613"/>
      <c r="G520" s="613"/>
      <c r="H520" s="613"/>
      <c r="I520" s="613"/>
      <c r="J520" s="613"/>
      <c r="K520" s="614"/>
    </row>
    <row r="521" spans="3:11" x14ac:dyDescent="0.45">
      <c r="C521" s="221"/>
      <c r="D521" s="625" t="s">
        <v>195</v>
      </c>
      <c r="E521" s="626"/>
      <c r="F521" s="627"/>
      <c r="G521" s="211" t="str">
        <f>MF申請書!$AF$18&amp;"年度"</f>
        <v>年度</v>
      </c>
      <c r="H521" s="211" t="str">
        <f>(MF申請書!$AF$18+1)&amp;"年度"</f>
        <v>1年度</v>
      </c>
      <c r="I521" s="211" t="str">
        <f>(MF申請書!$AF$18+2)&amp;"年度"</f>
        <v>2年度</v>
      </c>
      <c r="J521" s="211" t="str">
        <f>(MF申請書!$AF$18+3)&amp;"年度"</f>
        <v>3年度</v>
      </c>
      <c r="K521" s="212" t="s">
        <v>20</v>
      </c>
    </row>
    <row r="522" spans="3:11" x14ac:dyDescent="0.45">
      <c r="C522" s="615"/>
      <c r="D522" s="616"/>
      <c r="E522" s="616"/>
      <c r="F522" s="617"/>
      <c r="G522" s="245"/>
      <c r="H522" s="245"/>
      <c r="I522" s="245"/>
      <c r="J522" s="245"/>
      <c r="K522" s="272">
        <f t="shared" ref="K522:K531" si="39">SUM(G522:J522)</f>
        <v>0</v>
      </c>
    </row>
    <row r="523" spans="3:11" x14ac:dyDescent="0.45">
      <c r="C523" s="615"/>
      <c r="D523" s="616"/>
      <c r="E523" s="616"/>
      <c r="F523" s="617"/>
      <c r="G523" s="245"/>
      <c r="H523" s="245"/>
      <c r="I523" s="245"/>
      <c r="J523" s="245"/>
      <c r="K523" s="272">
        <f t="shared" si="39"/>
        <v>0</v>
      </c>
    </row>
    <row r="524" spans="3:11" x14ac:dyDescent="0.45">
      <c r="C524" s="615"/>
      <c r="D524" s="616"/>
      <c r="E524" s="616"/>
      <c r="F524" s="617"/>
      <c r="G524" s="245"/>
      <c r="H524" s="245"/>
      <c r="I524" s="245"/>
      <c r="J524" s="245"/>
      <c r="K524" s="272">
        <f t="shared" si="39"/>
        <v>0</v>
      </c>
    </row>
    <row r="525" spans="3:11" x14ac:dyDescent="0.45">
      <c r="C525" s="615"/>
      <c r="D525" s="616"/>
      <c r="E525" s="616"/>
      <c r="F525" s="617"/>
      <c r="G525" s="245"/>
      <c r="H525" s="245"/>
      <c r="I525" s="245"/>
      <c r="J525" s="245"/>
      <c r="K525" s="272">
        <f t="shared" si="39"/>
        <v>0</v>
      </c>
    </row>
    <row r="526" spans="3:11" x14ac:dyDescent="0.45">
      <c r="C526" s="615"/>
      <c r="D526" s="616"/>
      <c r="E526" s="616"/>
      <c r="F526" s="617"/>
      <c r="G526" s="245"/>
      <c r="H526" s="245"/>
      <c r="I526" s="245"/>
      <c r="J526" s="245"/>
      <c r="K526" s="272">
        <f t="shared" si="39"/>
        <v>0</v>
      </c>
    </row>
    <row r="527" spans="3:11" x14ac:dyDescent="0.45">
      <c r="C527" s="615"/>
      <c r="D527" s="616"/>
      <c r="E527" s="616"/>
      <c r="F527" s="617"/>
      <c r="G527" s="245"/>
      <c r="H527" s="245"/>
      <c r="I527" s="245"/>
      <c r="J527" s="245"/>
      <c r="K527" s="272">
        <f t="shared" si="39"/>
        <v>0</v>
      </c>
    </row>
    <row r="528" spans="3:11" x14ac:dyDescent="0.45">
      <c r="C528" s="615"/>
      <c r="D528" s="616"/>
      <c r="E528" s="616"/>
      <c r="F528" s="617"/>
      <c r="G528" s="245"/>
      <c r="H528" s="245"/>
      <c r="I528" s="245"/>
      <c r="J528" s="245"/>
      <c r="K528" s="272">
        <f t="shared" si="39"/>
        <v>0</v>
      </c>
    </row>
    <row r="529" spans="1:12" x14ac:dyDescent="0.45">
      <c r="C529" s="615"/>
      <c r="D529" s="616"/>
      <c r="E529" s="616"/>
      <c r="F529" s="617"/>
      <c r="G529" s="245"/>
      <c r="H529" s="245"/>
      <c r="I529" s="245"/>
      <c r="J529" s="245"/>
      <c r="K529" s="272">
        <f t="shared" si="39"/>
        <v>0</v>
      </c>
    </row>
    <row r="530" spans="1:12" x14ac:dyDescent="0.45">
      <c r="C530" s="615"/>
      <c r="D530" s="616"/>
      <c r="E530" s="616"/>
      <c r="F530" s="617"/>
      <c r="G530" s="245"/>
      <c r="H530" s="245"/>
      <c r="I530" s="245"/>
      <c r="J530" s="245"/>
      <c r="K530" s="272">
        <f t="shared" si="39"/>
        <v>0</v>
      </c>
    </row>
    <row r="531" spans="1:12" x14ac:dyDescent="0.45">
      <c r="C531" s="615"/>
      <c r="D531" s="616"/>
      <c r="E531" s="616"/>
      <c r="F531" s="617"/>
      <c r="G531" s="245"/>
      <c r="H531" s="245"/>
      <c r="I531" s="245"/>
      <c r="J531" s="245"/>
      <c r="K531" s="272">
        <f t="shared" si="39"/>
        <v>0</v>
      </c>
    </row>
    <row r="533" spans="1:12" x14ac:dyDescent="0.45">
      <c r="A533" s="287"/>
      <c r="B533" s="286"/>
      <c r="C533" s="287"/>
      <c r="D533" s="287"/>
      <c r="E533" s="287"/>
      <c r="F533" s="287"/>
      <c r="G533" s="287"/>
      <c r="H533" s="287"/>
      <c r="I533" s="287"/>
      <c r="J533" s="287"/>
      <c r="K533" s="287"/>
      <c r="L533" s="287"/>
    </row>
    <row r="534" spans="1:12" ht="36.6" customHeight="1" x14ac:dyDescent="0.45">
      <c r="A534" s="601" t="s">
        <v>193</v>
      </c>
      <c r="B534" s="603">
        <v>9</v>
      </c>
      <c r="C534" s="231" t="s">
        <v>176</v>
      </c>
      <c r="D534" s="229"/>
      <c r="E534" s="230"/>
      <c r="F534" s="628" t="str">
        <f>_xlfn.TEXTJOIN("、",TRUE,C586:C598,C543:C586)</f>
        <v/>
      </c>
      <c r="G534" s="629"/>
      <c r="H534" s="629"/>
      <c r="I534" s="629"/>
      <c r="J534" s="629"/>
      <c r="K534" s="630"/>
    </row>
    <row r="535" spans="1:12" x14ac:dyDescent="0.45">
      <c r="A535" s="602"/>
      <c r="B535" s="602"/>
    </row>
    <row r="536" spans="1:12" x14ac:dyDescent="0.45">
      <c r="A536" s="602"/>
      <c r="B536" s="602"/>
      <c r="C536" s="631" t="s">
        <v>160</v>
      </c>
      <c r="D536" s="632"/>
      <c r="E536" s="632"/>
      <c r="F536" s="633"/>
      <c r="G536" s="637" t="s">
        <v>166</v>
      </c>
      <c r="H536" s="638"/>
      <c r="I536" s="638"/>
      <c r="J536" s="638"/>
      <c r="K536" s="639"/>
    </row>
    <row r="537" spans="1:12" x14ac:dyDescent="0.45">
      <c r="A537" s="602"/>
      <c r="B537" s="602"/>
      <c r="C537" s="634"/>
      <c r="D537" s="635"/>
      <c r="E537" s="635"/>
      <c r="F537" s="636"/>
      <c r="G537" s="211" t="str">
        <f>MF申請書!$AF$18&amp;"年度"</f>
        <v>年度</v>
      </c>
      <c r="H537" s="211" t="str">
        <f>(MF申請書!$AF$18+1)&amp;"年度"</f>
        <v>1年度</v>
      </c>
      <c r="I537" s="211" t="str">
        <f>(MF申請書!$AF$18+2)&amp;"年度"</f>
        <v>2年度</v>
      </c>
      <c r="J537" s="211" t="str">
        <f>(MF申請書!$AF$18+3)&amp;"年度"</f>
        <v>3年度</v>
      </c>
      <c r="K537" s="212" t="s">
        <v>20</v>
      </c>
    </row>
    <row r="538" spans="1:12" x14ac:dyDescent="0.45">
      <c r="A538" s="602"/>
      <c r="B538" s="602"/>
      <c r="C538" s="640" t="s">
        <v>161</v>
      </c>
      <c r="D538" s="641" t="s">
        <v>162</v>
      </c>
      <c r="E538" s="642"/>
      <c r="F538" s="643"/>
      <c r="G538" s="223">
        <f>SUMIF($F544:$F598,$D538,G544:G598)</f>
        <v>0</v>
      </c>
      <c r="H538" s="223">
        <f>SUMIF($F544:$F598,$D538,H544:H598)</f>
        <v>0</v>
      </c>
      <c r="I538" s="223">
        <f>SUMIF($F544:$F598,$D538,I544:I598)</f>
        <v>0</v>
      </c>
      <c r="J538" s="223">
        <f>SUMIF($F544:$F598,$D538,J544:J598)</f>
        <v>0</v>
      </c>
      <c r="K538" s="224">
        <f>SUM(G538:J538)</f>
        <v>0</v>
      </c>
    </row>
    <row r="539" spans="1:12" x14ac:dyDescent="0.45">
      <c r="A539" s="602"/>
      <c r="B539" s="602"/>
      <c r="C539" s="640"/>
      <c r="D539" s="644" t="s">
        <v>163</v>
      </c>
      <c r="E539" s="645"/>
      <c r="F539" s="646"/>
      <c r="G539" s="225">
        <f>SUMIF($F544:$F598,$D539,G544:G598)</f>
        <v>0</v>
      </c>
      <c r="H539" s="225">
        <f>SUMIF($F544:$F598,$D539,H544:H598)</f>
        <v>0</v>
      </c>
      <c r="I539" s="225">
        <f>SUMIF($F544:$F598,$D539,I544:I598)</f>
        <v>0</v>
      </c>
      <c r="J539" s="225">
        <f>SUMIF($F544:$F598,$D539,J544:J598)</f>
        <v>0</v>
      </c>
      <c r="K539" s="226">
        <f>SUM(G539:J539)</f>
        <v>0</v>
      </c>
    </row>
    <row r="540" spans="1:12" x14ac:dyDescent="0.45">
      <c r="A540" s="602"/>
      <c r="B540" s="602"/>
      <c r="C540" s="647" t="s">
        <v>165</v>
      </c>
      <c r="D540" s="638"/>
      <c r="E540" s="638"/>
      <c r="F540" s="639"/>
      <c r="G540" s="225">
        <f>SUM(G587:G598)</f>
        <v>0</v>
      </c>
      <c r="H540" s="225">
        <f t="shared" ref="H540:J540" si="40">SUM(H587:H598)</f>
        <v>0</v>
      </c>
      <c r="I540" s="225">
        <f t="shared" si="40"/>
        <v>0</v>
      </c>
      <c r="J540" s="225">
        <f t="shared" si="40"/>
        <v>0</v>
      </c>
      <c r="K540" s="224">
        <f>SUM(G540:J540)</f>
        <v>0</v>
      </c>
    </row>
    <row r="541" spans="1:12" ht="18.600000000000001" thickBot="1" x14ac:dyDescent="0.5">
      <c r="A541" s="602"/>
      <c r="B541" s="602"/>
      <c r="C541" s="648" t="s">
        <v>42</v>
      </c>
      <c r="D541" s="649"/>
      <c r="E541" s="649"/>
      <c r="F541" s="650"/>
      <c r="G541" s="223">
        <f>G538+G539+G540</f>
        <v>0</v>
      </c>
      <c r="H541" s="223">
        <f>H538+H540</f>
        <v>0</v>
      </c>
      <c r="I541" s="223">
        <f t="shared" ref="I541" si="41">I538+I540</f>
        <v>0</v>
      </c>
      <c r="J541" s="223">
        <f>J538+J540</f>
        <v>0</v>
      </c>
      <c r="K541" s="227">
        <f>SUM(G541:J541)</f>
        <v>0</v>
      </c>
    </row>
    <row r="542" spans="1:12" ht="18.600000000000001" thickTop="1" x14ac:dyDescent="0.45">
      <c r="A542" s="602"/>
      <c r="B542" s="602"/>
      <c r="C542" s="213"/>
      <c r="D542" s="214" t="s">
        <v>164</v>
      </c>
      <c r="E542" s="214"/>
      <c r="F542" s="214"/>
      <c r="G542" s="214"/>
      <c r="H542" s="214"/>
      <c r="I542" s="214"/>
      <c r="J542" s="214"/>
      <c r="K542" s="215"/>
    </row>
    <row r="543" spans="1:12" x14ac:dyDescent="0.45">
      <c r="A543" s="602"/>
      <c r="B543" s="602"/>
      <c r="C543" s="216"/>
      <c r="D543" s="217" t="s">
        <v>161</v>
      </c>
      <c r="E543" s="217"/>
      <c r="F543" s="217"/>
      <c r="G543" s="217"/>
      <c r="H543" s="217"/>
      <c r="I543" s="217"/>
      <c r="J543" s="217"/>
      <c r="K543" s="218"/>
    </row>
    <row r="544" spans="1:12" x14ac:dyDescent="0.45">
      <c r="C544" s="618"/>
      <c r="D544" s="620" t="s">
        <v>168</v>
      </c>
      <c r="E544" s="622"/>
      <c r="F544" s="268" t="s">
        <v>162</v>
      </c>
      <c r="G544" s="250"/>
      <c r="H544" s="250"/>
      <c r="I544" s="250"/>
      <c r="J544" s="250"/>
      <c r="K544" s="269">
        <f t="shared" ref="K544:K583" si="42">SUM(G544:J544)</f>
        <v>0</v>
      </c>
    </row>
    <row r="545" spans="3:11" x14ac:dyDescent="0.45">
      <c r="C545" s="624"/>
      <c r="D545" s="621"/>
      <c r="E545" s="623"/>
      <c r="F545" s="270" t="s">
        <v>163</v>
      </c>
      <c r="G545" s="249"/>
      <c r="H545" s="249"/>
      <c r="I545" s="249"/>
      <c r="J545" s="249"/>
      <c r="K545" s="271">
        <f t="shared" si="42"/>
        <v>0</v>
      </c>
    </row>
    <row r="546" spans="3:11" ht="18" customHeight="1" x14ac:dyDescent="0.45">
      <c r="C546" s="618"/>
      <c r="D546" s="620" t="s">
        <v>168</v>
      </c>
      <c r="E546" s="622"/>
      <c r="F546" s="268" t="s">
        <v>162</v>
      </c>
      <c r="G546" s="243"/>
      <c r="H546" s="243"/>
      <c r="I546" s="243"/>
      <c r="J546" s="243"/>
      <c r="K546" s="269">
        <f t="shared" si="42"/>
        <v>0</v>
      </c>
    </row>
    <row r="547" spans="3:11" x14ac:dyDescent="0.45">
      <c r="C547" s="624"/>
      <c r="D547" s="621"/>
      <c r="E547" s="623"/>
      <c r="F547" s="270" t="s">
        <v>163</v>
      </c>
      <c r="G547" s="244"/>
      <c r="H547" s="244"/>
      <c r="I547" s="244"/>
      <c r="J547" s="244"/>
      <c r="K547" s="271">
        <f t="shared" si="42"/>
        <v>0</v>
      </c>
    </row>
    <row r="548" spans="3:11" x14ac:dyDescent="0.45">
      <c r="C548" s="618"/>
      <c r="D548" s="620" t="s">
        <v>167</v>
      </c>
      <c r="E548" s="622"/>
      <c r="F548" s="268" t="s">
        <v>162</v>
      </c>
      <c r="G548" s="243"/>
      <c r="H548" s="243"/>
      <c r="I548" s="243"/>
      <c r="J548" s="243"/>
      <c r="K548" s="269">
        <f t="shared" si="42"/>
        <v>0</v>
      </c>
    </row>
    <row r="549" spans="3:11" x14ac:dyDescent="0.45">
      <c r="C549" s="624"/>
      <c r="D549" s="621"/>
      <c r="E549" s="623"/>
      <c r="F549" s="270" t="s">
        <v>163</v>
      </c>
      <c r="G549" s="244"/>
      <c r="H549" s="244"/>
      <c r="I549" s="244"/>
      <c r="J549" s="244"/>
      <c r="K549" s="271">
        <f t="shared" si="42"/>
        <v>0</v>
      </c>
    </row>
    <row r="550" spans="3:11" ht="18" customHeight="1" x14ac:dyDescent="0.45">
      <c r="C550" s="618"/>
      <c r="D550" s="620" t="s">
        <v>167</v>
      </c>
      <c r="E550" s="622"/>
      <c r="F550" s="268" t="s">
        <v>162</v>
      </c>
      <c r="G550" s="243"/>
      <c r="H550" s="243"/>
      <c r="I550" s="243"/>
      <c r="J550" s="243"/>
      <c r="K550" s="269">
        <f t="shared" si="42"/>
        <v>0</v>
      </c>
    </row>
    <row r="551" spans="3:11" x14ac:dyDescent="0.45">
      <c r="C551" s="624"/>
      <c r="D551" s="621"/>
      <c r="E551" s="623"/>
      <c r="F551" s="270" t="s">
        <v>163</v>
      </c>
      <c r="G551" s="244"/>
      <c r="H551" s="244"/>
      <c r="I551" s="244"/>
      <c r="J551" s="244"/>
      <c r="K551" s="271">
        <f t="shared" si="42"/>
        <v>0</v>
      </c>
    </row>
    <row r="552" spans="3:11" ht="18" customHeight="1" x14ac:dyDescent="0.45">
      <c r="C552" s="618"/>
      <c r="D552" s="620" t="s">
        <v>167</v>
      </c>
      <c r="E552" s="622"/>
      <c r="F552" s="268" t="s">
        <v>162</v>
      </c>
      <c r="G552" s="243"/>
      <c r="H552" s="243"/>
      <c r="I552" s="243"/>
      <c r="J552" s="243"/>
      <c r="K552" s="269">
        <f t="shared" si="42"/>
        <v>0</v>
      </c>
    </row>
    <row r="553" spans="3:11" x14ac:dyDescent="0.45">
      <c r="C553" s="624"/>
      <c r="D553" s="621"/>
      <c r="E553" s="623"/>
      <c r="F553" s="270" t="s">
        <v>163</v>
      </c>
      <c r="G553" s="244"/>
      <c r="H553" s="244"/>
      <c r="I553" s="244"/>
      <c r="J553" s="244"/>
      <c r="K553" s="271">
        <f t="shared" si="42"/>
        <v>0</v>
      </c>
    </row>
    <row r="554" spans="3:11" ht="18" customHeight="1" x14ac:dyDescent="0.45">
      <c r="C554" s="618"/>
      <c r="D554" s="620" t="s">
        <v>168</v>
      </c>
      <c r="E554" s="622"/>
      <c r="F554" s="268" t="s">
        <v>162</v>
      </c>
      <c r="G554" s="243"/>
      <c r="H554" s="243"/>
      <c r="I554" s="243"/>
      <c r="J554" s="243"/>
      <c r="K554" s="269">
        <f t="shared" si="42"/>
        <v>0</v>
      </c>
    </row>
    <row r="555" spans="3:11" x14ac:dyDescent="0.45">
      <c r="C555" s="624"/>
      <c r="D555" s="621"/>
      <c r="E555" s="623"/>
      <c r="F555" s="270" t="s">
        <v>163</v>
      </c>
      <c r="G555" s="244"/>
      <c r="H555" s="244"/>
      <c r="I555" s="244"/>
      <c r="J555" s="244"/>
      <c r="K555" s="271">
        <f t="shared" si="42"/>
        <v>0</v>
      </c>
    </row>
    <row r="556" spans="3:11" x14ac:dyDescent="0.45">
      <c r="C556" s="618"/>
      <c r="D556" s="620" t="s">
        <v>167</v>
      </c>
      <c r="E556" s="622"/>
      <c r="F556" s="268" t="s">
        <v>162</v>
      </c>
      <c r="G556" s="243"/>
      <c r="H556" s="243"/>
      <c r="I556" s="243"/>
      <c r="J556" s="243"/>
      <c r="K556" s="269">
        <f t="shared" si="42"/>
        <v>0</v>
      </c>
    </row>
    <row r="557" spans="3:11" x14ac:dyDescent="0.45">
      <c r="C557" s="624"/>
      <c r="D557" s="621"/>
      <c r="E557" s="623"/>
      <c r="F557" s="270" t="s">
        <v>163</v>
      </c>
      <c r="G557" s="244"/>
      <c r="H557" s="244"/>
      <c r="I557" s="244"/>
      <c r="J557" s="244"/>
      <c r="K557" s="271">
        <f t="shared" si="42"/>
        <v>0</v>
      </c>
    </row>
    <row r="558" spans="3:11" ht="18" customHeight="1" x14ac:dyDescent="0.45">
      <c r="C558" s="618"/>
      <c r="D558" s="620" t="s">
        <v>167</v>
      </c>
      <c r="E558" s="622"/>
      <c r="F558" s="268" t="s">
        <v>162</v>
      </c>
      <c r="G558" s="243"/>
      <c r="H558" s="243"/>
      <c r="I558" s="243"/>
      <c r="J558" s="243"/>
      <c r="K558" s="269">
        <f t="shared" si="42"/>
        <v>0</v>
      </c>
    </row>
    <row r="559" spans="3:11" x14ac:dyDescent="0.45">
      <c r="C559" s="624"/>
      <c r="D559" s="621"/>
      <c r="E559" s="623"/>
      <c r="F559" s="270" t="s">
        <v>163</v>
      </c>
      <c r="G559" s="244"/>
      <c r="H559" s="244"/>
      <c r="I559" s="244"/>
      <c r="J559" s="244"/>
      <c r="K559" s="271">
        <f t="shared" si="42"/>
        <v>0</v>
      </c>
    </row>
    <row r="560" spans="3:11" ht="18" customHeight="1" x14ac:dyDescent="0.45">
      <c r="C560" s="618"/>
      <c r="D560" s="620" t="s">
        <v>167</v>
      </c>
      <c r="E560" s="622"/>
      <c r="F560" s="268" t="s">
        <v>162</v>
      </c>
      <c r="G560" s="243"/>
      <c r="H560" s="243"/>
      <c r="I560" s="243"/>
      <c r="J560" s="243"/>
      <c r="K560" s="269">
        <f t="shared" si="42"/>
        <v>0</v>
      </c>
    </row>
    <row r="561" spans="3:11" x14ac:dyDescent="0.45">
      <c r="C561" s="624"/>
      <c r="D561" s="621"/>
      <c r="E561" s="623"/>
      <c r="F561" s="270" t="s">
        <v>163</v>
      </c>
      <c r="G561" s="244"/>
      <c r="H561" s="244"/>
      <c r="I561" s="244"/>
      <c r="J561" s="244"/>
      <c r="K561" s="271">
        <f t="shared" si="42"/>
        <v>0</v>
      </c>
    </row>
    <row r="562" spans="3:11" ht="18" customHeight="1" x14ac:dyDescent="0.45">
      <c r="C562" s="618"/>
      <c r="D562" s="620" t="s">
        <v>168</v>
      </c>
      <c r="E562" s="622"/>
      <c r="F562" s="268" t="s">
        <v>162</v>
      </c>
      <c r="G562" s="243"/>
      <c r="H562" s="243"/>
      <c r="I562" s="243"/>
      <c r="J562" s="243"/>
      <c r="K562" s="269">
        <f t="shared" si="42"/>
        <v>0</v>
      </c>
    </row>
    <row r="563" spans="3:11" x14ac:dyDescent="0.45">
      <c r="C563" s="624"/>
      <c r="D563" s="621"/>
      <c r="E563" s="623"/>
      <c r="F563" s="270" t="s">
        <v>163</v>
      </c>
      <c r="G563" s="244"/>
      <c r="H563" s="244"/>
      <c r="I563" s="244"/>
      <c r="J563" s="244"/>
      <c r="K563" s="271">
        <f t="shared" si="42"/>
        <v>0</v>
      </c>
    </row>
    <row r="564" spans="3:11" x14ac:dyDescent="0.45">
      <c r="C564" s="618"/>
      <c r="D564" s="620" t="s">
        <v>167</v>
      </c>
      <c r="E564" s="622"/>
      <c r="F564" s="268" t="s">
        <v>162</v>
      </c>
      <c r="G564" s="243"/>
      <c r="H564" s="243"/>
      <c r="I564" s="243"/>
      <c r="J564" s="243"/>
      <c r="K564" s="269">
        <f t="shared" si="42"/>
        <v>0</v>
      </c>
    </row>
    <row r="565" spans="3:11" x14ac:dyDescent="0.45">
      <c r="C565" s="624"/>
      <c r="D565" s="621"/>
      <c r="E565" s="623"/>
      <c r="F565" s="270" t="s">
        <v>163</v>
      </c>
      <c r="G565" s="244"/>
      <c r="H565" s="244"/>
      <c r="I565" s="244"/>
      <c r="J565" s="244"/>
      <c r="K565" s="271">
        <f t="shared" si="42"/>
        <v>0</v>
      </c>
    </row>
    <row r="566" spans="3:11" ht="18" customHeight="1" x14ac:dyDescent="0.45">
      <c r="C566" s="618"/>
      <c r="D566" s="620" t="s">
        <v>167</v>
      </c>
      <c r="E566" s="622"/>
      <c r="F566" s="268" t="s">
        <v>162</v>
      </c>
      <c r="G566" s="243"/>
      <c r="H566" s="243"/>
      <c r="I566" s="243"/>
      <c r="J566" s="243"/>
      <c r="K566" s="269">
        <f t="shared" si="42"/>
        <v>0</v>
      </c>
    </row>
    <row r="567" spans="3:11" x14ac:dyDescent="0.45">
      <c r="C567" s="624"/>
      <c r="D567" s="621"/>
      <c r="E567" s="623"/>
      <c r="F567" s="270" t="s">
        <v>163</v>
      </c>
      <c r="G567" s="244"/>
      <c r="H567" s="244"/>
      <c r="I567" s="244"/>
      <c r="J567" s="244"/>
      <c r="K567" s="271">
        <f t="shared" si="42"/>
        <v>0</v>
      </c>
    </row>
    <row r="568" spans="3:11" ht="18" customHeight="1" x14ac:dyDescent="0.45">
      <c r="C568" s="618"/>
      <c r="D568" s="620" t="s">
        <v>167</v>
      </c>
      <c r="E568" s="622"/>
      <c r="F568" s="268" t="s">
        <v>162</v>
      </c>
      <c r="G568" s="243"/>
      <c r="H568" s="243"/>
      <c r="I568" s="243"/>
      <c r="J568" s="243"/>
      <c r="K568" s="269">
        <f t="shared" si="42"/>
        <v>0</v>
      </c>
    </row>
    <row r="569" spans="3:11" x14ac:dyDescent="0.45">
      <c r="C569" s="624"/>
      <c r="D569" s="621"/>
      <c r="E569" s="623"/>
      <c r="F569" s="270" t="s">
        <v>163</v>
      </c>
      <c r="G569" s="244"/>
      <c r="H569" s="244"/>
      <c r="I569" s="244"/>
      <c r="J569" s="244"/>
      <c r="K569" s="271">
        <f t="shared" si="42"/>
        <v>0</v>
      </c>
    </row>
    <row r="570" spans="3:11" ht="18" customHeight="1" x14ac:dyDescent="0.45">
      <c r="C570" s="618"/>
      <c r="D570" s="620" t="s">
        <v>168</v>
      </c>
      <c r="E570" s="622"/>
      <c r="F570" s="268" t="s">
        <v>162</v>
      </c>
      <c r="G570" s="243"/>
      <c r="H570" s="243"/>
      <c r="I570" s="243"/>
      <c r="J570" s="243"/>
      <c r="K570" s="269">
        <f t="shared" si="42"/>
        <v>0</v>
      </c>
    </row>
    <row r="571" spans="3:11" x14ac:dyDescent="0.45">
      <c r="C571" s="624"/>
      <c r="D571" s="621"/>
      <c r="E571" s="623"/>
      <c r="F571" s="270" t="s">
        <v>163</v>
      </c>
      <c r="G571" s="244"/>
      <c r="H571" s="244"/>
      <c r="I571" s="244"/>
      <c r="J571" s="244"/>
      <c r="K571" s="271">
        <f t="shared" si="42"/>
        <v>0</v>
      </c>
    </row>
    <row r="572" spans="3:11" x14ac:dyDescent="0.45">
      <c r="C572" s="618"/>
      <c r="D572" s="620" t="s">
        <v>167</v>
      </c>
      <c r="E572" s="622"/>
      <c r="F572" s="268" t="s">
        <v>162</v>
      </c>
      <c r="G572" s="243"/>
      <c r="H572" s="243"/>
      <c r="I572" s="243"/>
      <c r="J572" s="243"/>
      <c r="K572" s="269">
        <f t="shared" si="42"/>
        <v>0</v>
      </c>
    </row>
    <row r="573" spans="3:11" x14ac:dyDescent="0.45">
      <c r="C573" s="624"/>
      <c r="D573" s="621"/>
      <c r="E573" s="623"/>
      <c r="F573" s="270" t="s">
        <v>163</v>
      </c>
      <c r="G573" s="244"/>
      <c r="H573" s="244"/>
      <c r="I573" s="244"/>
      <c r="J573" s="244"/>
      <c r="K573" s="271">
        <f t="shared" si="42"/>
        <v>0</v>
      </c>
    </row>
    <row r="574" spans="3:11" ht="18" customHeight="1" x14ac:dyDescent="0.45">
      <c r="C574" s="618"/>
      <c r="D574" s="620" t="s">
        <v>167</v>
      </c>
      <c r="E574" s="622"/>
      <c r="F574" s="268" t="s">
        <v>162</v>
      </c>
      <c r="G574" s="243"/>
      <c r="H574" s="243"/>
      <c r="I574" s="243"/>
      <c r="J574" s="243"/>
      <c r="K574" s="269">
        <f t="shared" si="42"/>
        <v>0</v>
      </c>
    </row>
    <row r="575" spans="3:11" x14ac:dyDescent="0.45">
      <c r="C575" s="624"/>
      <c r="D575" s="621"/>
      <c r="E575" s="623"/>
      <c r="F575" s="270" t="s">
        <v>163</v>
      </c>
      <c r="G575" s="244"/>
      <c r="H575" s="244"/>
      <c r="I575" s="244"/>
      <c r="J575" s="244"/>
      <c r="K575" s="271">
        <f t="shared" si="42"/>
        <v>0</v>
      </c>
    </row>
    <row r="576" spans="3:11" ht="18" customHeight="1" x14ac:dyDescent="0.45">
      <c r="C576" s="618"/>
      <c r="D576" s="620" t="s">
        <v>167</v>
      </c>
      <c r="E576" s="622"/>
      <c r="F576" s="268" t="s">
        <v>162</v>
      </c>
      <c r="G576" s="243"/>
      <c r="H576" s="243"/>
      <c r="I576" s="243"/>
      <c r="J576" s="243"/>
      <c r="K576" s="269">
        <f t="shared" si="42"/>
        <v>0</v>
      </c>
    </row>
    <row r="577" spans="3:11" x14ac:dyDescent="0.45">
      <c r="C577" s="624"/>
      <c r="D577" s="621"/>
      <c r="E577" s="623"/>
      <c r="F577" s="270" t="s">
        <v>163</v>
      </c>
      <c r="G577" s="244"/>
      <c r="H577" s="244"/>
      <c r="I577" s="244"/>
      <c r="J577" s="244"/>
      <c r="K577" s="271">
        <f t="shared" si="42"/>
        <v>0</v>
      </c>
    </row>
    <row r="578" spans="3:11" x14ac:dyDescent="0.45">
      <c r="C578" s="618"/>
      <c r="D578" s="620" t="s">
        <v>167</v>
      </c>
      <c r="E578" s="622"/>
      <c r="F578" s="268" t="s">
        <v>162</v>
      </c>
      <c r="G578" s="251"/>
      <c r="H578" s="251"/>
      <c r="I578" s="251"/>
      <c r="J578" s="251"/>
      <c r="K578" s="269">
        <f t="shared" si="42"/>
        <v>0</v>
      </c>
    </row>
    <row r="579" spans="3:11" x14ac:dyDescent="0.45">
      <c r="C579" s="619"/>
      <c r="D579" s="621"/>
      <c r="E579" s="623"/>
      <c r="F579" s="270" t="s">
        <v>163</v>
      </c>
      <c r="G579" s="245"/>
      <c r="H579" s="245"/>
      <c r="I579" s="245"/>
      <c r="J579" s="245"/>
      <c r="K579" s="271">
        <f t="shared" si="42"/>
        <v>0</v>
      </c>
    </row>
    <row r="580" spans="3:11" x14ac:dyDescent="0.45">
      <c r="C580" s="618"/>
      <c r="D580" s="620" t="s">
        <v>167</v>
      </c>
      <c r="E580" s="622"/>
      <c r="F580" s="268" t="s">
        <v>162</v>
      </c>
      <c r="G580" s="250"/>
      <c r="H580" s="250"/>
      <c r="I580" s="250"/>
      <c r="J580" s="250"/>
      <c r="K580" s="269">
        <f t="shared" si="42"/>
        <v>0</v>
      </c>
    </row>
    <row r="581" spans="3:11" x14ac:dyDescent="0.45">
      <c r="C581" s="619"/>
      <c r="D581" s="621"/>
      <c r="E581" s="623"/>
      <c r="F581" s="270" t="s">
        <v>163</v>
      </c>
      <c r="G581" s="249"/>
      <c r="H581" s="249"/>
      <c r="I581" s="249"/>
      <c r="J581" s="249"/>
      <c r="K581" s="271">
        <f t="shared" si="42"/>
        <v>0</v>
      </c>
    </row>
    <row r="582" spans="3:11" x14ac:dyDescent="0.45">
      <c r="C582" s="618"/>
      <c r="D582" s="620" t="s">
        <v>167</v>
      </c>
      <c r="E582" s="622"/>
      <c r="F582" s="268" t="s">
        <v>162</v>
      </c>
      <c r="G582" s="251"/>
      <c r="H582" s="251"/>
      <c r="I582" s="251"/>
      <c r="J582" s="251"/>
      <c r="K582" s="269">
        <f t="shared" si="42"/>
        <v>0</v>
      </c>
    </row>
    <row r="583" spans="3:11" x14ac:dyDescent="0.45">
      <c r="C583" s="619"/>
      <c r="D583" s="621"/>
      <c r="E583" s="623"/>
      <c r="F583" s="270" t="s">
        <v>163</v>
      </c>
      <c r="G583" s="245"/>
      <c r="H583" s="245"/>
      <c r="I583" s="245"/>
      <c r="J583" s="245"/>
      <c r="K583" s="271">
        <f t="shared" si="42"/>
        <v>0</v>
      </c>
    </row>
    <row r="584" spans="3:11" ht="18" customHeight="1" x14ac:dyDescent="0.45">
      <c r="C584" s="607"/>
      <c r="D584" s="609"/>
      <c r="E584" s="611" t="s">
        <v>183</v>
      </c>
      <c r="F584" s="219"/>
      <c r="G584" s="228"/>
      <c r="H584" s="228"/>
      <c r="I584" s="228"/>
      <c r="J584" s="228"/>
      <c r="K584" s="228"/>
    </row>
    <row r="585" spans="3:11" x14ac:dyDescent="0.45">
      <c r="C585" s="608"/>
      <c r="D585" s="610"/>
      <c r="E585" s="612"/>
      <c r="F585" s="220"/>
      <c r="G585" s="225"/>
      <c r="H585" s="225"/>
      <c r="I585" s="225"/>
      <c r="J585" s="225"/>
      <c r="K585" s="225"/>
    </row>
    <row r="586" spans="3:11" ht="36.6" customHeight="1" x14ac:dyDescent="0.45">
      <c r="C586" s="221"/>
      <c r="D586" s="613" t="s">
        <v>165</v>
      </c>
      <c r="E586" s="613"/>
      <c r="F586" s="613"/>
      <c r="G586" s="613"/>
      <c r="H586" s="613"/>
      <c r="I586" s="613"/>
      <c r="J586" s="613"/>
      <c r="K586" s="614"/>
    </row>
    <row r="587" spans="3:11" x14ac:dyDescent="0.45">
      <c r="C587" s="221"/>
      <c r="D587" s="625" t="s">
        <v>195</v>
      </c>
      <c r="E587" s="626"/>
      <c r="F587" s="627"/>
      <c r="G587" s="211" t="str">
        <f>MF申請書!$AF$18&amp;"年度"</f>
        <v>年度</v>
      </c>
      <c r="H587" s="211" t="str">
        <f>(MF申請書!$AF$18+1)&amp;"年度"</f>
        <v>1年度</v>
      </c>
      <c r="I587" s="211" t="str">
        <f>(MF申請書!$AF$18+2)&amp;"年度"</f>
        <v>2年度</v>
      </c>
      <c r="J587" s="211" t="str">
        <f>(MF申請書!$AF$18+3)&amp;"年度"</f>
        <v>3年度</v>
      </c>
      <c r="K587" s="212" t="s">
        <v>20</v>
      </c>
    </row>
    <row r="588" spans="3:11" x14ac:dyDescent="0.45">
      <c r="C588" s="615"/>
      <c r="D588" s="616"/>
      <c r="E588" s="616"/>
      <c r="F588" s="617"/>
      <c r="G588" s="245"/>
      <c r="H588" s="245"/>
      <c r="I588" s="245"/>
      <c r="J588" s="245"/>
      <c r="K588" s="272">
        <f t="shared" ref="K588:K597" si="43">SUM(G588:J588)</f>
        <v>0</v>
      </c>
    </row>
    <row r="589" spans="3:11" x14ac:dyDescent="0.45">
      <c r="C589" s="615"/>
      <c r="D589" s="616"/>
      <c r="E589" s="616"/>
      <c r="F589" s="617"/>
      <c r="G589" s="245"/>
      <c r="H589" s="245"/>
      <c r="I589" s="245"/>
      <c r="J589" s="245"/>
      <c r="K589" s="272">
        <f t="shared" si="43"/>
        <v>0</v>
      </c>
    </row>
    <row r="590" spans="3:11" x14ac:dyDescent="0.45">
      <c r="C590" s="615"/>
      <c r="D590" s="616"/>
      <c r="E590" s="616"/>
      <c r="F590" s="617"/>
      <c r="G590" s="245"/>
      <c r="H590" s="245"/>
      <c r="I590" s="245"/>
      <c r="J590" s="245"/>
      <c r="K590" s="272">
        <f t="shared" si="43"/>
        <v>0</v>
      </c>
    </row>
    <row r="591" spans="3:11" x14ac:dyDescent="0.45">
      <c r="C591" s="615"/>
      <c r="D591" s="616"/>
      <c r="E591" s="616"/>
      <c r="F591" s="617"/>
      <c r="G591" s="245"/>
      <c r="H591" s="245"/>
      <c r="I591" s="245"/>
      <c r="J591" s="245"/>
      <c r="K591" s="272">
        <f t="shared" si="43"/>
        <v>0</v>
      </c>
    </row>
    <row r="592" spans="3:11" x14ac:dyDescent="0.45">
      <c r="C592" s="615"/>
      <c r="D592" s="616"/>
      <c r="E592" s="616"/>
      <c r="F592" s="617"/>
      <c r="G592" s="245"/>
      <c r="H592" s="245"/>
      <c r="I592" s="245"/>
      <c r="J592" s="245"/>
      <c r="K592" s="272">
        <f t="shared" si="43"/>
        <v>0</v>
      </c>
    </row>
    <row r="593" spans="1:12" x14ac:dyDescent="0.45">
      <c r="C593" s="615"/>
      <c r="D593" s="616"/>
      <c r="E593" s="616"/>
      <c r="F593" s="617"/>
      <c r="G593" s="245"/>
      <c r="H593" s="245"/>
      <c r="I593" s="245"/>
      <c r="J593" s="245"/>
      <c r="K593" s="272">
        <f t="shared" si="43"/>
        <v>0</v>
      </c>
    </row>
    <row r="594" spans="1:12" x14ac:dyDescent="0.45">
      <c r="C594" s="615"/>
      <c r="D594" s="616"/>
      <c r="E594" s="616"/>
      <c r="F594" s="617"/>
      <c r="G594" s="245"/>
      <c r="H594" s="245"/>
      <c r="I594" s="245"/>
      <c r="J594" s="245"/>
      <c r="K594" s="272">
        <f t="shared" si="43"/>
        <v>0</v>
      </c>
    </row>
    <row r="595" spans="1:12" x14ac:dyDescent="0.45">
      <c r="C595" s="615"/>
      <c r="D595" s="616"/>
      <c r="E595" s="616"/>
      <c r="F595" s="617"/>
      <c r="G595" s="245"/>
      <c r="H595" s="245"/>
      <c r="I595" s="245"/>
      <c r="J595" s="245"/>
      <c r="K595" s="272">
        <f t="shared" si="43"/>
        <v>0</v>
      </c>
    </row>
    <row r="596" spans="1:12" x14ac:dyDescent="0.45">
      <c r="C596" s="615"/>
      <c r="D596" s="616"/>
      <c r="E596" s="616"/>
      <c r="F596" s="617"/>
      <c r="G596" s="245"/>
      <c r="H596" s="245"/>
      <c r="I596" s="245"/>
      <c r="J596" s="245"/>
      <c r="K596" s="272">
        <f t="shared" si="43"/>
        <v>0</v>
      </c>
    </row>
    <row r="597" spans="1:12" x14ac:dyDescent="0.45">
      <c r="C597" s="615"/>
      <c r="D597" s="616"/>
      <c r="E597" s="616"/>
      <c r="F597" s="617"/>
      <c r="G597" s="245"/>
      <c r="H597" s="245"/>
      <c r="I597" s="245"/>
      <c r="J597" s="245"/>
      <c r="K597" s="272">
        <f t="shared" si="43"/>
        <v>0</v>
      </c>
    </row>
    <row r="599" spans="1:12" x14ac:dyDescent="0.45">
      <c r="A599" s="287"/>
      <c r="B599" s="286"/>
      <c r="C599" s="287"/>
      <c r="D599" s="287"/>
      <c r="E599" s="287"/>
      <c r="F599" s="287"/>
      <c r="G599" s="287"/>
      <c r="H599" s="287"/>
      <c r="I599" s="287"/>
      <c r="J599" s="287"/>
      <c r="K599" s="287"/>
      <c r="L599" s="287"/>
    </row>
    <row r="600" spans="1:12" ht="36.6" customHeight="1" x14ac:dyDescent="0.45">
      <c r="A600" s="601" t="s">
        <v>193</v>
      </c>
      <c r="B600" s="603">
        <v>10</v>
      </c>
      <c r="C600" s="231" t="s">
        <v>176</v>
      </c>
      <c r="D600" s="229"/>
      <c r="E600" s="230"/>
      <c r="F600" s="628" t="str">
        <f>_xlfn.TEXTJOIN("、",TRUE,C652:C664,C609:C652)</f>
        <v/>
      </c>
      <c r="G600" s="629"/>
      <c r="H600" s="629"/>
      <c r="I600" s="629"/>
      <c r="J600" s="629"/>
      <c r="K600" s="630"/>
    </row>
    <row r="601" spans="1:12" x14ac:dyDescent="0.45">
      <c r="A601" s="602"/>
      <c r="B601" s="602"/>
    </row>
    <row r="602" spans="1:12" x14ac:dyDescent="0.45">
      <c r="A602" s="602"/>
      <c r="B602" s="602"/>
      <c r="C602" s="631" t="s">
        <v>160</v>
      </c>
      <c r="D602" s="632"/>
      <c r="E602" s="632"/>
      <c r="F602" s="633"/>
      <c r="G602" s="637" t="s">
        <v>166</v>
      </c>
      <c r="H602" s="638"/>
      <c r="I602" s="638"/>
      <c r="J602" s="638"/>
      <c r="K602" s="639"/>
    </row>
    <row r="603" spans="1:12" x14ac:dyDescent="0.45">
      <c r="A603" s="602"/>
      <c r="B603" s="602"/>
      <c r="C603" s="634"/>
      <c r="D603" s="635"/>
      <c r="E603" s="635"/>
      <c r="F603" s="636"/>
      <c r="G603" s="211" t="str">
        <f>MF申請書!$AF$18&amp;"年度"</f>
        <v>年度</v>
      </c>
      <c r="H603" s="211" t="str">
        <f>(MF申請書!$AF$18+1)&amp;"年度"</f>
        <v>1年度</v>
      </c>
      <c r="I603" s="211" t="str">
        <f>(MF申請書!$AF$18+2)&amp;"年度"</f>
        <v>2年度</v>
      </c>
      <c r="J603" s="211" t="str">
        <f>(MF申請書!$AF$18+3)&amp;"年度"</f>
        <v>3年度</v>
      </c>
      <c r="K603" s="212" t="s">
        <v>20</v>
      </c>
    </row>
    <row r="604" spans="1:12" x14ac:dyDescent="0.45">
      <c r="A604" s="602"/>
      <c r="B604" s="602"/>
      <c r="C604" s="640" t="s">
        <v>161</v>
      </c>
      <c r="D604" s="641" t="s">
        <v>162</v>
      </c>
      <c r="E604" s="642"/>
      <c r="F604" s="643"/>
      <c r="G604" s="223">
        <f>SUMIF($F610:$F664,$D604,G610:G664)</f>
        <v>0</v>
      </c>
      <c r="H604" s="223">
        <f>SUMIF($F610:$F664,$D604,H610:H664)</f>
        <v>0</v>
      </c>
      <c r="I604" s="223">
        <f>SUMIF($F610:$F664,$D604,I610:I664)</f>
        <v>0</v>
      </c>
      <c r="J604" s="223">
        <f>SUMIF($F610:$F664,$D604,J610:J664)</f>
        <v>0</v>
      </c>
      <c r="K604" s="224">
        <f>SUM(G604:J604)</f>
        <v>0</v>
      </c>
    </row>
    <row r="605" spans="1:12" x14ac:dyDescent="0.45">
      <c r="A605" s="602"/>
      <c r="B605" s="602"/>
      <c r="C605" s="640"/>
      <c r="D605" s="644" t="s">
        <v>163</v>
      </c>
      <c r="E605" s="645"/>
      <c r="F605" s="646"/>
      <c r="G605" s="225">
        <f>SUMIF($F610:$F664,$D605,G610:G664)</f>
        <v>0</v>
      </c>
      <c r="H605" s="225">
        <f>SUMIF($F610:$F664,$D605,H610:H664)</f>
        <v>0</v>
      </c>
      <c r="I605" s="225">
        <f>SUMIF($F610:$F664,$D605,I610:I664)</f>
        <v>0</v>
      </c>
      <c r="J605" s="225">
        <f>SUMIF($F610:$F664,$D605,J610:J664)</f>
        <v>0</v>
      </c>
      <c r="K605" s="226">
        <f>SUM(G605:J605)</f>
        <v>0</v>
      </c>
    </row>
    <row r="606" spans="1:12" x14ac:dyDescent="0.45">
      <c r="A606" s="602"/>
      <c r="B606" s="602"/>
      <c r="C606" s="647" t="s">
        <v>165</v>
      </c>
      <c r="D606" s="638"/>
      <c r="E606" s="638"/>
      <c r="F606" s="639"/>
      <c r="G606" s="225">
        <f>SUM(G653:G664)</f>
        <v>0</v>
      </c>
      <c r="H606" s="225">
        <f t="shared" ref="H606:J606" si="44">SUM(H653:H664)</f>
        <v>0</v>
      </c>
      <c r="I606" s="225">
        <f t="shared" si="44"/>
        <v>0</v>
      </c>
      <c r="J606" s="225">
        <f t="shared" si="44"/>
        <v>0</v>
      </c>
      <c r="K606" s="224">
        <f>SUM(G606:J606)</f>
        <v>0</v>
      </c>
    </row>
    <row r="607" spans="1:12" ht="18.600000000000001" thickBot="1" x14ac:dyDescent="0.5">
      <c r="A607" s="602"/>
      <c r="B607" s="602"/>
      <c r="C607" s="648" t="s">
        <v>42</v>
      </c>
      <c r="D607" s="649"/>
      <c r="E607" s="649"/>
      <c r="F607" s="650"/>
      <c r="G607" s="223">
        <f>G604+G605+G606</f>
        <v>0</v>
      </c>
      <c r="H607" s="223">
        <f>H604+H606</f>
        <v>0</v>
      </c>
      <c r="I607" s="223">
        <f t="shared" ref="I607" si="45">I604+I606</f>
        <v>0</v>
      </c>
      <c r="J607" s="223">
        <f>J604+J606</f>
        <v>0</v>
      </c>
      <c r="K607" s="227">
        <f>SUM(G607:J607)</f>
        <v>0</v>
      </c>
    </row>
    <row r="608" spans="1:12" ht="18.600000000000001" thickTop="1" x14ac:dyDescent="0.45">
      <c r="A608" s="602"/>
      <c r="B608" s="602"/>
      <c r="C608" s="213"/>
      <c r="D608" s="214" t="s">
        <v>164</v>
      </c>
      <c r="E608" s="214"/>
      <c r="F608" s="214"/>
      <c r="G608" s="214"/>
      <c r="H608" s="214"/>
      <c r="I608" s="214"/>
      <c r="J608" s="214"/>
      <c r="K608" s="215"/>
    </row>
    <row r="609" spans="1:11" x14ac:dyDescent="0.45">
      <c r="A609" s="602"/>
      <c r="B609" s="602"/>
      <c r="C609" s="216"/>
      <c r="D609" s="217" t="s">
        <v>161</v>
      </c>
      <c r="E609" s="217"/>
      <c r="F609" s="217"/>
      <c r="G609" s="217"/>
      <c r="H609" s="217"/>
      <c r="I609" s="217"/>
      <c r="J609" s="217"/>
      <c r="K609" s="218"/>
    </row>
    <row r="610" spans="1:11" x14ac:dyDescent="0.45">
      <c r="C610" s="618"/>
      <c r="D610" s="620" t="s">
        <v>168</v>
      </c>
      <c r="E610" s="622"/>
      <c r="F610" s="268" t="s">
        <v>162</v>
      </c>
      <c r="G610" s="250"/>
      <c r="H610" s="250"/>
      <c r="I610" s="250"/>
      <c r="J610" s="250"/>
      <c r="K610" s="269">
        <f t="shared" ref="K610:K649" si="46">SUM(G610:J610)</f>
        <v>0</v>
      </c>
    </row>
    <row r="611" spans="1:11" x14ac:dyDescent="0.45">
      <c r="C611" s="624"/>
      <c r="D611" s="621"/>
      <c r="E611" s="623"/>
      <c r="F611" s="270" t="s">
        <v>163</v>
      </c>
      <c r="G611" s="249"/>
      <c r="H611" s="249"/>
      <c r="I611" s="249"/>
      <c r="J611" s="249"/>
      <c r="K611" s="271">
        <f t="shared" si="46"/>
        <v>0</v>
      </c>
    </row>
    <row r="612" spans="1:11" ht="18" customHeight="1" x14ac:dyDescent="0.45">
      <c r="C612" s="618"/>
      <c r="D612" s="620" t="s">
        <v>168</v>
      </c>
      <c r="E612" s="622"/>
      <c r="F612" s="268" t="s">
        <v>162</v>
      </c>
      <c r="G612" s="243"/>
      <c r="H612" s="243"/>
      <c r="I612" s="243"/>
      <c r="J612" s="243"/>
      <c r="K612" s="269">
        <f t="shared" si="46"/>
        <v>0</v>
      </c>
    </row>
    <row r="613" spans="1:11" x14ac:dyDescent="0.45">
      <c r="C613" s="624"/>
      <c r="D613" s="621"/>
      <c r="E613" s="623"/>
      <c r="F613" s="270" t="s">
        <v>163</v>
      </c>
      <c r="G613" s="244"/>
      <c r="H613" s="244"/>
      <c r="I613" s="244"/>
      <c r="J613" s="244"/>
      <c r="K613" s="271">
        <f t="shared" si="46"/>
        <v>0</v>
      </c>
    </row>
    <row r="614" spans="1:11" x14ac:dyDescent="0.45">
      <c r="C614" s="618"/>
      <c r="D614" s="620" t="s">
        <v>167</v>
      </c>
      <c r="E614" s="622"/>
      <c r="F614" s="268" t="s">
        <v>162</v>
      </c>
      <c r="G614" s="243"/>
      <c r="H614" s="243"/>
      <c r="I614" s="243"/>
      <c r="J614" s="243"/>
      <c r="K614" s="269">
        <f t="shared" si="46"/>
        <v>0</v>
      </c>
    </row>
    <row r="615" spans="1:11" x14ac:dyDescent="0.45">
      <c r="C615" s="624"/>
      <c r="D615" s="621"/>
      <c r="E615" s="623"/>
      <c r="F615" s="270" t="s">
        <v>163</v>
      </c>
      <c r="G615" s="244"/>
      <c r="H615" s="244"/>
      <c r="I615" s="244"/>
      <c r="J615" s="244"/>
      <c r="K615" s="271">
        <f t="shared" si="46"/>
        <v>0</v>
      </c>
    </row>
    <row r="616" spans="1:11" ht="18" customHeight="1" x14ac:dyDescent="0.45">
      <c r="C616" s="618"/>
      <c r="D616" s="620" t="s">
        <v>167</v>
      </c>
      <c r="E616" s="622"/>
      <c r="F616" s="268" t="s">
        <v>162</v>
      </c>
      <c r="G616" s="243"/>
      <c r="H616" s="243"/>
      <c r="I616" s="243"/>
      <c r="J616" s="243"/>
      <c r="K616" s="269">
        <f t="shared" si="46"/>
        <v>0</v>
      </c>
    </row>
    <row r="617" spans="1:11" x14ac:dyDescent="0.45">
      <c r="C617" s="624"/>
      <c r="D617" s="621"/>
      <c r="E617" s="623"/>
      <c r="F617" s="270" t="s">
        <v>163</v>
      </c>
      <c r="G617" s="244"/>
      <c r="H617" s="244"/>
      <c r="I617" s="244"/>
      <c r="J617" s="244"/>
      <c r="K617" s="271">
        <f t="shared" si="46"/>
        <v>0</v>
      </c>
    </row>
    <row r="618" spans="1:11" ht="18" customHeight="1" x14ac:dyDescent="0.45">
      <c r="C618" s="618"/>
      <c r="D618" s="620" t="s">
        <v>167</v>
      </c>
      <c r="E618" s="622"/>
      <c r="F618" s="268" t="s">
        <v>162</v>
      </c>
      <c r="G618" s="243"/>
      <c r="H618" s="243"/>
      <c r="I618" s="243"/>
      <c r="J618" s="243"/>
      <c r="K618" s="269">
        <f t="shared" si="46"/>
        <v>0</v>
      </c>
    </row>
    <row r="619" spans="1:11" x14ac:dyDescent="0.45">
      <c r="C619" s="624"/>
      <c r="D619" s="621"/>
      <c r="E619" s="623"/>
      <c r="F619" s="270" t="s">
        <v>163</v>
      </c>
      <c r="G619" s="244"/>
      <c r="H619" s="244"/>
      <c r="I619" s="244"/>
      <c r="J619" s="244"/>
      <c r="K619" s="271">
        <f t="shared" si="46"/>
        <v>0</v>
      </c>
    </row>
    <row r="620" spans="1:11" ht="18" customHeight="1" x14ac:dyDescent="0.45">
      <c r="C620" s="618"/>
      <c r="D620" s="620" t="s">
        <v>168</v>
      </c>
      <c r="E620" s="622"/>
      <c r="F620" s="268" t="s">
        <v>162</v>
      </c>
      <c r="G620" s="243"/>
      <c r="H620" s="243"/>
      <c r="I620" s="243"/>
      <c r="J620" s="243"/>
      <c r="K620" s="269">
        <f t="shared" si="46"/>
        <v>0</v>
      </c>
    </row>
    <row r="621" spans="1:11" x14ac:dyDescent="0.45">
      <c r="C621" s="624"/>
      <c r="D621" s="621"/>
      <c r="E621" s="623"/>
      <c r="F621" s="270" t="s">
        <v>163</v>
      </c>
      <c r="G621" s="244"/>
      <c r="H621" s="244"/>
      <c r="I621" s="244"/>
      <c r="J621" s="244"/>
      <c r="K621" s="271">
        <f t="shared" si="46"/>
        <v>0</v>
      </c>
    </row>
    <row r="622" spans="1:11" x14ac:dyDescent="0.45">
      <c r="C622" s="618"/>
      <c r="D622" s="620" t="s">
        <v>167</v>
      </c>
      <c r="E622" s="622"/>
      <c r="F622" s="268" t="s">
        <v>162</v>
      </c>
      <c r="G622" s="243"/>
      <c r="H622" s="243"/>
      <c r="I622" s="243"/>
      <c r="J622" s="243"/>
      <c r="K622" s="269">
        <f t="shared" si="46"/>
        <v>0</v>
      </c>
    </row>
    <row r="623" spans="1:11" x14ac:dyDescent="0.45">
      <c r="C623" s="624"/>
      <c r="D623" s="621"/>
      <c r="E623" s="623"/>
      <c r="F623" s="270" t="s">
        <v>163</v>
      </c>
      <c r="G623" s="244"/>
      <c r="H623" s="244"/>
      <c r="I623" s="244"/>
      <c r="J623" s="244"/>
      <c r="K623" s="271">
        <f t="shared" si="46"/>
        <v>0</v>
      </c>
    </row>
    <row r="624" spans="1:11" ht="18" customHeight="1" x14ac:dyDescent="0.45">
      <c r="C624" s="618"/>
      <c r="D624" s="620" t="s">
        <v>167</v>
      </c>
      <c r="E624" s="622"/>
      <c r="F624" s="268" t="s">
        <v>162</v>
      </c>
      <c r="G624" s="243"/>
      <c r="H624" s="243"/>
      <c r="I624" s="243"/>
      <c r="J624" s="243"/>
      <c r="K624" s="269">
        <f t="shared" si="46"/>
        <v>0</v>
      </c>
    </row>
    <row r="625" spans="3:11" x14ac:dyDescent="0.45">
      <c r="C625" s="624"/>
      <c r="D625" s="621"/>
      <c r="E625" s="623"/>
      <c r="F625" s="270" t="s">
        <v>163</v>
      </c>
      <c r="G625" s="244"/>
      <c r="H625" s="244"/>
      <c r="I625" s="244"/>
      <c r="J625" s="244"/>
      <c r="K625" s="271">
        <f t="shared" si="46"/>
        <v>0</v>
      </c>
    </row>
    <row r="626" spans="3:11" ht="18" customHeight="1" x14ac:dyDescent="0.45">
      <c r="C626" s="618"/>
      <c r="D626" s="620" t="s">
        <v>167</v>
      </c>
      <c r="E626" s="622"/>
      <c r="F626" s="268" t="s">
        <v>162</v>
      </c>
      <c r="G626" s="243"/>
      <c r="H626" s="243"/>
      <c r="I626" s="243"/>
      <c r="J626" s="243"/>
      <c r="K626" s="269">
        <f t="shared" si="46"/>
        <v>0</v>
      </c>
    </row>
    <row r="627" spans="3:11" x14ac:dyDescent="0.45">
      <c r="C627" s="624"/>
      <c r="D627" s="621"/>
      <c r="E627" s="623"/>
      <c r="F627" s="270" t="s">
        <v>163</v>
      </c>
      <c r="G627" s="244"/>
      <c r="H627" s="244"/>
      <c r="I627" s="244"/>
      <c r="J627" s="244"/>
      <c r="K627" s="271">
        <f t="shared" si="46"/>
        <v>0</v>
      </c>
    </row>
    <row r="628" spans="3:11" ht="18" customHeight="1" x14ac:dyDescent="0.45">
      <c r="C628" s="618"/>
      <c r="D628" s="620" t="s">
        <v>168</v>
      </c>
      <c r="E628" s="622"/>
      <c r="F628" s="268" t="s">
        <v>162</v>
      </c>
      <c r="G628" s="243"/>
      <c r="H628" s="243"/>
      <c r="I628" s="243"/>
      <c r="J628" s="243"/>
      <c r="K628" s="269">
        <f t="shared" si="46"/>
        <v>0</v>
      </c>
    </row>
    <row r="629" spans="3:11" x14ac:dyDescent="0.45">
      <c r="C629" s="624"/>
      <c r="D629" s="621"/>
      <c r="E629" s="623"/>
      <c r="F629" s="270" t="s">
        <v>163</v>
      </c>
      <c r="G629" s="244"/>
      <c r="H629" s="244"/>
      <c r="I629" s="244"/>
      <c r="J629" s="244"/>
      <c r="K629" s="271">
        <f t="shared" si="46"/>
        <v>0</v>
      </c>
    </row>
    <row r="630" spans="3:11" x14ac:dyDescent="0.45">
      <c r="C630" s="618"/>
      <c r="D630" s="620" t="s">
        <v>167</v>
      </c>
      <c r="E630" s="622"/>
      <c r="F630" s="268" t="s">
        <v>162</v>
      </c>
      <c r="G630" s="243"/>
      <c r="H630" s="243"/>
      <c r="I630" s="243"/>
      <c r="J630" s="243"/>
      <c r="K630" s="269">
        <f t="shared" si="46"/>
        <v>0</v>
      </c>
    </row>
    <row r="631" spans="3:11" x14ac:dyDescent="0.45">
      <c r="C631" s="624"/>
      <c r="D631" s="621"/>
      <c r="E631" s="623"/>
      <c r="F631" s="270" t="s">
        <v>163</v>
      </c>
      <c r="G631" s="244"/>
      <c r="H631" s="244"/>
      <c r="I631" s="244"/>
      <c r="J631" s="244"/>
      <c r="K631" s="271">
        <f t="shared" si="46"/>
        <v>0</v>
      </c>
    </row>
    <row r="632" spans="3:11" ht="18" customHeight="1" x14ac:dyDescent="0.45">
      <c r="C632" s="618"/>
      <c r="D632" s="620" t="s">
        <v>167</v>
      </c>
      <c r="E632" s="622"/>
      <c r="F632" s="268" t="s">
        <v>162</v>
      </c>
      <c r="G632" s="243"/>
      <c r="H632" s="243"/>
      <c r="I632" s="243"/>
      <c r="J632" s="243"/>
      <c r="K632" s="269">
        <f t="shared" si="46"/>
        <v>0</v>
      </c>
    </row>
    <row r="633" spans="3:11" x14ac:dyDescent="0.45">
      <c r="C633" s="624"/>
      <c r="D633" s="621"/>
      <c r="E633" s="623"/>
      <c r="F633" s="270" t="s">
        <v>163</v>
      </c>
      <c r="G633" s="244"/>
      <c r="H633" s="244"/>
      <c r="I633" s="244"/>
      <c r="J633" s="244"/>
      <c r="K633" s="271">
        <f t="shared" si="46"/>
        <v>0</v>
      </c>
    </row>
    <row r="634" spans="3:11" ht="18" customHeight="1" x14ac:dyDescent="0.45">
      <c r="C634" s="618"/>
      <c r="D634" s="620" t="s">
        <v>167</v>
      </c>
      <c r="E634" s="622"/>
      <c r="F634" s="268" t="s">
        <v>162</v>
      </c>
      <c r="G634" s="243"/>
      <c r="H634" s="243"/>
      <c r="I634" s="243"/>
      <c r="J634" s="243"/>
      <c r="K634" s="269">
        <f t="shared" si="46"/>
        <v>0</v>
      </c>
    </row>
    <row r="635" spans="3:11" x14ac:dyDescent="0.45">
      <c r="C635" s="624"/>
      <c r="D635" s="621"/>
      <c r="E635" s="623"/>
      <c r="F635" s="270" t="s">
        <v>163</v>
      </c>
      <c r="G635" s="244"/>
      <c r="H635" s="244"/>
      <c r="I635" s="244"/>
      <c r="J635" s="244"/>
      <c r="K635" s="271">
        <f t="shared" si="46"/>
        <v>0</v>
      </c>
    </row>
    <row r="636" spans="3:11" ht="18" customHeight="1" x14ac:dyDescent="0.45">
      <c r="C636" s="618"/>
      <c r="D636" s="620" t="s">
        <v>168</v>
      </c>
      <c r="E636" s="622"/>
      <c r="F636" s="268" t="s">
        <v>162</v>
      </c>
      <c r="G636" s="243"/>
      <c r="H636" s="243"/>
      <c r="I636" s="243"/>
      <c r="J636" s="243"/>
      <c r="K636" s="269">
        <f t="shared" si="46"/>
        <v>0</v>
      </c>
    </row>
    <row r="637" spans="3:11" x14ac:dyDescent="0.45">
      <c r="C637" s="624"/>
      <c r="D637" s="621"/>
      <c r="E637" s="623"/>
      <c r="F637" s="270" t="s">
        <v>163</v>
      </c>
      <c r="G637" s="244"/>
      <c r="H637" s="244"/>
      <c r="I637" s="244"/>
      <c r="J637" s="244"/>
      <c r="K637" s="271">
        <f t="shared" si="46"/>
        <v>0</v>
      </c>
    </row>
    <row r="638" spans="3:11" x14ac:dyDescent="0.45">
      <c r="C638" s="618"/>
      <c r="D638" s="620" t="s">
        <v>167</v>
      </c>
      <c r="E638" s="622"/>
      <c r="F638" s="268" t="s">
        <v>162</v>
      </c>
      <c r="G638" s="243"/>
      <c r="H638" s="243"/>
      <c r="I638" s="243"/>
      <c r="J638" s="243"/>
      <c r="K638" s="269">
        <f t="shared" si="46"/>
        <v>0</v>
      </c>
    </row>
    <row r="639" spans="3:11" x14ac:dyDescent="0.45">
      <c r="C639" s="624"/>
      <c r="D639" s="621"/>
      <c r="E639" s="623"/>
      <c r="F639" s="270" t="s">
        <v>163</v>
      </c>
      <c r="G639" s="244"/>
      <c r="H639" s="244"/>
      <c r="I639" s="244"/>
      <c r="J639" s="244"/>
      <c r="K639" s="271">
        <f t="shared" si="46"/>
        <v>0</v>
      </c>
    </row>
    <row r="640" spans="3:11" ht="18" customHeight="1" x14ac:dyDescent="0.45">
      <c r="C640" s="618"/>
      <c r="D640" s="620" t="s">
        <v>167</v>
      </c>
      <c r="E640" s="622"/>
      <c r="F640" s="268" t="s">
        <v>162</v>
      </c>
      <c r="G640" s="243"/>
      <c r="H640" s="243"/>
      <c r="I640" s="243"/>
      <c r="J640" s="243"/>
      <c r="K640" s="269">
        <f t="shared" si="46"/>
        <v>0</v>
      </c>
    </row>
    <row r="641" spans="3:11" x14ac:dyDescent="0.45">
      <c r="C641" s="624"/>
      <c r="D641" s="621"/>
      <c r="E641" s="623"/>
      <c r="F641" s="270" t="s">
        <v>163</v>
      </c>
      <c r="G641" s="244"/>
      <c r="H641" s="244"/>
      <c r="I641" s="244"/>
      <c r="J641" s="244"/>
      <c r="K641" s="271">
        <f t="shared" si="46"/>
        <v>0</v>
      </c>
    </row>
    <row r="642" spans="3:11" ht="18" customHeight="1" x14ac:dyDescent="0.45">
      <c r="C642" s="618"/>
      <c r="D642" s="620" t="s">
        <v>167</v>
      </c>
      <c r="E642" s="622"/>
      <c r="F642" s="268" t="s">
        <v>162</v>
      </c>
      <c r="G642" s="243"/>
      <c r="H642" s="243"/>
      <c r="I642" s="243"/>
      <c r="J642" s="243"/>
      <c r="K642" s="269">
        <f t="shared" si="46"/>
        <v>0</v>
      </c>
    </row>
    <row r="643" spans="3:11" x14ac:dyDescent="0.45">
      <c r="C643" s="624"/>
      <c r="D643" s="621"/>
      <c r="E643" s="623"/>
      <c r="F643" s="270" t="s">
        <v>163</v>
      </c>
      <c r="G643" s="244"/>
      <c r="H643" s="244"/>
      <c r="I643" s="244"/>
      <c r="J643" s="244"/>
      <c r="K643" s="271">
        <f t="shared" si="46"/>
        <v>0</v>
      </c>
    </row>
    <row r="644" spans="3:11" x14ac:dyDescent="0.45">
      <c r="C644" s="618"/>
      <c r="D644" s="620" t="s">
        <v>167</v>
      </c>
      <c r="E644" s="622"/>
      <c r="F644" s="268" t="s">
        <v>162</v>
      </c>
      <c r="G644" s="251"/>
      <c r="H644" s="251"/>
      <c r="I644" s="251"/>
      <c r="J644" s="251"/>
      <c r="K644" s="269">
        <f t="shared" si="46"/>
        <v>0</v>
      </c>
    </row>
    <row r="645" spans="3:11" x14ac:dyDescent="0.45">
      <c r="C645" s="619"/>
      <c r="D645" s="621"/>
      <c r="E645" s="623"/>
      <c r="F645" s="270" t="s">
        <v>163</v>
      </c>
      <c r="G645" s="245"/>
      <c r="H645" s="245"/>
      <c r="I645" s="245"/>
      <c r="J645" s="245"/>
      <c r="K645" s="271">
        <f t="shared" si="46"/>
        <v>0</v>
      </c>
    </row>
    <row r="646" spans="3:11" x14ac:dyDescent="0.45">
      <c r="C646" s="618"/>
      <c r="D646" s="620" t="s">
        <v>167</v>
      </c>
      <c r="E646" s="622"/>
      <c r="F646" s="268" t="s">
        <v>162</v>
      </c>
      <c r="G646" s="250"/>
      <c r="H646" s="250"/>
      <c r="I646" s="250"/>
      <c r="J646" s="250"/>
      <c r="K646" s="269">
        <f t="shared" si="46"/>
        <v>0</v>
      </c>
    </row>
    <row r="647" spans="3:11" x14ac:dyDescent="0.45">
      <c r="C647" s="619"/>
      <c r="D647" s="621"/>
      <c r="E647" s="623"/>
      <c r="F647" s="270" t="s">
        <v>163</v>
      </c>
      <c r="G647" s="249"/>
      <c r="H647" s="249"/>
      <c r="I647" s="249"/>
      <c r="J647" s="249"/>
      <c r="K647" s="271">
        <f t="shared" si="46"/>
        <v>0</v>
      </c>
    </row>
    <row r="648" spans="3:11" x14ac:dyDescent="0.45">
      <c r="C648" s="618"/>
      <c r="D648" s="620" t="s">
        <v>167</v>
      </c>
      <c r="E648" s="622"/>
      <c r="F648" s="268" t="s">
        <v>162</v>
      </c>
      <c r="G648" s="251"/>
      <c r="H648" s="251"/>
      <c r="I648" s="251"/>
      <c r="J648" s="251"/>
      <c r="K648" s="269">
        <f t="shared" si="46"/>
        <v>0</v>
      </c>
    </row>
    <row r="649" spans="3:11" x14ac:dyDescent="0.45">
      <c r="C649" s="619"/>
      <c r="D649" s="621"/>
      <c r="E649" s="623"/>
      <c r="F649" s="270" t="s">
        <v>163</v>
      </c>
      <c r="G649" s="245"/>
      <c r="H649" s="245"/>
      <c r="I649" s="245"/>
      <c r="J649" s="245"/>
      <c r="K649" s="271">
        <f t="shared" si="46"/>
        <v>0</v>
      </c>
    </row>
    <row r="650" spans="3:11" ht="18" customHeight="1" x14ac:dyDescent="0.45">
      <c r="C650" s="607"/>
      <c r="D650" s="609"/>
      <c r="E650" s="611" t="s">
        <v>183</v>
      </c>
      <c r="F650" s="219"/>
      <c r="G650" s="228"/>
      <c r="H650" s="228"/>
      <c r="I650" s="228"/>
      <c r="J650" s="228"/>
      <c r="K650" s="228"/>
    </row>
    <row r="651" spans="3:11" x14ac:dyDescent="0.45">
      <c r="C651" s="608"/>
      <c r="D651" s="610"/>
      <c r="E651" s="612"/>
      <c r="F651" s="220"/>
      <c r="G651" s="225"/>
      <c r="H651" s="225"/>
      <c r="I651" s="225"/>
      <c r="J651" s="225"/>
      <c r="K651" s="225"/>
    </row>
    <row r="652" spans="3:11" ht="36.6" customHeight="1" x14ac:dyDescent="0.45">
      <c r="C652" s="221"/>
      <c r="D652" s="613" t="s">
        <v>165</v>
      </c>
      <c r="E652" s="613"/>
      <c r="F652" s="613"/>
      <c r="G652" s="613"/>
      <c r="H652" s="613"/>
      <c r="I652" s="613"/>
      <c r="J652" s="613"/>
      <c r="K652" s="614"/>
    </row>
    <row r="653" spans="3:11" x14ac:dyDescent="0.45">
      <c r="C653" s="221"/>
      <c r="D653" s="625" t="s">
        <v>195</v>
      </c>
      <c r="E653" s="626"/>
      <c r="F653" s="627"/>
      <c r="G653" s="211" t="str">
        <f>MF申請書!$AF$18&amp;"年度"</f>
        <v>年度</v>
      </c>
      <c r="H653" s="211" t="str">
        <f>(MF申請書!$AF$18+1)&amp;"年度"</f>
        <v>1年度</v>
      </c>
      <c r="I653" s="211" t="str">
        <f>(MF申請書!$AF$18+2)&amp;"年度"</f>
        <v>2年度</v>
      </c>
      <c r="J653" s="211" t="str">
        <f>(MF申請書!$AF$18+3)&amp;"年度"</f>
        <v>3年度</v>
      </c>
      <c r="K653" s="212" t="s">
        <v>20</v>
      </c>
    </row>
    <row r="654" spans="3:11" x14ac:dyDescent="0.45">
      <c r="C654" s="615"/>
      <c r="D654" s="616"/>
      <c r="E654" s="616"/>
      <c r="F654" s="617"/>
      <c r="G654" s="245"/>
      <c r="H654" s="245"/>
      <c r="I654" s="245"/>
      <c r="J654" s="245"/>
      <c r="K654" s="272">
        <f t="shared" ref="K654:K663" si="47">SUM(G654:J654)</f>
        <v>0</v>
      </c>
    </row>
    <row r="655" spans="3:11" x14ac:dyDescent="0.45">
      <c r="C655" s="615"/>
      <c r="D655" s="616"/>
      <c r="E655" s="616"/>
      <c r="F655" s="617"/>
      <c r="G655" s="245"/>
      <c r="H655" s="245"/>
      <c r="I655" s="245"/>
      <c r="J655" s="245"/>
      <c r="K655" s="272">
        <f t="shared" si="47"/>
        <v>0</v>
      </c>
    </row>
    <row r="656" spans="3:11" x14ac:dyDescent="0.45">
      <c r="C656" s="615"/>
      <c r="D656" s="616"/>
      <c r="E656" s="616"/>
      <c r="F656" s="617"/>
      <c r="G656" s="245"/>
      <c r="H656" s="245"/>
      <c r="I656" s="245"/>
      <c r="J656" s="245"/>
      <c r="K656" s="272">
        <f t="shared" si="47"/>
        <v>0</v>
      </c>
    </row>
    <row r="657" spans="3:12" x14ac:dyDescent="0.45">
      <c r="C657" s="615"/>
      <c r="D657" s="616"/>
      <c r="E657" s="616"/>
      <c r="F657" s="617"/>
      <c r="G657" s="245"/>
      <c r="H657" s="245"/>
      <c r="I657" s="245"/>
      <c r="J657" s="245"/>
      <c r="K657" s="272">
        <f t="shared" si="47"/>
        <v>0</v>
      </c>
    </row>
    <row r="658" spans="3:12" x14ac:dyDescent="0.45">
      <c r="C658" s="615"/>
      <c r="D658" s="616"/>
      <c r="E658" s="616"/>
      <c r="F658" s="617"/>
      <c r="G658" s="245"/>
      <c r="H658" s="245"/>
      <c r="I658" s="245"/>
      <c r="J658" s="245"/>
      <c r="K658" s="272">
        <f t="shared" si="47"/>
        <v>0</v>
      </c>
    </row>
    <row r="659" spans="3:12" x14ac:dyDescent="0.45">
      <c r="C659" s="615"/>
      <c r="D659" s="616"/>
      <c r="E659" s="616"/>
      <c r="F659" s="617"/>
      <c r="G659" s="245"/>
      <c r="H659" s="245"/>
      <c r="I659" s="245"/>
      <c r="J659" s="245"/>
      <c r="K659" s="272">
        <f t="shared" si="47"/>
        <v>0</v>
      </c>
    </row>
    <row r="660" spans="3:12" x14ac:dyDescent="0.45">
      <c r="C660" s="615"/>
      <c r="D660" s="616"/>
      <c r="E660" s="616"/>
      <c r="F660" s="617"/>
      <c r="G660" s="245"/>
      <c r="H660" s="245"/>
      <c r="I660" s="245"/>
      <c r="J660" s="245"/>
      <c r="K660" s="272">
        <f t="shared" si="47"/>
        <v>0</v>
      </c>
    </row>
    <row r="661" spans="3:12" x14ac:dyDescent="0.45">
      <c r="C661" s="615"/>
      <c r="D661" s="616"/>
      <c r="E661" s="616"/>
      <c r="F661" s="617"/>
      <c r="G661" s="245"/>
      <c r="H661" s="245"/>
      <c r="I661" s="245"/>
      <c r="J661" s="245"/>
      <c r="K661" s="272">
        <f t="shared" si="47"/>
        <v>0</v>
      </c>
    </row>
    <row r="662" spans="3:12" x14ac:dyDescent="0.45">
      <c r="C662" s="615"/>
      <c r="D662" s="616"/>
      <c r="E662" s="616"/>
      <c r="F662" s="617"/>
      <c r="G662" s="245"/>
      <c r="H662" s="245"/>
      <c r="I662" s="245"/>
      <c r="J662" s="245"/>
      <c r="K662" s="272">
        <f t="shared" si="47"/>
        <v>0</v>
      </c>
    </row>
    <row r="663" spans="3:12" x14ac:dyDescent="0.45">
      <c r="C663" s="615"/>
      <c r="D663" s="616"/>
      <c r="E663" s="616"/>
      <c r="F663" s="617"/>
      <c r="G663" s="245"/>
      <c r="H663" s="245"/>
      <c r="I663" s="245"/>
      <c r="J663" s="245"/>
      <c r="K663" s="272">
        <f t="shared" si="47"/>
        <v>0</v>
      </c>
    </row>
    <row r="666" spans="3:12" x14ac:dyDescent="0.45">
      <c r="C666" s="273" t="s">
        <v>79</v>
      </c>
      <c r="D666" s="274"/>
      <c r="E666" s="275"/>
      <c r="F666" s="276" t="s">
        <v>169</v>
      </c>
      <c r="G666" s="277">
        <f t="shared" ref="G666:K667" si="48">SUMIF($F$1:$F$664,$F666,G$1:G$664)</f>
        <v>101000000</v>
      </c>
      <c r="H666" s="277">
        <f t="shared" si="48"/>
        <v>111000000</v>
      </c>
      <c r="I666" s="277">
        <f t="shared" si="48"/>
        <v>11000000</v>
      </c>
      <c r="J666" s="277">
        <f t="shared" si="48"/>
        <v>11000000</v>
      </c>
      <c r="K666" s="277">
        <f t="shared" si="48"/>
        <v>234000000</v>
      </c>
      <c r="L666" t="s">
        <v>208</v>
      </c>
    </row>
    <row r="667" spans="3:12" x14ac:dyDescent="0.45">
      <c r="C667" s="278"/>
      <c r="D667" s="279"/>
      <c r="E667" s="280"/>
      <c r="F667" s="276" t="s">
        <v>170</v>
      </c>
      <c r="G667" s="281">
        <f t="shared" si="48"/>
        <v>110000</v>
      </c>
      <c r="H667" s="281">
        <f t="shared" si="48"/>
        <v>1000000</v>
      </c>
      <c r="I667" s="281">
        <f t="shared" si="48"/>
        <v>0</v>
      </c>
      <c r="J667" s="281">
        <f t="shared" si="48"/>
        <v>0</v>
      </c>
      <c r="K667" s="281">
        <f t="shared" si="48"/>
        <v>1110000</v>
      </c>
    </row>
    <row r="668" spans="3:12" x14ac:dyDescent="0.45">
      <c r="C668" s="273" t="s">
        <v>171</v>
      </c>
      <c r="D668" s="274"/>
      <c r="E668" s="275"/>
      <c r="F668" s="276"/>
      <c r="G668" s="282">
        <f t="shared" ref="G668:K669" si="49">SUMIF($C$1:$C$664,$F668,G$1:G$664)</f>
        <v>0</v>
      </c>
      <c r="H668" s="282">
        <f t="shared" si="49"/>
        <v>0</v>
      </c>
      <c r="I668" s="282">
        <f t="shared" si="49"/>
        <v>0</v>
      </c>
      <c r="J668" s="282">
        <f t="shared" si="49"/>
        <v>0</v>
      </c>
      <c r="K668" s="282">
        <f t="shared" si="49"/>
        <v>0</v>
      </c>
    </row>
    <row r="669" spans="3:12" x14ac:dyDescent="0.45">
      <c r="C669" s="313"/>
      <c r="D669" s="314"/>
      <c r="E669" s="315"/>
      <c r="F669" s="276"/>
      <c r="G669" s="282">
        <f t="shared" si="49"/>
        <v>0</v>
      </c>
      <c r="H669" s="282">
        <f t="shared" si="49"/>
        <v>0</v>
      </c>
      <c r="I669" s="282">
        <f t="shared" si="49"/>
        <v>0</v>
      </c>
      <c r="J669" s="282">
        <f t="shared" si="49"/>
        <v>0</v>
      </c>
      <c r="K669" s="282">
        <f t="shared" si="49"/>
        <v>0</v>
      </c>
    </row>
    <row r="670" spans="3:12" x14ac:dyDescent="0.45">
      <c r="C670" s="313"/>
      <c r="D670" s="314"/>
      <c r="E670" s="315"/>
      <c r="F670" s="276"/>
      <c r="G670" s="282">
        <f t="shared" ref="G670:K677" si="50">SUMIF($C$1:$C$664,$F670,G$1:G$664)</f>
        <v>0</v>
      </c>
      <c r="H670" s="282">
        <f t="shared" si="50"/>
        <v>0</v>
      </c>
      <c r="I670" s="282">
        <f t="shared" si="50"/>
        <v>0</v>
      </c>
      <c r="J670" s="282">
        <f t="shared" si="50"/>
        <v>0</v>
      </c>
      <c r="K670" s="282">
        <f t="shared" si="50"/>
        <v>0</v>
      </c>
    </row>
    <row r="671" spans="3:12" x14ac:dyDescent="0.45">
      <c r="C671" s="313"/>
      <c r="D671" s="314"/>
      <c r="E671" s="315"/>
      <c r="F671" s="276"/>
      <c r="G671" s="282">
        <f t="shared" si="50"/>
        <v>0</v>
      </c>
      <c r="H671" s="282">
        <f t="shared" si="50"/>
        <v>0</v>
      </c>
      <c r="I671" s="282">
        <f t="shared" si="50"/>
        <v>0</v>
      </c>
      <c r="J671" s="282">
        <f t="shared" si="50"/>
        <v>0</v>
      </c>
      <c r="K671" s="282">
        <f t="shared" si="50"/>
        <v>0</v>
      </c>
    </row>
    <row r="672" spans="3:12" x14ac:dyDescent="0.45">
      <c r="C672" s="313"/>
      <c r="D672" s="314"/>
      <c r="E672" s="315"/>
      <c r="F672" s="276"/>
      <c r="G672" s="282">
        <f t="shared" si="50"/>
        <v>0</v>
      </c>
      <c r="H672" s="282">
        <f t="shared" si="50"/>
        <v>0</v>
      </c>
      <c r="I672" s="282">
        <f t="shared" si="50"/>
        <v>0</v>
      </c>
      <c r="J672" s="282">
        <f t="shared" si="50"/>
        <v>0</v>
      </c>
      <c r="K672" s="282">
        <f t="shared" si="50"/>
        <v>0</v>
      </c>
    </row>
    <row r="673" spans="3:11" x14ac:dyDescent="0.45">
      <c r="C673" s="313"/>
      <c r="D673" s="314"/>
      <c r="E673" s="315"/>
      <c r="F673" s="276"/>
      <c r="G673" s="282">
        <f t="shared" si="50"/>
        <v>0</v>
      </c>
      <c r="H673" s="282">
        <f t="shared" si="50"/>
        <v>0</v>
      </c>
      <c r="I673" s="282">
        <f t="shared" si="50"/>
        <v>0</v>
      </c>
      <c r="J673" s="282">
        <f t="shared" si="50"/>
        <v>0</v>
      </c>
      <c r="K673" s="282">
        <f t="shared" si="50"/>
        <v>0</v>
      </c>
    </row>
    <row r="674" spans="3:11" x14ac:dyDescent="0.45">
      <c r="C674" s="313"/>
      <c r="D674" s="314"/>
      <c r="E674" s="315"/>
      <c r="F674" s="276"/>
      <c r="G674" s="282">
        <f t="shared" si="50"/>
        <v>0</v>
      </c>
      <c r="H674" s="282">
        <f t="shared" si="50"/>
        <v>0</v>
      </c>
      <c r="I674" s="282">
        <f t="shared" si="50"/>
        <v>0</v>
      </c>
      <c r="J674" s="282">
        <f t="shared" si="50"/>
        <v>0</v>
      </c>
      <c r="K674" s="282">
        <f t="shared" si="50"/>
        <v>0</v>
      </c>
    </row>
    <row r="675" spans="3:11" x14ac:dyDescent="0.45">
      <c r="C675" s="313"/>
      <c r="D675" s="314"/>
      <c r="E675" s="315"/>
      <c r="F675" s="276"/>
      <c r="G675" s="282">
        <f t="shared" si="50"/>
        <v>0</v>
      </c>
      <c r="H675" s="282">
        <f t="shared" si="50"/>
        <v>0</v>
      </c>
      <c r="I675" s="282">
        <f t="shared" si="50"/>
        <v>0</v>
      </c>
      <c r="J675" s="282">
        <f t="shared" si="50"/>
        <v>0</v>
      </c>
      <c r="K675" s="282">
        <f t="shared" si="50"/>
        <v>0</v>
      </c>
    </row>
    <row r="676" spans="3:11" x14ac:dyDescent="0.45">
      <c r="C676" s="313"/>
      <c r="D676" s="314"/>
      <c r="E676" s="315"/>
      <c r="F676" s="276"/>
      <c r="G676" s="282">
        <f t="shared" si="50"/>
        <v>0</v>
      </c>
      <c r="H676" s="282">
        <f t="shared" si="50"/>
        <v>0</v>
      </c>
      <c r="I676" s="282">
        <f t="shared" si="50"/>
        <v>0</v>
      </c>
      <c r="J676" s="282">
        <f t="shared" si="50"/>
        <v>0</v>
      </c>
      <c r="K676" s="282">
        <f t="shared" si="50"/>
        <v>0</v>
      </c>
    </row>
    <row r="677" spans="3:11" x14ac:dyDescent="0.45">
      <c r="C677" s="278"/>
      <c r="D677" s="279"/>
      <c r="E677" s="280"/>
      <c r="F677" s="276"/>
      <c r="G677" s="282">
        <f>SUMIF($C$1:$C$664,$F677,G$1:G$664)</f>
        <v>0</v>
      </c>
      <c r="H677" s="282">
        <f>SUMIF($C$1:$C$664,$F677,H$1:H$664)</f>
        <v>0</v>
      </c>
      <c r="I677" s="282">
        <f>SUMIF($C$1:$C$664,$F677,I$1:I$664)</f>
        <v>0</v>
      </c>
      <c r="J677" s="282">
        <f>SUMIF($C$1:$C$664,$F677,J$1:J$664)</f>
        <v>0</v>
      </c>
      <c r="K677" s="282">
        <f t="shared" si="50"/>
        <v>0</v>
      </c>
    </row>
  </sheetData>
  <sheetProtection insertRows="0"/>
  <mergeCells count="855">
    <mergeCell ref="E165:E166"/>
    <mergeCell ref="C167:C168"/>
    <mergeCell ref="D167:D168"/>
    <mergeCell ref="C329:F329"/>
    <mergeCell ref="C330:F330"/>
    <mergeCell ref="C331:F331"/>
    <mergeCell ref="D389:F389"/>
    <mergeCell ref="C390:F390"/>
    <mergeCell ref="C391:F391"/>
    <mergeCell ref="C332:F332"/>
    <mergeCell ref="C333:F333"/>
    <mergeCell ref="F336:K336"/>
    <mergeCell ref="C338:F339"/>
    <mergeCell ref="G338:K338"/>
    <mergeCell ref="C340:C341"/>
    <mergeCell ref="D340:F340"/>
    <mergeCell ref="D341:F341"/>
    <mergeCell ref="C342:F342"/>
    <mergeCell ref="C343:F343"/>
    <mergeCell ref="C346:C347"/>
    <mergeCell ref="D346:D347"/>
    <mergeCell ref="E346:E347"/>
    <mergeCell ref="C348:C349"/>
    <mergeCell ref="D348:D349"/>
    <mergeCell ref="E149:E150"/>
    <mergeCell ref="C147:C148"/>
    <mergeCell ref="D147:D148"/>
    <mergeCell ref="E147:E148"/>
    <mergeCell ref="C155:C156"/>
    <mergeCell ref="D155:D156"/>
    <mergeCell ref="E155:E156"/>
    <mergeCell ref="C157:C158"/>
    <mergeCell ref="D157:D158"/>
    <mergeCell ref="E157:E158"/>
    <mergeCell ref="D255:F255"/>
    <mergeCell ref="C258:F258"/>
    <mergeCell ref="C259:F259"/>
    <mergeCell ref="C260:F260"/>
    <mergeCell ref="C261:F261"/>
    <mergeCell ref="C264:F264"/>
    <mergeCell ref="C265:F265"/>
    <mergeCell ref="C262:F262"/>
    <mergeCell ref="C263:F263"/>
    <mergeCell ref="D16:D17"/>
    <mergeCell ref="E16:E17"/>
    <mergeCell ref="C14:C15"/>
    <mergeCell ref="D14:D15"/>
    <mergeCell ref="E14:E15"/>
    <mergeCell ref="C132:F132"/>
    <mergeCell ref="C81:C82"/>
    <mergeCell ref="D81:D82"/>
    <mergeCell ref="E81:E82"/>
    <mergeCell ref="C83:C84"/>
    <mergeCell ref="D83:D84"/>
    <mergeCell ref="E83:E84"/>
    <mergeCell ref="D121:K121"/>
    <mergeCell ref="C119:C120"/>
    <mergeCell ref="D119:D120"/>
    <mergeCell ref="E119:E120"/>
    <mergeCell ref="C20:C21"/>
    <mergeCell ref="D20:D21"/>
    <mergeCell ref="E20:E21"/>
    <mergeCell ref="C22:C23"/>
    <mergeCell ref="D22:D23"/>
    <mergeCell ref="E22:E23"/>
    <mergeCell ref="C24:C25"/>
    <mergeCell ref="D24:D25"/>
    <mergeCell ref="F2:K2"/>
    <mergeCell ref="F69:K69"/>
    <mergeCell ref="F135:K135"/>
    <mergeCell ref="D187:K187"/>
    <mergeCell ref="F202:K202"/>
    <mergeCell ref="D254:K254"/>
    <mergeCell ref="F268:K268"/>
    <mergeCell ref="D322:K322"/>
    <mergeCell ref="D52:D53"/>
    <mergeCell ref="E52:E53"/>
    <mergeCell ref="G4:K4"/>
    <mergeCell ref="C137:F138"/>
    <mergeCell ref="G137:K137"/>
    <mergeCell ref="C139:C140"/>
    <mergeCell ref="D139:F139"/>
    <mergeCell ref="D140:F140"/>
    <mergeCell ref="C141:F141"/>
    <mergeCell ref="C85:C86"/>
    <mergeCell ref="D85:D86"/>
    <mergeCell ref="E85:E86"/>
    <mergeCell ref="C131:F131"/>
    <mergeCell ref="C18:C19"/>
    <mergeCell ref="D18:D19"/>
    <mergeCell ref="E18:E19"/>
    <mergeCell ref="C12:C13"/>
    <mergeCell ref="D12:D13"/>
    <mergeCell ref="E12:E13"/>
    <mergeCell ref="C52:C53"/>
    <mergeCell ref="C6:C7"/>
    <mergeCell ref="C4:F5"/>
    <mergeCell ref="D6:F6"/>
    <mergeCell ref="D54:K54"/>
    <mergeCell ref="C79:C80"/>
    <mergeCell ref="D79:D80"/>
    <mergeCell ref="E79:E80"/>
    <mergeCell ref="C76:F76"/>
    <mergeCell ref="G71:K71"/>
    <mergeCell ref="C73:C74"/>
    <mergeCell ref="D73:F73"/>
    <mergeCell ref="D74:F74"/>
    <mergeCell ref="C75:F75"/>
    <mergeCell ref="D7:F7"/>
    <mergeCell ref="C8:F8"/>
    <mergeCell ref="C9:F9"/>
    <mergeCell ref="C65:F65"/>
    <mergeCell ref="C66:F66"/>
    <mergeCell ref="C71:F72"/>
    <mergeCell ref="C16:C17"/>
    <mergeCell ref="G204:K204"/>
    <mergeCell ref="C206:C207"/>
    <mergeCell ref="D206:F206"/>
    <mergeCell ref="D207:F207"/>
    <mergeCell ref="C208:F208"/>
    <mergeCell ref="C198:F198"/>
    <mergeCell ref="C199:F199"/>
    <mergeCell ref="C151:C152"/>
    <mergeCell ref="D151:D152"/>
    <mergeCell ref="E151:E152"/>
    <mergeCell ref="C185:C186"/>
    <mergeCell ref="D185:D186"/>
    <mergeCell ref="E185:E186"/>
    <mergeCell ref="C159:C160"/>
    <mergeCell ref="D159:D160"/>
    <mergeCell ref="E159:E160"/>
    <mergeCell ref="C161:C162"/>
    <mergeCell ref="D161:D162"/>
    <mergeCell ref="E161:E162"/>
    <mergeCell ref="C163:C164"/>
    <mergeCell ref="D163:D164"/>
    <mergeCell ref="E163:E164"/>
    <mergeCell ref="C165:C166"/>
    <mergeCell ref="D165:D166"/>
    <mergeCell ref="C274:F274"/>
    <mergeCell ref="C275:F275"/>
    <mergeCell ref="C278:C279"/>
    <mergeCell ref="D278:D279"/>
    <mergeCell ref="E278:E279"/>
    <mergeCell ref="C214:C215"/>
    <mergeCell ref="D214:D215"/>
    <mergeCell ref="E214:E215"/>
    <mergeCell ref="C270:F271"/>
    <mergeCell ref="C252:C253"/>
    <mergeCell ref="D252:D253"/>
    <mergeCell ref="E252:E253"/>
    <mergeCell ref="C216:C217"/>
    <mergeCell ref="D216:D217"/>
    <mergeCell ref="E216:E217"/>
    <mergeCell ref="C234:C235"/>
    <mergeCell ref="D234:D235"/>
    <mergeCell ref="E234:E235"/>
    <mergeCell ref="C236:C237"/>
    <mergeCell ref="D236:D237"/>
    <mergeCell ref="E236:E237"/>
    <mergeCell ref="C238:C239"/>
    <mergeCell ref="D238:D239"/>
    <mergeCell ref="E238:E239"/>
    <mergeCell ref="G270:K270"/>
    <mergeCell ref="C272:C273"/>
    <mergeCell ref="D272:F272"/>
    <mergeCell ref="D273:F273"/>
    <mergeCell ref="C218:C219"/>
    <mergeCell ref="D218:D219"/>
    <mergeCell ref="E218:E219"/>
    <mergeCell ref="C256:F256"/>
    <mergeCell ref="C257:F257"/>
    <mergeCell ref="C224:C225"/>
    <mergeCell ref="D224:D225"/>
    <mergeCell ref="E224:E225"/>
    <mergeCell ref="C226:C227"/>
    <mergeCell ref="D226:D227"/>
    <mergeCell ref="E226:E227"/>
    <mergeCell ref="C228:C229"/>
    <mergeCell ref="D228:D229"/>
    <mergeCell ref="E228:E229"/>
    <mergeCell ref="C230:C231"/>
    <mergeCell ref="D230:D231"/>
    <mergeCell ref="E230:E231"/>
    <mergeCell ref="C232:C233"/>
    <mergeCell ref="D232:D233"/>
    <mergeCell ref="E232:E233"/>
    <mergeCell ref="C280:C281"/>
    <mergeCell ref="D280:D281"/>
    <mergeCell ref="E280:E281"/>
    <mergeCell ref="C282:C283"/>
    <mergeCell ref="D282:D283"/>
    <mergeCell ref="E282:E283"/>
    <mergeCell ref="C286:C287"/>
    <mergeCell ref="D286:D287"/>
    <mergeCell ref="E286:E287"/>
    <mergeCell ref="C284:C285"/>
    <mergeCell ref="D284:D285"/>
    <mergeCell ref="E284:E285"/>
    <mergeCell ref="F600:K600"/>
    <mergeCell ref="C320:C321"/>
    <mergeCell ref="D320:D321"/>
    <mergeCell ref="E320:E321"/>
    <mergeCell ref="G602:K602"/>
    <mergeCell ref="C604:C605"/>
    <mergeCell ref="D604:F604"/>
    <mergeCell ref="D605:F605"/>
    <mergeCell ref="F534:K534"/>
    <mergeCell ref="C536:F537"/>
    <mergeCell ref="G536:K536"/>
    <mergeCell ref="C538:C539"/>
    <mergeCell ref="D538:F538"/>
    <mergeCell ref="D539:F539"/>
    <mergeCell ref="C540:F540"/>
    <mergeCell ref="C541:F541"/>
    <mergeCell ref="D323:F323"/>
    <mergeCell ref="C324:F324"/>
    <mergeCell ref="C325:F325"/>
    <mergeCell ref="C326:F326"/>
    <mergeCell ref="C327:F327"/>
    <mergeCell ref="C328:F328"/>
    <mergeCell ref="C582:C583"/>
    <mergeCell ref="D582:D583"/>
    <mergeCell ref="C662:F662"/>
    <mergeCell ref="C663:F663"/>
    <mergeCell ref="C644:C645"/>
    <mergeCell ref="D644:D645"/>
    <mergeCell ref="E644:E645"/>
    <mergeCell ref="C646:C647"/>
    <mergeCell ref="D646:D647"/>
    <mergeCell ref="E646:E647"/>
    <mergeCell ref="C648:C649"/>
    <mergeCell ref="D648:D649"/>
    <mergeCell ref="E648:E649"/>
    <mergeCell ref="D652:K652"/>
    <mergeCell ref="C650:C651"/>
    <mergeCell ref="D650:D651"/>
    <mergeCell ref="E650:E651"/>
    <mergeCell ref="D653:F653"/>
    <mergeCell ref="C654:F654"/>
    <mergeCell ref="C655:F655"/>
    <mergeCell ref="C656:F656"/>
    <mergeCell ref="C657:F657"/>
    <mergeCell ref="C658:F658"/>
    <mergeCell ref="C659:F659"/>
    <mergeCell ref="C660:F660"/>
    <mergeCell ref="C661:F661"/>
    <mergeCell ref="E24:E25"/>
    <mergeCell ref="C26:C27"/>
    <mergeCell ref="D26:D27"/>
    <mergeCell ref="E26:E27"/>
    <mergeCell ref="C28:C29"/>
    <mergeCell ref="D28:D29"/>
    <mergeCell ref="E28:E29"/>
    <mergeCell ref="C30:C31"/>
    <mergeCell ref="D30:D31"/>
    <mergeCell ref="E30:E31"/>
    <mergeCell ref="C32:C33"/>
    <mergeCell ref="D32:D33"/>
    <mergeCell ref="E32:E33"/>
    <mergeCell ref="C34:C35"/>
    <mergeCell ref="D34:D35"/>
    <mergeCell ref="E34:E35"/>
    <mergeCell ref="C36:C37"/>
    <mergeCell ref="D36:D37"/>
    <mergeCell ref="E36:E37"/>
    <mergeCell ref="C38:C39"/>
    <mergeCell ref="D38:D39"/>
    <mergeCell ref="E38:E39"/>
    <mergeCell ref="C40:C41"/>
    <mergeCell ref="D40:D41"/>
    <mergeCell ref="E40:E41"/>
    <mergeCell ref="C42:C43"/>
    <mergeCell ref="D42:D43"/>
    <mergeCell ref="E42:E43"/>
    <mergeCell ref="C44:C45"/>
    <mergeCell ref="D44:D45"/>
    <mergeCell ref="E44:E45"/>
    <mergeCell ref="C46:C47"/>
    <mergeCell ref="D46:D47"/>
    <mergeCell ref="E46:E47"/>
    <mergeCell ref="C48:C49"/>
    <mergeCell ref="D48:D49"/>
    <mergeCell ref="E48:E49"/>
    <mergeCell ref="C50:C51"/>
    <mergeCell ref="D50:D51"/>
    <mergeCell ref="E50:E51"/>
    <mergeCell ref="C87:C88"/>
    <mergeCell ref="D87:D88"/>
    <mergeCell ref="E87:E88"/>
    <mergeCell ref="C89:C90"/>
    <mergeCell ref="D89:D90"/>
    <mergeCell ref="E89:E90"/>
    <mergeCell ref="C63:F63"/>
    <mergeCell ref="C64:F64"/>
    <mergeCell ref="C59:F59"/>
    <mergeCell ref="C60:F60"/>
    <mergeCell ref="C61:F61"/>
    <mergeCell ref="C62:F62"/>
    <mergeCell ref="C56:F56"/>
    <mergeCell ref="C57:F57"/>
    <mergeCell ref="C58:F58"/>
    <mergeCell ref="D55:F55"/>
    <mergeCell ref="C91:C92"/>
    <mergeCell ref="D91:D92"/>
    <mergeCell ref="E91:E92"/>
    <mergeCell ref="C93:C94"/>
    <mergeCell ref="D93:D94"/>
    <mergeCell ref="E93:E94"/>
    <mergeCell ref="C95:C96"/>
    <mergeCell ref="D95:D96"/>
    <mergeCell ref="E95:E96"/>
    <mergeCell ref="C97:C98"/>
    <mergeCell ref="D97:D98"/>
    <mergeCell ref="E97:E98"/>
    <mergeCell ref="C99:C100"/>
    <mergeCell ref="D99:D100"/>
    <mergeCell ref="E99:E100"/>
    <mergeCell ref="C101:C102"/>
    <mergeCell ref="D101:D102"/>
    <mergeCell ref="E101:E102"/>
    <mergeCell ref="C103:C104"/>
    <mergeCell ref="D103:D104"/>
    <mergeCell ref="E103:E104"/>
    <mergeCell ref="C105:C106"/>
    <mergeCell ref="D105:D106"/>
    <mergeCell ref="E105:E106"/>
    <mergeCell ref="C107:C108"/>
    <mergeCell ref="D107:D108"/>
    <mergeCell ref="E107:E108"/>
    <mergeCell ref="C109:C110"/>
    <mergeCell ref="D109:D110"/>
    <mergeCell ref="E109:E110"/>
    <mergeCell ref="C111:C112"/>
    <mergeCell ref="D111:D112"/>
    <mergeCell ref="E111:E112"/>
    <mergeCell ref="C113:C114"/>
    <mergeCell ref="D113:D114"/>
    <mergeCell ref="E113:E114"/>
    <mergeCell ref="C115:C116"/>
    <mergeCell ref="D115:D116"/>
    <mergeCell ref="E115:E116"/>
    <mergeCell ref="C117:C118"/>
    <mergeCell ref="D117:D118"/>
    <mergeCell ref="E117:E118"/>
    <mergeCell ref="C153:C154"/>
    <mergeCell ref="D153:D154"/>
    <mergeCell ref="E153:E154"/>
    <mergeCell ref="C123:F123"/>
    <mergeCell ref="C124:F124"/>
    <mergeCell ref="C125:F125"/>
    <mergeCell ref="C126:F126"/>
    <mergeCell ref="C127:F127"/>
    <mergeCell ref="C128:F128"/>
    <mergeCell ref="C129:F129"/>
    <mergeCell ref="C130:F130"/>
    <mergeCell ref="C142:F142"/>
    <mergeCell ref="C145:C146"/>
    <mergeCell ref="D145:D146"/>
    <mergeCell ref="E145:E146"/>
    <mergeCell ref="C149:C150"/>
    <mergeCell ref="D149:D150"/>
    <mergeCell ref="D122:F122"/>
    <mergeCell ref="E167:E168"/>
    <mergeCell ref="C169:C170"/>
    <mergeCell ref="D169:D170"/>
    <mergeCell ref="E169:E170"/>
    <mergeCell ref="C171:C172"/>
    <mergeCell ref="D171:D172"/>
    <mergeCell ref="E171:E172"/>
    <mergeCell ref="C173:C174"/>
    <mergeCell ref="D173:D174"/>
    <mergeCell ref="E173:E174"/>
    <mergeCell ref="C175:C176"/>
    <mergeCell ref="D175:D176"/>
    <mergeCell ref="E175:E176"/>
    <mergeCell ref="C177:C178"/>
    <mergeCell ref="D177:D178"/>
    <mergeCell ref="E177:E178"/>
    <mergeCell ref="C179:C180"/>
    <mergeCell ref="D179:D180"/>
    <mergeCell ref="E179:E180"/>
    <mergeCell ref="C181:C182"/>
    <mergeCell ref="D181:D182"/>
    <mergeCell ref="E181:E182"/>
    <mergeCell ref="C183:C184"/>
    <mergeCell ref="D183:D184"/>
    <mergeCell ref="E183:E184"/>
    <mergeCell ref="C220:C221"/>
    <mergeCell ref="D220:D221"/>
    <mergeCell ref="E220:E221"/>
    <mergeCell ref="D188:F188"/>
    <mergeCell ref="C222:C223"/>
    <mergeCell ref="D222:D223"/>
    <mergeCell ref="E222:E223"/>
    <mergeCell ref="C189:F189"/>
    <mergeCell ref="C190:F190"/>
    <mergeCell ref="C191:F191"/>
    <mergeCell ref="C192:F192"/>
    <mergeCell ref="C193:F193"/>
    <mergeCell ref="C194:F194"/>
    <mergeCell ref="C195:F195"/>
    <mergeCell ref="C196:F196"/>
    <mergeCell ref="C197:F197"/>
    <mergeCell ref="C209:F209"/>
    <mergeCell ref="C212:C213"/>
    <mergeCell ref="D212:D213"/>
    <mergeCell ref="E212:E213"/>
    <mergeCell ref="C204:F205"/>
    <mergeCell ref="C240:C241"/>
    <mergeCell ref="D240:D241"/>
    <mergeCell ref="E240:E241"/>
    <mergeCell ref="C242:C243"/>
    <mergeCell ref="D242:D243"/>
    <mergeCell ref="E242:E243"/>
    <mergeCell ref="C244:C245"/>
    <mergeCell ref="D244:D245"/>
    <mergeCell ref="E244:E245"/>
    <mergeCell ref="C246:C247"/>
    <mergeCell ref="D246:D247"/>
    <mergeCell ref="E246:E247"/>
    <mergeCell ref="C248:C249"/>
    <mergeCell ref="D248:D249"/>
    <mergeCell ref="E248:E249"/>
    <mergeCell ref="C250:C251"/>
    <mergeCell ref="D250:D251"/>
    <mergeCell ref="E250:E251"/>
    <mergeCell ref="C288:C289"/>
    <mergeCell ref="D288:D289"/>
    <mergeCell ref="E288:E289"/>
    <mergeCell ref="C290:C291"/>
    <mergeCell ref="D290:D291"/>
    <mergeCell ref="E290:E291"/>
    <mergeCell ref="C292:C293"/>
    <mergeCell ref="D292:D293"/>
    <mergeCell ref="E292:E293"/>
    <mergeCell ref="C294:C295"/>
    <mergeCell ref="D294:D295"/>
    <mergeCell ref="E294:E295"/>
    <mergeCell ref="C296:C297"/>
    <mergeCell ref="D296:D297"/>
    <mergeCell ref="E296:E297"/>
    <mergeCell ref="C298:C299"/>
    <mergeCell ref="D298:D299"/>
    <mergeCell ref="E298:E299"/>
    <mergeCell ref="C300:C301"/>
    <mergeCell ref="D300:D301"/>
    <mergeCell ref="E300:E301"/>
    <mergeCell ref="C302:C303"/>
    <mergeCell ref="D302:D303"/>
    <mergeCell ref="E302:E303"/>
    <mergeCell ref="C304:C305"/>
    <mergeCell ref="D304:D305"/>
    <mergeCell ref="E304:E305"/>
    <mergeCell ref="C306:C307"/>
    <mergeCell ref="D306:D307"/>
    <mergeCell ref="E306:E307"/>
    <mergeCell ref="C308:C309"/>
    <mergeCell ref="D308:D309"/>
    <mergeCell ref="E308:E309"/>
    <mergeCell ref="C310:C311"/>
    <mergeCell ref="D310:D311"/>
    <mergeCell ref="E310:E311"/>
    <mergeCell ref="C318:C319"/>
    <mergeCell ref="D318:D319"/>
    <mergeCell ref="E318:E319"/>
    <mergeCell ref="C312:C313"/>
    <mergeCell ref="D312:D313"/>
    <mergeCell ref="E312:E313"/>
    <mergeCell ref="C314:C315"/>
    <mergeCell ref="D314:D315"/>
    <mergeCell ref="E314:E315"/>
    <mergeCell ref="C316:C317"/>
    <mergeCell ref="D316:D317"/>
    <mergeCell ref="E316:E317"/>
    <mergeCell ref="C634:C635"/>
    <mergeCell ref="D634:D635"/>
    <mergeCell ref="E634:E635"/>
    <mergeCell ref="C624:C625"/>
    <mergeCell ref="D624:D625"/>
    <mergeCell ref="E624:E625"/>
    <mergeCell ref="C626:C627"/>
    <mergeCell ref="D626:D627"/>
    <mergeCell ref="E626:E627"/>
    <mergeCell ref="C628:C629"/>
    <mergeCell ref="D628:D629"/>
    <mergeCell ref="E628:E629"/>
    <mergeCell ref="C622:C623"/>
    <mergeCell ref="D622:D623"/>
    <mergeCell ref="E622:E623"/>
    <mergeCell ref="C550:C551"/>
    <mergeCell ref="D550:D551"/>
    <mergeCell ref="E550:E551"/>
    <mergeCell ref="C642:C643"/>
    <mergeCell ref="D642:D643"/>
    <mergeCell ref="E642:E643"/>
    <mergeCell ref="C636:C637"/>
    <mergeCell ref="D636:D637"/>
    <mergeCell ref="E636:E637"/>
    <mergeCell ref="C638:C639"/>
    <mergeCell ref="D638:D639"/>
    <mergeCell ref="E638:E639"/>
    <mergeCell ref="C640:C641"/>
    <mergeCell ref="D640:D641"/>
    <mergeCell ref="E640:E641"/>
    <mergeCell ref="C630:C631"/>
    <mergeCell ref="D630:D631"/>
    <mergeCell ref="E630:E631"/>
    <mergeCell ref="C632:C633"/>
    <mergeCell ref="D632:D633"/>
    <mergeCell ref="E632:E633"/>
    <mergeCell ref="C616:C617"/>
    <mergeCell ref="D616:D617"/>
    <mergeCell ref="E616:E617"/>
    <mergeCell ref="C618:C619"/>
    <mergeCell ref="D618:D619"/>
    <mergeCell ref="E618:E619"/>
    <mergeCell ref="C620:C621"/>
    <mergeCell ref="D620:D621"/>
    <mergeCell ref="E620:E621"/>
    <mergeCell ref="E582:E583"/>
    <mergeCell ref="C612:C613"/>
    <mergeCell ref="D612:D613"/>
    <mergeCell ref="E612:E613"/>
    <mergeCell ref="C614:C615"/>
    <mergeCell ref="D614:D615"/>
    <mergeCell ref="E614:E615"/>
    <mergeCell ref="C607:F607"/>
    <mergeCell ref="C610:C611"/>
    <mergeCell ref="D610:D611"/>
    <mergeCell ref="E610:E611"/>
    <mergeCell ref="C602:F603"/>
    <mergeCell ref="C606:F606"/>
    <mergeCell ref="D587:F587"/>
    <mergeCell ref="C589:F589"/>
    <mergeCell ref="C590:F590"/>
    <mergeCell ref="C591:F591"/>
    <mergeCell ref="C592:F592"/>
    <mergeCell ref="C593:F593"/>
    <mergeCell ref="C594:F594"/>
    <mergeCell ref="C588:F588"/>
    <mergeCell ref="C595:F595"/>
    <mergeCell ref="C584:C585"/>
    <mergeCell ref="D584:D585"/>
    <mergeCell ref="C544:C545"/>
    <mergeCell ref="D544:D545"/>
    <mergeCell ref="E544:E545"/>
    <mergeCell ref="C546:C547"/>
    <mergeCell ref="D546:D547"/>
    <mergeCell ref="E546:E547"/>
    <mergeCell ref="C548:C549"/>
    <mergeCell ref="D548:D549"/>
    <mergeCell ref="E548:E549"/>
    <mergeCell ref="C552:C553"/>
    <mergeCell ref="D552:D553"/>
    <mergeCell ref="E552:E553"/>
    <mergeCell ref="C554:C555"/>
    <mergeCell ref="D554:D555"/>
    <mergeCell ref="E554:E555"/>
    <mergeCell ref="C556:C557"/>
    <mergeCell ref="D556:D557"/>
    <mergeCell ref="E556:E557"/>
    <mergeCell ref="C558:C559"/>
    <mergeCell ref="D558:D559"/>
    <mergeCell ref="E558:E559"/>
    <mergeCell ref="C560:C561"/>
    <mergeCell ref="D560:D561"/>
    <mergeCell ref="E560:E561"/>
    <mergeCell ref="C562:C563"/>
    <mergeCell ref="D562:D563"/>
    <mergeCell ref="E562:E563"/>
    <mergeCell ref="C564:C565"/>
    <mergeCell ref="D564:D565"/>
    <mergeCell ref="E564:E565"/>
    <mergeCell ref="C566:C567"/>
    <mergeCell ref="D566:D567"/>
    <mergeCell ref="E566:E567"/>
    <mergeCell ref="C568:C569"/>
    <mergeCell ref="D568:D569"/>
    <mergeCell ref="E568:E569"/>
    <mergeCell ref="C570:C571"/>
    <mergeCell ref="D570:D571"/>
    <mergeCell ref="E570:E571"/>
    <mergeCell ref="C572:C573"/>
    <mergeCell ref="D572:D573"/>
    <mergeCell ref="E572:E573"/>
    <mergeCell ref="C574:C575"/>
    <mergeCell ref="D574:D575"/>
    <mergeCell ref="E574:E575"/>
    <mergeCell ref="C576:C577"/>
    <mergeCell ref="D576:D577"/>
    <mergeCell ref="E576:E577"/>
    <mergeCell ref="C578:C579"/>
    <mergeCell ref="D578:D579"/>
    <mergeCell ref="E578:E579"/>
    <mergeCell ref="C580:C581"/>
    <mergeCell ref="D580:D581"/>
    <mergeCell ref="E580:E581"/>
    <mergeCell ref="E584:E585"/>
    <mergeCell ref="D586:K586"/>
    <mergeCell ref="C596:F596"/>
    <mergeCell ref="C597:F597"/>
    <mergeCell ref="F468:K468"/>
    <mergeCell ref="C470:F471"/>
    <mergeCell ref="G470:K470"/>
    <mergeCell ref="C472:C473"/>
    <mergeCell ref="D472:F472"/>
    <mergeCell ref="D473:F473"/>
    <mergeCell ref="C474:F474"/>
    <mergeCell ref="C475:F475"/>
    <mergeCell ref="C478:C479"/>
    <mergeCell ref="D478:D479"/>
    <mergeCell ref="E478:E479"/>
    <mergeCell ref="C480:C481"/>
    <mergeCell ref="D480:D481"/>
    <mergeCell ref="E480:E481"/>
    <mergeCell ref="C482:C483"/>
    <mergeCell ref="D482:D483"/>
    <mergeCell ref="E482:E483"/>
    <mergeCell ref="C484:C485"/>
    <mergeCell ref="D484:D485"/>
    <mergeCell ref="E484:E485"/>
    <mergeCell ref="C486:C487"/>
    <mergeCell ref="D486:D487"/>
    <mergeCell ref="E486:E487"/>
    <mergeCell ref="C488:C489"/>
    <mergeCell ref="D488:D489"/>
    <mergeCell ref="E488:E489"/>
    <mergeCell ref="C490:C491"/>
    <mergeCell ref="D490:D491"/>
    <mergeCell ref="E490:E491"/>
    <mergeCell ref="C492:C493"/>
    <mergeCell ref="D492:D493"/>
    <mergeCell ref="E492:E493"/>
    <mergeCell ref="C494:C495"/>
    <mergeCell ref="D494:D495"/>
    <mergeCell ref="E494:E495"/>
    <mergeCell ref="C496:C497"/>
    <mergeCell ref="D496:D497"/>
    <mergeCell ref="E496:E497"/>
    <mergeCell ref="C498:C499"/>
    <mergeCell ref="D498:D499"/>
    <mergeCell ref="E498:E499"/>
    <mergeCell ref="C500:C501"/>
    <mergeCell ref="D500:D501"/>
    <mergeCell ref="E500:E501"/>
    <mergeCell ref="C502:C503"/>
    <mergeCell ref="D502:D503"/>
    <mergeCell ref="E502:E503"/>
    <mergeCell ref="C504:C505"/>
    <mergeCell ref="D504:D505"/>
    <mergeCell ref="E504:E505"/>
    <mergeCell ref="C506:C507"/>
    <mergeCell ref="D506:D507"/>
    <mergeCell ref="E506:E507"/>
    <mergeCell ref="C508:C509"/>
    <mergeCell ref="D508:D509"/>
    <mergeCell ref="E508:E509"/>
    <mergeCell ref="C510:C511"/>
    <mergeCell ref="D510:D511"/>
    <mergeCell ref="E510:E511"/>
    <mergeCell ref="C512:C513"/>
    <mergeCell ref="D512:D513"/>
    <mergeCell ref="E512:E513"/>
    <mergeCell ref="C514:C515"/>
    <mergeCell ref="D514:D515"/>
    <mergeCell ref="E514:E515"/>
    <mergeCell ref="C516:C517"/>
    <mergeCell ref="D516:D517"/>
    <mergeCell ref="E516:E517"/>
    <mergeCell ref="C518:C519"/>
    <mergeCell ref="D518:D519"/>
    <mergeCell ref="E518:E519"/>
    <mergeCell ref="D520:K520"/>
    <mergeCell ref="C530:F530"/>
    <mergeCell ref="C531:F531"/>
    <mergeCell ref="D521:F521"/>
    <mergeCell ref="C522:F522"/>
    <mergeCell ref="C523:F523"/>
    <mergeCell ref="C524:F524"/>
    <mergeCell ref="C525:F525"/>
    <mergeCell ref="C526:F526"/>
    <mergeCell ref="C527:F527"/>
    <mergeCell ref="C528:F528"/>
    <mergeCell ref="C529:F529"/>
    <mergeCell ref="F402:K402"/>
    <mergeCell ref="C404:F405"/>
    <mergeCell ref="G404:K404"/>
    <mergeCell ref="C406:C407"/>
    <mergeCell ref="D406:F406"/>
    <mergeCell ref="D407:F407"/>
    <mergeCell ref="C408:F408"/>
    <mergeCell ref="C409:F409"/>
    <mergeCell ref="C412:C413"/>
    <mergeCell ref="D412:D413"/>
    <mergeCell ref="E412:E413"/>
    <mergeCell ref="C414:C415"/>
    <mergeCell ref="D414:D415"/>
    <mergeCell ref="E414:E415"/>
    <mergeCell ref="C416:C417"/>
    <mergeCell ref="D416:D417"/>
    <mergeCell ref="E416:E417"/>
    <mergeCell ref="C418:C419"/>
    <mergeCell ref="D418:D419"/>
    <mergeCell ref="E418:E419"/>
    <mergeCell ref="C420:C421"/>
    <mergeCell ref="D420:D421"/>
    <mergeCell ref="E420:E421"/>
    <mergeCell ref="C422:C423"/>
    <mergeCell ref="D422:D423"/>
    <mergeCell ref="E422:E423"/>
    <mergeCell ref="C424:C425"/>
    <mergeCell ref="D424:D425"/>
    <mergeCell ref="E424:E425"/>
    <mergeCell ref="C426:C427"/>
    <mergeCell ref="D426:D427"/>
    <mergeCell ref="E426:E427"/>
    <mergeCell ref="C428:C429"/>
    <mergeCell ref="D428:D429"/>
    <mergeCell ref="E428:E429"/>
    <mergeCell ref="C430:C431"/>
    <mergeCell ref="D430:D431"/>
    <mergeCell ref="E430:E431"/>
    <mergeCell ref="C432:C433"/>
    <mergeCell ref="D432:D433"/>
    <mergeCell ref="E432:E433"/>
    <mergeCell ref="C434:C435"/>
    <mergeCell ref="D434:D435"/>
    <mergeCell ref="E434:E435"/>
    <mergeCell ref="C436:C437"/>
    <mergeCell ref="D436:D437"/>
    <mergeCell ref="E436:E437"/>
    <mergeCell ref="C438:C439"/>
    <mergeCell ref="D438:D439"/>
    <mergeCell ref="E438:E439"/>
    <mergeCell ref="C440:C441"/>
    <mergeCell ref="D440:D441"/>
    <mergeCell ref="E440:E441"/>
    <mergeCell ref="C442:C443"/>
    <mergeCell ref="D442:D443"/>
    <mergeCell ref="E442:E443"/>
    <mergeCell ref="C444:C445"/>
    <mergeCell ref="D444:D445"/>
    <mergeCell ref="E444:E445"/>
    <mergeCell ref="C446:C447"/>
    <mergeCell ref="D446:D447"/>
    <mergeCell ref="E446:E447"/>
    <mergeCell ref="C448:C449"/>
    <mergeCell ref="D448:D449"/>
    <mergeCell ref="E448:E449"/>
    <mergeCell ref="C450:C451"/>
    <mergeCell ref="D450:D451"/>
    <mergeCell ref="E450:E451"/>
    <mergeCell ref="C452:C453"/>
    <mergeCell ref="D452:D453"/>
    <mergeCell ref="E452:E453"/>
    <mergeCell ref="D454:K454"/>
    <mergeCell ref="C464:F464"/>
    <mergeCell ref="C465:F465"/>
    <mergeCell ref="D455:F455"/>
    <mergeCell ref="C456:F456"/>
    <mergeCell ref="C457:F457"/>
    <mergeCell ref="C458:F458"/>
    <mergeCell ref="C459:F459"/>
    <mergeCell ref="C460:F460"/>
    <mergeCell ref="C461:F461"/>
    <mergeCell ref="C462:F462"/>
    <mergeCell ref="C463:F463"/>
    <mergeCell ref="E348:E349"/>
    <mergeCell ref="C350:C351"/>
    <mergeCell ref="D350:D351"/>
    <mergeCell ref="E350:E351"/>
    <mergeCell ref="C352:C353"/>
    <mergeCell ref="D352:D353"/>
    <mergeCell ref="E352:E353"/>
    <mergeCell ref="C354:C355"/>
    <mergeCell ref="D354:D355"/>
    <mergeCell ref="E354:E355"/>
    <mergeCell ref="C356:C357"/>
    <mergeCell ref="D356:D357"/>
    <mergeCell ref="E356:E357"/>
    <mergeCell ref="C358:C359"/>
    <mergeCell ref="D358:D359"/>
    <mergeCell ref="E358:E359"/>
    <mergeCell ref="C360:C361"/>
    <mergeCell ref="D360:D361"/>
    <mergeCell ref="E360:E361"/>
    <mergeCell ref="C362:C363"/>
    <mergeCell ref="D362:D363"/>
    <mergeCell ref="E362:E363"/>
    <mergeCell ref="C364:C365"/>
    <mergeCell ref="D364:D365"/>
    <mergeCell ref="E364:E365"/>
    <mergeCell ref="C366:C367"/>
    <mergeCell ref="D366:D367"/>
    <mergeCell ref="E366:E367"/>
    <mergeCell ref="C368:C369"/>
    <mergeCell ref="D368:D369"/>
    <mergeCell ref="E368:E369"/>
    <mergeCell ref="C370:C371"/>
    <mergeCell ref="D370:D371"/>
    <mergeCell ref="E370:E371"/>
    <mergeCell ref="C372:C373"/>
    <mergeCell ref="D372:D373"/>
    <mergeCell ref="E372:E373"/>
    <mergeCell ref="C374:C375"/>
    <mergeCell ref="D374:D375"/>
    <mergeCell ref="E374:E375"/>
    <mergeCell ref="C376:C377"/>
    <mergeCell ref="D376:D377"/>
    <mergeCell ref="E376:E377"/>
    <mergeCell ref="C378:C379"/>
    <mergeCell ref="D378:D379"/>
    <mergeCell ref="E378:E379"/>
    <mergeCell ref="C380:C381"/>
    <mergeCell ref="D380:D381"/>
    <mergeCell ref="E380:E381"/>
    <mergeCell ref="C382:C383"/>
    <mergeCell ref="D382:D383"/>
    <mergeCell ref="E382:E383"/>
    <mergeCell ref="C384:C385"/>
    <mergeCell ref="D384:D385"/>
    <mergeCell ref="E384:E385"/>
    <mergeCell ref="C386:C387"/>
    <mergeCell ref="D386:D387"/>
    <mergeCell ref="E386:E387"/>
    <mergeCell ref="D388:K388"/>
    <mergeCell ref="C398:F398"/>
    <mergeCell ref="C399:F399"/>
    <mergeCell ref="C395:F395"/>
    <mergeCell ref="C396:F396"/>
    <mergeCell ref="C397:F397"/>
    <mergeCell ref="C392:F392"/>
    <mergeCell ref="C393:F393"/>
    <mergeCell ref="C394:F394"/>
    <mergeCell ref="A2:A11"/>
    <mergeCell ref="B2:B11"/>
    <mergeCell ref="A69:A78"/>
    <mergeCell ref="B69:B78"/>
    <mergeCell ref="A135:A144"/>
    <mergeCell ref="B135:B144"/>
    <mergeCell ref="A202:A211"/>
    <mergeCell ref="B202:B211"/>
    <mergeCell ref="A268:A277"/>
    <mergeCell ref="B268:B277"/>
    <mergeCell ref="A336:A345"/>
    <mergeCell ref="B336:B345"/>
    <mergeCell ref="A468:A477"/>
    <mergeCell ref="B468:B477"/>
    <mergeCell ref="A534:A543"/>
    <mergeCell ref="B534:B543"/>
    <mergeCell ref="A600:A609"/>
    <mergeCell ref="B600:B609"/>
    <mergeCell ref="B402:B411"/>
    <mergeCell ref="A402:A411"/>
  </mergeCells>
  <phoneticPr fontId="1"/>
  <dataValidations count="1">
    <dataValidation type="list" allowBlank="1" showInputMessage="1" showErrorMessage="1" sqref="F12:F51 F79:F118 F544:F583 F145:F184 F212:F251 F278:F319 F346:F385 F412:F451 F478:F517 F610:F649" xr:uid="{7EDF2FFB-3287-405C-AD6E-375D09FE65BC}">
      <formula1>$D$6:$D$7</formula1>
    </dataValidation>
  </dataValidations>
  <pageMargins left="0.7" right="0.7" top="0.75" bottom="0.75" header="0.3" footer="0.3"/>
  <pageSetup paperSize="9" scale="53" orientation="portrait" r:id="rId1"/>
  <rowBreaks count="2" manualBreakCount="2">
    <brk id="145" max="11" man="1"/>
    <brk id="598"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FCC6E8-0A07-48CE-AFE3-75C3051D7F39}">
          <x14:formula1>
            <xm:f>民間資金一覧!$B$8:$B$62</xm:f>
          </x14:formula1>
          <xm:sqref>C145:C184 C79:C118 C610:C649 C212:C251 C278:C319 C346:C385 C412:C451 C478:C517 C544:C583 C12:C51</xm:sqref>
        </x14:dataValidation>
        <x14:dataValidation type="list" allowBlank="1" showInputMessage="1" showErrorMessage="1" xr:uid="{87543509-F61B-4A78-B964-DBF39C334106}">
          <x14:formula1>
            <xm:f>全体資金計画!$A$26:$A$45</xm:f>
          </x14:formula1>
          <xm:sqref>E12:E51 E79:E118 E145:E184 E212:E251 E278:E319 E346:E385 E412:E451 E478:E517 E544:E583 E610:E649 C56:F66 C123:F132 C189:F199 C256:F265 C324:F333 C390:F399 C456:F465 C522:F531 C588:F597 C654:F663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I46"/>
  <sheetViews>
    <sheetView zoomScale="85" zoomScaleNormal="85" workbookViewId="0">
      <selection activeCell="R18" sqref="R18:T18"/>
    </sheetView>
  </sheetViews>
  <sheetFormatPr defaultColWidth="9" defaultRowHeight="13.2" x14ac:dyDescent="0.45"/>
  <cols>
    <col min="1" max="1" width="8" style="79" customWidth="1"/>
    <col min="2" max="2" width="11.19921875" style="79" customWidth="1"/>
    <col min="3" max="6" width="13.69921875" style="79" customWidth="1"/>
    <col min="7" max="7" width="15.5" style="79" customWidth="1"/>
    <col min="8"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9" ht="29.25" customHeight="1" x14ac:dyDescent="0.45">
      <c r="A1" s="589" t="s">
        <v>73</v>
      </c>
      <c r="B1" s="589"/>
      <c r="C1" s="589"/>
      <c r="D1" s="589"/>
      <c r="E1" s="589"/>
      <c r="F1" s="589"/>
      <c r="G1" s="590"/>
    </row>
    <row r="2" spans="1:9" s="97" customFormat="1" ht="12" customHeight="1" thickBot="1" x14ac:dyDescent="0.5">
      <c r="A2" s="94"/>
      <c r="B2" s="94"/>
      <c r="C2" s="105"/>
      <c r="D2" s="105"/>
      <c r="E2" s="105"/>
      <c r="F2" s="105"/>
      <c r="H2" s="93"/>
      <c r="I2" s="93"/>
    </row>
    <row r="3" spans="1:9" s="97" customFormat="1" ht="42" customHeight="1" thickBot="1" x14ac:dyDescent="0.5">
      <c r="A3" s="654" t="s">
        <v>56</v>
      </c>
      <c r="B3" s="655"/>
      <c r="C3" s="656">
        <f>MF申請書!K11</f>
        <v>0</v>
      </c>
      <c r="D3" s="656"/>
      <c r="E3" s="656"/>
      <c r="F3" s="657"/>
      <c r="H3" s="93"/>
      <c r="I3" s="93"/>
    </row>
    <row r="4" spans="1:9" s="97" customFormat="1" ht="12" customHeight="1" x14ac:dyDescent="0.45">
      <c r="A4" s="94"/>
      <c r="B4" s="94"/>
      <c r="C4" s="105"/>
      <c r="D4" s="105"/>
      <c r="E4" s="105"/>
      <c r="F4" s="105"/>
      <c r="H4" s="93"/>
      <c r="I4" s="93"/>
    </row>
    <row r="5" spans="1:9" s="82" customFormat="1" ht="35.4" customHeight="1" x14ac:dyDescent="0.45">
      <c r="A5" s="85" t="s">
        <v>68</v>
      </c>
      <c r="C5" s="290" t="s">
        <v>185</v>
      </c>
      <c r="D5" s="84"/>
      <c r="E5" s="84"/>
      <c r="F5" s="84"/>
      <c r="G5" s="86" t="s">
        <v>62</v>
      </c>
    </row>
    <row r="6" spans="1:9" ht="30" customHeight="1" thickBot="1" x14ac:dyDescent="0.5">
      <c r="A6" s="661"/>
      <c r="B6" s="662"/>
      <c r="C6" s="98">
        <f>MF申請書!AF18</f>
        <v>0</v>
      </c>
      <c r="D6" s="98">
        <f>C6+1</f>
        <v>1</v>
      </c>
      <c r="E6" s="98">
        <f>D6+1</f>
        <v>2</v>
      </c>
      <c r="F6" s="98">
        <f>E6+1</f>
        <v>3</v>
      </c>
      <c r="G6" s="99" t="s">
        <v>42</v>
      </c>
      <c r="I6" s="87"/>
    </row>
    <row r="7" spans="1:9" ht="30" customHeight="1" thickTop="1" x14ac:dyDescent="0.45">
      <c r="A7" s="663" t="s">
        <v>65</v>
      </c>
      <c r="B7" s="664"/>
      <c r="C7" s="90">
        <f>C46</f>
        <v>0</v>
      </c>
      <c r="D7" s="90">
        <f t="shared" ref="D7" si="0">D46</f>
        <v>0</v>
      </c>
      <c r="E7" s="90">
        <f t="shared" ref="E7" si="1">E46</f>
        <v>0</v>
      </c>
      <c r="F7" s="90">
        <f>F46</f>
        <v>0</v>
      </c>
      <c r="G7" s="88">
        <f t="shared" ref="G7:G13" si="2">SUM(C7:F7)</f>
        <v>0</v>
      </c>
      <c r="H7" s="123"/>
    </row>
    <row r="8" spans="1:9" ht="30" customHeight="1" x14ac:dyDescent="0.45">
      <c r="A8" s="591" t="s">
        <v>66</v>
      </c>
      <c r="B8" s="592"/>
      <c r="C8" s="90">
        <f>'1.○○大学（幹事機関）'!C28</f>
        <v>0</v>
      </c>
      <c r="D8" s="90">
        <f>'1.○○大学（幹事機関）'!D28</f>
        <v>0</v>
      </c>
      <c r="E8" s="90">
        <f>'1.○○大学（幹事機関）'!E28</f>
        <v>0</v>
      </c>
      <c r="F8" s="90">
        <f>'1.○○大学（幹事機関）'!F28</f>
        <v>0</v>
      </c>
      <c r="G8" s="88">
        <f t="shared" si="2"/>
        <v>0</v>
      </c>
    </row>
    <row r="9" spans="1:9" ht="30" customHeight="1" x14ac:dyDescent="0.45">
      <c r="A9" s="591" t="s">
        <v>70</v>
      </c>
      <c r="B9" s="594"/>
      <c r="C9" s="90">
        <f>C7+C8</f>
        <v>0</v>
      </c>
      <c r="D9" s="90">
        <f t="shared" ref="D9" si="3">D7+D8</f>
        <v>0</v>
      </c>
      <c r="E9" s="90">
        <f t="shared" ref="E9" si="4">E7+E8</f>
        <v>0</v>
      </c>
      <c r="F9" s="90">
        <f t="shared" ref="F9" si="5">F7+F8</f>
        <v>0</v>
      </c>
      <c r="G9" s="88">
        <f t="shared" si="2"/>
        <v>0</v>
      </c>
    </row>
    <row r="10" spans="1:9" ht="30" customHeight="1" x14ac:dyDescent="0.45">
      <c r="A10" s="591" t="s">
        <v>67</v>
      </c>
      <c r="B10" s="592"/>
      <c r="C10" s="90">
        <f>民間資金一覧!C64</f>
        <v>101000000</v>
      </c>
      <c r="D10" s="90">
        <f>民間資金一覧!E64</f>
        <v>111000000</v>
      </c>
      <c r="E10" s="90">
        <f>民間資金一覧!G64</f>
        <v>11000000</v>
      </c>
      <c r="F10" s="90">
        <f>民間資金一覧!I64</f>
        <v>11000000</v>
      </c>
      <c r="G10" s="88">
        <f t="shared" si="2"/>
        <v>234000000</v>
      </c>
    </row>
    <row r="11" spans="1:9" ht="30" customHeight="1" x14ac:dyDescent="0.45">
      <c r="A11" s="591" t="s">
        <v>74</v>
      </c>
      <c r="B11" s="592"/>
      <c r="C11" s="90">
        <f>民間資金一覧!D64</f>
        <v>0</v>
      </c>
      <c r="D11" s="90">
        <f>民間資金一覧!F64</f>
        <v>0</v>
      </c>
      <c r="E11" s="90">
        <f>民間資金一覧!H64</f>
        <v>0</v>
      </c>
      <c r="F11" s="90">
        <f>民間資金一覧!J64</f>
        <v>0</v>
      </c>
      <c r="G11" s="88">
        <f t="shared" si="2"/>
        <v>0</v>
      </c>
    </row>
    <row r="12" spans="1:9" ht="30" customHeight="1" x14ac:dyDescent="0.45">
      <c r="A12" s="591" t="s">
        <v>71</v>
      </c>
      <c r="B12" s="594"/>
      <c r="C12" s="88">
        <f t="shared" ref="C12:E12" si="6">C10+C11</f>
        <v>101000000</v>
      </c>
      <c r="D12" s="88">
        <f t="shared" ref="D12" si="7">D10+D11</f>
        <v>111000000</v>
      </c>
      <c r="E12" s="88">
        <f t="shared" si="6"/>
        <v>11000000</v>
      </c>
      <c r="F12" s="88">
        <f t="shared" ref="F12" si="8">F10+F11</f>
        <v>11000000</v>
      </c>
      <c r="G12" s="88">
        <f t="shared" si="2"/>
        <v>234000000</v>
      </c>
    </row>
    <row r="13" spans="1:9" ht="30" customHeight="1" x14ac:dyDescent="0.45">
      <c r="A13" s="591" t="s">
        <v>72</v>
      </c>
      <c r="B13" s="594"/>
      <c r="C13" s="89">
        <f t="shared" ref="C13:E13" si="9">C9+C12</f>
        <v>101000000</v>
      </c>
      <c r="D13" s="89">
        <f t="shared" ref="D13" si="10">D9+D12</f>
        <v>111000000</v>
      </c>
      <c r="E13" s="89">
        <f t="shared" si="9"/>
        <v>11000000</v>
      </c>
      <c r="F13" s="89">
        <f t="shared" ref="F13" si="11">F9+F12</f>
        <v>11000000</v>
      </c>
      <c r="G13" s="88">
        <f t="shared" si="2"/>
        <v>234000000</v>
      </c>
    </row>
    <row r="14" spans="1:9" ht="30" customHeight="1" x14ac:dyDescent="0.45">
      <c r="A14" s="85" t="s">
        <v>141</v>
      </c>
      <c r="B14" s="82"/>
      <c r="C14" s="84"/>
      <c r="D14" s="84"/>
      <c r="E14" s="84"/>
      <c r="F14" s="84"/>
      <c r="G14" s="94" t="s">
        <v>62</v>
      </c>
    </row>
    <row r="15" spans="1:9" ht="30" customHeight="1" thickBot="1" x14ac:dyDescent="0.5">
      <c r="A15" s="661"/>
      <c r="B15" s="662"/>
      <c r="C15" s="98">
        <f>C6</f>
        <v>0</v>
      </c>
      <c r="D15" s="98">
        <f t="shared" ref="D15:F15" si="12">C15+1</f>
        <v>1</v>
      </c>
      <c r="E15" s="98">
        <f t="shared" si="12"/>
        <v>2</v>
      </c>
      <c r="F15" s="98">
        <f t="shared" si="12"/>
        <v>3</v>
      </c>
      <c r="G15" s="99" t="s">
        <v>42</v>
      </c>
      <c r="I15" s="87"/>
    </row>
    <row r="16" spans="1:9" ht="30" customHeight="1" thickTop="1" x14ac:dyDescent="0.45">
      <c r="A16" s="665" t="s">
        <v>43</v>
      </c>
      <c r="B16" s="100" t="s">
        <v>44</v>
      </c>
      <c r="C16" s="175">
        <f>SUM('0.大学等:99.大学等'!C11)</f>
        <v>0</v>
      </c>
      <c r="D16" s="175">
        <f>SUM('0.大学等:99.大学等'!D11)</f>
        <v>0</v>
      </c>
      <c r="E16" s="175">
        <f>SUM('0.大学等:99.大学等'!E11)</f>
        <v>0</v>
      </c>
      <c r="F16" s="175">
        <f>SUM('0.大学等:99.大学等'!F11)</f>
        <v>0</v>
      </c>
      <c r="G16" s="129">
        <f t="shared" ref="G16:G23" si="13">SUM(C16:F16)</f>
        <v>0</v>
      </c>
    </row>
    <row r="17" spans="1:9" ht="30" customHeight="1" x14ac:dyDescent="0.45">
      <c r="A17" s="666"/>
      <c r="B17" s="101" t="s">
        <v>45</v>
      </c>
      <c r="C17" s="175">
        <f>SUM('0.大学等:99.大学等'!C12)</f>
        <v>0</v>
      </c>
      <c r="D17" s="175">
        <f>SUM('0.大学等:99.大学等'!D12)</f>
        <v>0</v>
      </c>
      <c r="E17" s="175">
        <f>SUM('0.大学等:99.大学等'!E12)</f>
        <v>0</v>
      </c>
      <c r="F17" s="175">
        <f>SUM('0.大学等:99.大学等'!F12)</f>
        <v>0</v>
      </c>
      <c r="G17" s="129">
        <f t="shared" si="13"/>
        <v>0</v>
      </c>
    </row>
    <row r="18" spans="1:9" ht="30" customHeight="1" x14ac:dyDescent="0.45">
      <c r="A18" s="660" t="s">
        <v>46</v>
      </c>
      <c r="B18" s="594"/>
      <c r="C18" s="175">
        <f>SUM('0.大学等:99.大学等'!C13)</f>
        <v>0</v>
      </c>
      <c r="D18" s="175">
        <f>SUM('0.大学等:99.大学等'!D13)</f>
        <v>0</v>
      </c>
      <c r="E18" s="175">
        <f>SUM('0.大学等:99.大学等'!E13)</f>
        <v>0</v>
      </c>
      <c r="F18" s="175">
        <f>SUM('0.大学等:99.大学等'!F13)</f>
        <v>0</v>
      </c>
      <c r="G18" s="129">
        <f t="shared" si="13"/>
        <v>0</v>
      </c>
    </row>
    <row r="19" spans="1:9" ht="30" customHeight="1" x14ac:dyDescent="0.45">
      <c r="A19" s="591" t="s">
        <v>47</v>
      </c>
      <c r="B19" s="592"/>
      <c r="C19" s="175">
        <f>SUM('0.大学等:99.大学等'!C14)</f>
        <v>0</v>
      </c>
      <c r="D19" s="175">
        <f>SUM('0.大学等:99.大学等'!D14)</f>
        <v>0</v>
      </c>
      <c r="E19" s="175">
        <f>SUM('0.大学等:99.大学等'!E14)</f>
        <v>0</v>
      </c>
      <c r="F19" s="175">
        <f>SUM('0.大学等:99.大学等'!F14)</f>
        <v>0</v>
      </c>
      <c r="G19" s="129">
        <f t="shared" si="13"/>
        <v>0</v>
      </c>
    </row>
    <row r="20" spans="1:9" ht="30" customHeight="1" x14ac:dyDescent="0.45">
      <c r="A20" s="591" t="s">
        <v>48</v>
      </c>
      <c r="B20" s="592"/>
      <c r="C20" s="175">
        <f>SUM('0.大学等:99.大学等'!C15)</f>
        <v>0</v>
      </c>
      <c r="D20" s="175">
        <f>SUM('0.大学等:99.大学等'!D15)</f>
        <v>0</v>
      </c>
      <c r="E20" s="175">
        <f>SUM('0.大学等:99.大学等'!E15)</f>
        <v>0</v>
      </c>
      <c r="F20" s="175">
        <f>SUM('0.大学等:99.大学等'!F15)</f>
        <v>0</v>
      </c>
      <c r="G20" s="129">
        <f t="shared" si="13"/>
        <v>0</v>
      </c>
    </row>
    <row r="21" spans="1:9" ht="30" customHeight="1" x14ac:dyDescent="0.45">
      <c r="A21" s="660" t="s">
        <v>60</v>
      </c>
      <c r="B21" s="594"/>
      <c r="C21" s="175">
        <f>SUM('0.大学等:99.大学等'!C16)</f>
        <v>0</v>
      </c>
      <c r="D21" s="175">
        <f>SUM('0.大学等:99.大学等'!D16)</f>
        <v>0</v>
      </c>
      <c r="E21" s="175">
        <f>SUM('0.大学等:99.大学等'!E16)</f>
        <v>0</v>
      </c>
      <c r="F21" s="175">
        <f>SUM('0.大学等:99.大学等'!F16)</f>
        <v>0</v>
      </c>
      <c r="G21" s="129">
        <f t="shared" si="13"/>
        <v>0</v>
      </c>
      <c r="I21" s="173"/>
    </row>
    <row r="22" spans="1:9" ht="30" customHeight="1" x14ac:dyDescent="0.45">
      <c r="A22" s="660" t="s">
        <v>59</v>
      </c>
      <c r="B22" s="594"/>
      <c r="C22" s="175">
        <f>SUM('0.大学等:99.大学等'!C17)</f>
        <v>0</v>
      </c>
      <c r="D22" s="175">
        <f>SUM('0.大学等:99.大学等'!D17)</f>
        <v>0</v>
      </c>
      <c r="E22" s="175">
        <f>SUM('0.大学等:99.大学等'!E17)</f>
        <v>0</v>
      </c>
      <c r="F22" s="175">
        <f>SUM('0.大学等:99.大学等'!F17)</f>
        <v>0</v>
      </c>
      <c r="G22" s="129">
        <f t="shared" si="13"/>
        <v>0</v>
      </c>
      <c r="I22" s="174"/>
    </row>
    <row r="23" spans="1:9" ht="30" customHeight="1" x14ac:dyDescent="0.45">
      <c r="A23" s="660" t="s">
        <v>76</v>
      </c>
      <c r="B23" s="594"/>
      <c r="C23" s="130">
        <f>C21+C22</f>
        <v>0</v>
      </c>
      <c r="D23" s="130">
        <f t="shared" ref="D23" si="14">D21+D22</f>
        <v>0</v>
      </c>
      <c r="E23" s="130">
        <f t="shared" ref="E23" si="15">E21+E22</f>
        <v>0</v>
      </c>
      <c r="F23" s="130">
        <f t="shared" ref="F23" si="16">F21+F22</f>
        <v>0</v>
      </c>
      <c r="G23" s="129">
        <f t="shared" si="13"/>
        <v>0</v>
      </c>
    </row>
    <row r="24" spans="1:9" s="82" customFormat="1" ht="30" customHeight="1" x14ac:dyDescent="0.45">
      <c r="A24" s="85" t="s">
        <v>69</v>
      </c>
      <c r="C24" s="84"/>
      <c r="D24" s="84"/>
      <c r="E24" s="84"/>
      <c r="F24" s="84"/>
      <c r="G24" s="86" t="s">
        <v>62</v>
      </c>
    </row>
    <row r="25" spans="1:9" ht="30" customHeight="1" thickBot="1" x14ac:dyDescent="0.5">
      <c r="A25" s="661"/>
      <c r="B25" s="662"/>
      <c r="C25" s="98">
        <f>C6</f>
        <v>0</v>
      </c>
      <c r="D25" s="98">
        <f t="shared" ref="D25" si="17">C25+1</f>
        <v>1</v>
      </c>
      <c r="E25" s="98">
        <f t="shared" ref="E25" si="18">D25+1</f>
        <v>2</v>
      </c>
      <c r="F25" s="98">
        <f t="shared" ref="F25" si="19">E25+1</f>
        <v>3</v>
      </c>
      <c r="G25" s="99" t="s">
        <v>42</v>
      </c>
      <c r="I25" s="87"/>
    </row>
    <row r="26" spans="1:9" ht="30" customHeight="1" thickTop="1" x14ac:dyDescent="0.45">
      <c r="A26" s="658">
        <f>'1.○○大学（幹事機関）'!$C$3</f>
        <v>0</v>
      </c>
      <c r="B26" s="659"/>
      <c r="C26" s="90">
        <f>'1.○○大学（幹事機関）'!C18</f>
        <v>0</v>
      </c>
      <c r="D26" s="90">
        <f>'1.○○大学（幹事機関）'!D18</f>
        <v>0</v>
      </c>
      <c r="E26" s="90">
        <f>'1.○○大学（幹事機関）'!E18</f>
        <v>0</v>
      </c>
      <c r="F26" s="90">
        <f>'1.○○大学（幹事機関）'!F18</f>
        <v>0</v>
      </c>
      <c r="G26" s="88">
        <f t="shared" ref="G26:G35" si="20">SUM(C26:F26)</f>
        <v>0</v>
      </c>
      <c r="H26" s="123"/>
    </row>
    <row r="27" spans="1:9" ht="30" customHeight="1" x14ac:dyDescent="0.45">
      <c r="A27" s="652">
        <f>'2.○○大学'!$C$3</f>
        <v>0</v>
      </c>
      <c r="B27" s="653"/>
      <c r="C27" s="90">
        <f>'2.○○大学'!C18</f>
        <v>0</v>
      </c>
      <c r="D27" s="90">
        <f>'2.○○大学'!D18</f>
        <v>0</v>
      </c>
      <c r="E27" s="90">
        <f>'2.○○大学'!E18</f>
        <v>0</v>
      </c>
      <c r="F27" s="90">
        <f>'2.○○大学'!F18</f>
        <v>0</v>
      </c>
      <c r="G27" s="88">
        <f t="shared" si="20"/>
        <v>0</v>
      </c>
    </row>
    <row r="28" spans="1:9" ht="30" customHeight="1" x14ac:dyDescent="0.45">
      <c r="A28" s="652">
        <f>'3.○○大学'!$C$3</f>
        <v>0</v>
      </c>
      <c r="B28" s="653"/>
      <c r="C28" s="90">
        <f>'3.○○大学'!C18</f>
        <v>0</v>
      </c>
      <c r="D28" s="90">
        <f>'3.○○大学'!D18</f>
        <v>0</v>
      </c>
      <c r="E28" s="90">
        <f>'3.○○大学'!E18</f>
        <v>0</v>
      </c>
      <c r="F28" s="90">
        <f>'3.○○大学'!F18</f>
        <v>0</v>
      </c>
      <c r="G28" s="88">
        <f t="shared" si="20"/>
        <v>0</v>
      </c>
    </row>
    <row r="29" spans="1:9" ht="30" customHeight="1" x14ac:dyDescent="0.45">
      <c r="A29" s="652">
        <f>'4.○○大学'!$C$3</f>
        <v>0</v>
      </c>
      <c r="B29" s="653"/>
      <c r="C29" s="90">
        <f>'4.○○大学'!C18</f>
        <v>0</v>
      </c>
      <c r="D29" s="90">
        <f>'4.○○大学'!D18</f>
        <v>0</v>
      </c>
      <c r="E29" s="90">
        <f>'4.○○大学'!E18</f>
        <v>0</v>
      </c>
      <c r="F29" s="90">
        <f>'4.○○大学'!F18</f>
        <v>0</v>
      </c>
      <c r="G29" s="88">
        <f t="shared" si="20"/>
        <v>0</v>
      </c>
    </row>
    <row r="30" spans="1:9" ht="30" customHeight="1" x14ac:dyDescent="0.45">
      <c r="A30" s="652">
        <f>'5.○○大学'!$C$3</f>
        <v>0</v>
      </c>
      <c r="B30" s="653"/>
      <c r="C30" s="90">
        <f>'5.○○大学'!C$18</f>
        <v>0</v>
      </c>
      <c r="D30" s="90">
        <f>'5.○○大学'!D18</f>
        <v>0</v>
      </c>
      <c r="E30" s="90">
        <f>'5.○○大学'!E18</f>
        <v>0</v>
      </c>
      <c r="F30" s="90">
        <f>'5.○○大学'!F18</f>
        <v>0</v>
      </c>
      <c r="G30" s="88">
        <f t="shared" si="20"/>
        <v>0</v>
      </c>
    </row>
    <row r="31" spans="1:9" ht="30" customHeight="1" x14ac:dyDescent="0.45">
      <c r="A31" s="652">
        <f>'6.○○大学'!$C$3</f>
        <v>0</v>
      </c>
      <c r="B31" s="653"/>
      <c r="C31" s="90">
        <f>'6.○○大学'!C$18</f>
        <v>0</v>
      </c>
      <c r="D31" s="90">
        <f>'6.○○大学'!D$18</f>
        <v>0</v>
      </c>
      <c r="E31" s="90">
        <f>'6.○○大学'!E$18</f>
        <v>0</v>
      </c>
      <c r="F31" s="90">
        <f>'6.○○大学'!F$18</f>
        <v>0</v>
      </c>
      <c r="G31" s="88">
        <f t="shared" si="20"/>
        <v>0</v>
      </c>
    </row>
    <row r="32" spans="1:9" ht="30" customHeight="1" x14ac:dyDescent="0.45">
      <c r="A32" s="652">
        <f>'7.○○大学'!$C$3</f>
        <v>0</v>
      </c>
      <c r="B32" s="653"/>
      <c r="C32" s="90">
        <f>'7.○○大学'!C$18</f>
        <v>0</v>
      </c>
      <c r="D32" s="90">
        <f>'7.○○大学'!D$18</f>
        <v>0</v>
      </c>
      <c r="E32" s="90">
        <f>'7.○○大学'!E$18</f>
        <v>0</v>
      </c>
      <c r="F32" s="90">
        <f>'7.○○大学'!F$18</f>
        <v>0</v>
      </c>
      <c r="G32" s="88">
        <f t="shared" si="20"/>
        <v>0</v>
      </c>
    </row>
    <row r="33" spans="1:8" ht="30" customHeight="1" x14ac:dyDescent="0.45">
      <c r="A33" s="652">
        <f>'8.○○大学'!$C$3</f>
        <v>0</v>
      </c>
      <c r="B33" s="653"/>
      <c r="C33" s="90">
        <f>'8.○○大学'!C$18</f>
        <v>0</v>
      </c>
      <c r="D33" s="90">
        <f>'8.○○大学'!D$18</f>
        <v>0</v>
      </c>
      <c r="E33" s="90">
        <f>'8.○○大学'!E$18</f>
        <v>0</v>
      </c>
      <c r="F33" s="90">
        <f>'8.○○大学'!F$18</f>
        <v>0</v>
      </c>
      <c r="G33" s="88">
        <f t="shared" si="20"/>
        <v>0</v>
      </c>
    </row>
    <row r="34" spans="1:8" ht="30" customHeight="1" x14ac:dyDescent="0.45">
      <c r="A34" s="652">
        <f>'9.○○大学'!$C$3</f>
        <v>0</v>
      </c>
      <c r="B34" s="653"/>
      <c r="C34" s="90">
        <f>'9.○○大学'!C$18</f>
        <v>0</v>
      </c>
      <c r="D34" s="90">
        <f>'9.○○大学'!D$18</f>
        <v>0</v>
      </c>
      <c r="E34" s="90">
        <f>'9.○○大学'!E$18</f>
        <v>0</v>
      </c>
      <c r="F34" s="90">
        <f>'9.○○大学'!F$18</f>
        <v>0</v>
      </c>
      <c r="G34" s="88">
        <f t="shared" ref="G34" si="21">SUM(C34:F34)</f>
        <v>0</v>
      </c>
    </row>
    <row r="35" spans="1:8" ht="30" customHeight="1" x14ac:dyDescent="0.45">
      <c r="A35" s="652">
        <f>'10.○○大学'!$C$3</f>
        <v>0</v>
      </c>
      <c r="B35" s="653"/>
      <c r="C35" s="90">
        <f>'10.○○大学'!C$18</f>
        <v>0</v>
      </c>
      <c r="D35" s="90">
        <f>'10.○○大学'!D$18</f>
        <v>0</v>
      </c>
      <c r="E35" s="90">
        <f>'10.○○大学'!E$18</f>
        <v>0</v>
      </c>
      <c r="F35" s="90">
        <f>'10.○○大学'!F$18</f>
        <v>0</v>
      </c>
      <c r="G35" s="88">
        <f t="shared" si="20"/>
        <v>0</v>
      </c>
    </row>
    <row r="36" spans="1:8" ht="30" customHeight="1" x14ac:dyDescent="0.45">
      <c r="A36" s="652">
        <f>'11.○○大学'!$C$3</f>
        <v>0</v>
      </c>
      <c r="B36" s="653"/>
      <c r="C36" s="90">
        <f>'11.○○大学'!C$18</f>
        <v>0</v>
      </c>
      <c r="D36" s="90">
        <f>'11.○○大学'!D$18</f>
        <v>0</v>
      </c>
      <c r="E36" s="90">
        <f>'11.○○大学'!E$18</f>
        <v>0</v>
      </c>
      <c r="F36" s="90">
        <f>'11.○○大学'!F$18</f>
        <v>0</v>
      </c>
      <c r="G36" s="88">
        <f t="shared" ref="G36:G45" si="22">SUM(C36:F36)</f>
        <v>0</v>
      </c>
      <c r="H36" s="123"/>
    </row>
    <row r="37" spans="1:8" ht="30" customHeight="1" x14ac:dyDescent="0.45">
      <c r="A37" s="652">
        <f>'12.○○大学'!$C$3</f>
        <v>0</v>
      </c>
      <c r="B37" s="653"/>
      <c r="C37" s="90">
        <f>'12.○○大学'!C$18</f>
        <v>0</v>
      </c>
      <c r="D37" s="90">
        <f>'12.○○大学'!D$18</f>
        <v>0</v>
      </c>
      <c r="E37" s="90">
        <f>'12.○○大学'!E$18</f>
        <v>0</v>
      </c>
      <c r="F37" s="90">
        <f>'12.○○大学'!F$18</f>
        <v>0</v>
      </c>
      <c r="G37" s="88">
        <f t="shared" si="22"/>
        <v>0</v>
      </c>
    </row>
    <row r="38" spans="1:8" ht="30" customHeight="1" x14ac:dyDescent="0.45">
      <c r="A38" s="652">
        <f>'13.○○大学'!$C$3</f>
        <v>0</v>
      </c>
      <c r="B38" s="653"/>
      <c r="C38" s="90">
        <f>'13.○○大学'!C$18</f>
        <v>0</v>
      </c>
      <c r="D38" s="90">
        <f>'13.○○大学'!D$18</f>
        <v>0</v>
      </c>
      <c r="E38" s="90">
        <f>'13.○○大学'!E$18</f>
        <v>0</v>
      </c>
      <c r="F38" s="90">
        <f>'13.○○大学'!F$18</f>
        <v>0</v>
      </c>
      <c r="G38" s="88">
        <f t="shared" si="22"/>
        <v>0</v>
      </c>
    </row>
    <row r="39" spans="1:8" ht="30" customHeight="1" x14ac:dyDescent="0.45">
      <c r="A39" s="652">
        <f>'14.○○大学'!$C$3</f>
        <v>0</v>
      </c>
      <c r="B39" s="653"/>
      <c r="C39" s="90">
        <f>'14.○○大学'!C$18</f>
        <v>0</v>
      </c>
      <c r="D39" s="90">
        <f>'14.○○大学'!D$18</f>
        <v>0</v>
      </c>
      <c r="E39" s="90">
        <f>'14.○○大学'!E$18</f>
        <v>0</v>
      </c>
      <c r="F39" s="90">
        <f>'14.○○大学'!F$18</f>
        <v>0</v>
      </c>
      <c r="G39" s="88">
        <f t="shared" si="22"/>
        <v>0</v>
      </c>
    </row>
    <row r="40" spans="1:8" ht="30" customHeight="1" x14ac:dyDescent="0.45">
      <c r="A40" s="652">
        <f>'15.○○大学'!$C$3</f>
        <v>0</v>
      </c>
      <c r="B40" s="653"/>
      <c r="C40" s="90">
        <f>'15.○○大学'!C$18</f>
        <v>0</v>
      </c>
      <c r="D40" s="90">
        <f>'15.○○大学'!D$18</f>
        <v>0</v>
      </c>
      <c r="E40" s="90">
        <f>'15.○○大学'!E$18</f>
        <v>0</v>
      </c>
      <c r="F40" s="90">
        <f>'15.○○大学'!F$18</f>
        <v>0</v>
      </c>
      <c r="G40" s="88">
        <f t="shared" si="22"/>
        <v>0</v>
      </c>
    </row>
    <row r="41" spans="1:8" ht="30" customHeight="1" x14ac:dyDescent="0.45">
      <c r="A41" s="652">
        <f>'16.○○大学'!$C$3</f>
        <v>0</v>
      </c>
      <c r="B41" s="653"/>
      <c r="C41" s="90">
        <f>'16.○○大学'!C$18</f>
        <v>0</v>
      </c>
      <c r="D41" s="90">
        <f>'16.○○大学'!D$18</f>
        <v>0</v>
      </c>
      <c r="E41" s="90">
        <f>'16.○○大学'!E$18</f>
        <v>0</v>
      </c>
      <c r="F41" s="90">
        <f>'16.○○大学'!F$18</f>
        <v>0</v>
      </c>
      <c r="G41" s="88">
        <f t="shared" si="22"/>
        <v>0</v>
      </c>
    </row>
    <row r="42" spans="1:8" ht="30" customHeight="1" x14ac:dyDescent="0.45">
      <c r="A42" s="652">
        <f>'17.○○大学'!$C$3</f>
        <v>0</v>
      </c>
      <c r="B42" s="653"/>
      <c r="C42" s="90">
        <f>'17.○○大学'!C$18</f>
        <v>0</v>
      </c>
      <c r="D42" s="90">
        <f>'17.○○大学'!D$18</f>
        <v>0</v>
      </c>
      <c r="E42" s="90">
        <f>'17.○○大学'!E$18</f>
        <v>0</v>
      </c>
      <c r="F42" s="90">
        <f>'17.○○大学'!F$18</f>
        <v>0</v>
      </c>
      <c r="G42" s="88">
        <f t="shared" si="22"/>
        <v>0</v>
      </c>
    </row>
    <row r="43" spans="1:8" ht="30" customHeight="1" x14ac:dyDescent="0.45">
      <c r="A43" s="652">
        <f>'18.○○大学'!$C$3</f>
        <v>0</v>
      </c>
      <c r="B43" s="653"/>
      <c r="C43" s="90">
        <f>'18.○○大学'!C$18</f>
        <v>0</v>
      </c>
      <c r="D43" s="90">
        <f>'18.○○大学'!D$18</f>
        <v>0</v>
      </c>
      <c r="E43" s="90">
        <f>'18.○○大学'!E$18</f>
        <v>0</v>
      </c>
      <c r="F43" s="90">
        <f>'18.○○大学'!F$18</f>
        <v>0</v>
      </c>
      <c r="G43" s="88">
        <f t="shared" si="22"/>
        <v>0</v>
      </c>
    </row>
    <row r="44" spans="1:8" ht="30" customHeight="1" x14ac:dyDescent="0.45">
      <c r="A44" s="652">
        <f>'19.○○大学'!$C$3</f>
        <v>0</v>
      </c>
      <c r="B44" s="653"/>
      <c r="C44" s="90">
        <f>'19.○○大学'!C$18</f>
        <v>0</v>
      </c>
      <c r="D44" s="90">
        <f>'19.○○大学'!D$18</f>
        <v>0</v>
      </c>
      <c r="E44" s="90">
        <f>'19.○○大学'!E$18</f>
        <v>0</v>
      </c>
      <c r="F44" s="90">
        <f>'19.○○大学'!F$18</f>
        <v>0</v>
      </c>
      <c r="G44" s="88">
        <f t="shared" si="22"/>
        <v>0</v>
      </c>
    </row>
    <row r="45" spans="1:8" ht="30" customHeight="1" x14ac:dyDescent="0.45">
      <c r="A45" s="652">
        <f>'20.○○大学'!$C$3</f>
        <v>0</v>
      </c>
      <c r="B45" s="653"/>
      <c r="C45" s="90">
        <f>'20.○○大学'!C$18</f>
        <v>0</v>
      </c>
      <c r="D45" s="90">
        <f>'20.○○大学'!D$18</f>
        <v>0</v>
      </c>
      <c r="E45" s="90">
        <f>'20.○○大学'!E$18</f>
        <v>0</v>
      </c>
      <c r="F45" s="90">
        <f>'20.○○大学'!F$18</f>
        <v>0</v>
      </c>
      <c r="G45" s="88">
        <f t="shared" si="22"/>
        <v>0</v>
      </c>
    </row>
    <row r="46" spans="1:8" ht="30" customHeight="1" x14ac:dyDescent="0.45">
      <c r="A46" s="591" t="s">
        <v>76</v>
      </c>
      <c r="B46" s="594"/>
      <c r="C46" s="89">
        <f>SUM(C26:C45)</f>
        <v>0</v>
      </c>
      <c r="D46" s="89">
        <f>SUM(D26:D45)</f>
        <v>0</v>
      </c>
      <c r="E46" s="89">
        <f>SUM(E26:E45)</f>
        <v>0</v>
      </c>
      <c r="F46" s="89">
        <f>SUM(F26:F45)</f>
        <v>0</v>
      </c>
      <c r="G46" s="88">
        <f>SUM(C46:F46)</f>
        <v>0</v>
      </c>
    </row>
  </sheetData>
  <customSheetViews>
    <customSheetView guid="{3A129B36-D5FE-449E-B27F-3E59102DEA52}" scale="90" showPageBreaks="1" printArea="1" view="pageBreakPreview">
      <selection activeCell="I1" sqref="I1"/>
      <pageMargins left="0.7" right="0.7" top="0.75" bottom="0.75" header="0.3" footer="0.3"/>
      <pageSetup paperSize="9" scale="61" orientation="portrait" r:id="rId1"/>
      <headerFooter>
        <oddFooter>&amp;C&amp;P</oddFooter>
      </headerFooter>
    </customSheetView>
    <customSheetView guid="{13797F37-AD04-4ECE-BAE1-037A255EC48B}" scale="90" showPageBreaks="1" printArea="1" hiddenRows="1" view="pageBreakPreview">
      <selection activeCell="C3" sqref="C3:G3"/>
      <pageMargins left="0.7" right="0.7" top="0.75" bottom="0.75" header="0.3" footer="0.3"/>
      <pageSetup paperSize="9" scale="61" orientation="portrait" r:id="rId2"/>
      <headerFooter>
        <oddFooter>&amp;C&amp;P</oddFooter>
      </headerFooter>
    </customSheetView>
  </customSheetViews>
  <mergeCells count="41">
    <mergeCell ref="A25:B25"/>
    <mergeCell ref="A21:B21"/>
    <mergeCell ref="A22:B22"/>
    <mergeCell ref="A11:B11"/>
    <mergeCell ref="A12:B12"/>
    <mergeCell ref="A13:B13"/>
    <mergeCell ref="A18:B18"/>
    <mergeCell ref="A19:B19"/>
    <mergeCell ref="A20:B20"/>
    <mergeCell ref="A16:A17"/>
    <mergeCell ref="A7:B7"/>
    <mergeCell ref="A8:B8"/>
    <mergeCell ref="A1:G1"/>
    <mergeCell ref="A6:B6"/>
    <mergeCell ref="A9:B9"/>
    <mergeCell ref="A34:B34"/>
    <mergeCell ref="A10:B10"/>
    <mergeCell ref="A3:B3"/>
    <mergeCell ref="C3:F3"/>
    <mergeCell ref="A46:B46"/>
    <mergeCell ref="A26:B26"/>
    <mergeCell ref="A27:B27"/>
    <mergeCell ref="A28:B28"/>
    <mergeCell ref="A29:B29"/>
    <mergeCell ref="A31:B31"/>
    <mergeCell ref="A32:B32"/>
    <mergeCell ref="A30:B30"/>
    <mergeCell ref="A33:B33"/>
    <mergeCell ref="A35:B35"/>
    <mergeCell ref="A23:B23"/>
    <mergeCell ref="A15:B15"/>
    <mergeCell ref="A36:B36"/>
    <mergeCell ref="A37:B37"/>
    <mergeCell ref="A38:B38"/>
    <mergeCell ref="A39:B39"/>
    <mergeCell ref="A40:B40"/>
    <mergeCell ref="A41:B41"/>
    <mergeCell ref="A42:B42"/>
    <mergeCell ref="A43:B43"/>
    <mergeCell ref="A44:B44"/>
    <mergeCell ref="A45:B45"/>
  </mergeCells>
  <phoneticPr fontId="1"/>
  <dataValidations count="1">
    <dataValidation type="custom" allowBlank="1" showInputMessage="1" showErrorMessage="1" errorTitle="アラート" error="小数点が含まれています。" sqref="C16:F22" xr:uid="{6AC9ADE9-A47F-4B58-8CAE-06327628670B}">
      <formula1>MOD(C16,1)=0</formula1>
    </dataValidation>
  </dataValidations>
  <pageMargins left="0.7" right="0.7" top="0.75" bottom="0.75" header="0.3" footer="0.3"/>
  <pageSetup paperSize="9" scale="60" orientation="portrait" r:id="rId3"/>
  <headerFooter>
    <oddFooter>&amp;C&amp;P</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M56"/>
  <sheetViews>
    <sheetView workbookViewId="0">
      <selection activeCell="R18" sqref="R18:T18"/>
    </sheetView>
  </sheetViews>
  <sheetFormatPr defaultColWidth="9" defaultRowHeight="13.2" x14ac:dyDescent="0.45"/>
  <cols>
    <col min="1" max="1" width="5.09765625" style="79" customWidth="1"/>
    <col min="2" max="2" width="9" style="79" customWidth="1"/>
    <col min="3" max="3" width="12.59765625" style="79" customWidth="1"/>
    <col min="4" max="5" width="15.19921875" style="79" bestFit="1" customWidth="1"/>
    <col min="6" max="6" width="13.8984375" style="79" bestFit="1" customWidth="1"/>
    <col min="7" max="7" width="13.69921875" style="79" customWidth="1"/>
    <col min="8" max="8" width="15.5" style="79" customWidth="1"/>
    <col min="9" max="11" width="9" style="79"/>
    <col min="12" max="12" width="11.09765625" style="79" bestFit="1" customWidth="1"/>
    <col min="13" max="13" width="11" style="79" bestFit="1" customWidth="1"/>
    <col min="14" max="255" width="9" style="79"/>
    <col min="256" max="256" width="8" style="79" customWidth="1"/>
    <col min="257" max="257" width="14.8984375" style="79" customWidth="1"/>
    <col min="258" max="263" width="13.3984375" style="79" customWidth="1"/>
    <col min="264" max="264" width="11.8984375" style="79" customWidth="1"/>
    <col min="265" max="511" width="9" style="79"/>
    <col min="512" max="512" width="8" style="79" customWidth="1"/>
    <col min="513" max="513" width="14.8984375" style="79" customWidth="1"/>
    <col min="514" max="519" width="13.3984375" style="79" customWidth="1"/>
    <col min="520" max="520" width="11.8984375" style="79" customWidth="1"/>
    <col min="521" max="767" width="9" style="79"/>
    <col min="768" max="768" width="8" style="79" customWidth="1"/>
    <col min="769" max="769" width="14.8984375" style="79" customWidth="1"/>
    <col min="770" max="775" width="13.3984375" style="79" customWidth="1"/>
    <col min="776" max="776" width="11.8984375" style="79" customWidth="1"/>
    <col min="777" max="1023" width="9" style="79"/>
    <col min="1024" max="1024" width="8" style="79" customWidth="1"/>
    <col min="1025" max="1025" width="14.8984375" style="79" customWidth="1"/>
    <col min="1026" max="1031" width="13.3984375" style="79" customWidth="1"/>
    <col min="1032" max="1032" width="11.8984375" style="79" customWidth="1"/>
    <col min="1033" max="1279" width="9" style="79"/>
    <col min="1280" max="1280" width="8" style="79" customWidth="1"/>
    <col min="1281" max="1281" width="14.8984375" style="79" customWidth="1"/>
    <col min="1282" max="1287" width="13.3984375" style="79" customWidth="1"/>
    <col min="1288" max="1288" width="11.8984375" style="79" customWidth="1"/>
    <col min="1289" max="1535" width="9" style="79"/>
    <col min="1536" max="1536" width="8" style="79" customWidth="1"/>
    <col min="1537" max="1537" width="14.8984375" style="79" customWidth="1"/>
    <col min="1538" max="1543" width="13.3984375" style="79" customWidth="1"/>
    <col min="1544" max="1544" width="11.8984375" style="79" customWidth="1"/>
    <col min="1545" max="1791" width="9" style="79"/>
    <col min="1792" max="1792" width="8" style="79" customWidth="1"/>
    <col min="1793" max="1793" width="14.8984375" style="79" customWidth="1"/>
    <col min="1794" max="1799" width="13.3984375" style="79" customWidth="1"/>
    <col min="1800" max="1800" width="11.8984375" style="79" customWidth="1"/>
    <col min="1801" max="2047" width="9" style="79"/>
    <col min="2048" max="2048" width="8" style="79" customWidth="1"/>
    <col min="2049" max="2049" width="14.8984375" style="79" customWidth="1"/>
    <col min="2050" max="2055" width="13.3984375" style="79" customWidth="1"/>
    <col min="2056" max="2056" width="11.8984375" style="79" customWidth="1"/>
    <col min="2057" max="2303" width="9" style="79"/>
    <col min="2304" max="2304" width="8" style="79" customWidth="1"/>
    <col min="2305" max="2305" width="14.8984375" style="79" customWidth="1"/>
    <col min="2306" max="2311" width="13.3984375" style="79" customWidth="1"/>
    <col min="2312" max="2312" width="11.8984375" style="79" customWidth="1"/>
    <col min="2313" max="2559" width="9" style="79"/>
    <col min="2560" max="2560" width="8" style="79" customWidth="1"/>
    <col min="2561" max="2561" width="14.8984375" style="79" customWidth="1"/>
    <col min="2562" max="2567" width="13.3984375" style="79" customWidth="1"/>
    <col min="2568" max="2568" width="11.8984375" style="79" customWidth="1"/>
    <col min="2569" max="2815" width="9" style="79"/>
    <col min="2816" max="2816" width="8" style="79" customWidth="1"/>
    <col min="2817" max="2817" width="14.8984375" style="79" customWidth="1"/>
    <col min="2818" max="2823" width="13.3984375" style="79" customWidth="1"/>
    <col min="2824" max="2824" width="11.8984375" style="79" customWidth="1"/>
    <col min="2825" max="3071" width="9" style="79"/>
    <col min="3072" max="3072" width="8" style="79" customWidth="1"/>
    <col min="3073" max="3073" width="14.8984375" style="79" customWidth="1"/>
    <col min="3074" max="3079" width="13.3984375" style="79" customWidth="1"/>
    <col min="3080" max="3080" width="11.8984375" style="79" customWidth="1"/>
    <col min="3081" max="3327" width="9" style="79"/>
    <col min="3328" max="3328" width="8" style="79" customWidth="1"/>
    <col min="3329" max="3329" width="14.8984375" style="79" customWidth="1"/>
    <col min="3330" max="3335" width="13.3984375" style="79" customWidth="1"/>
    <col min="3336" max="3336" width="11.8984375" style="79" customWidth="1"/>
    <col min="3337" max="3583" width="9" style="79"/>
    <col min="3584" max="3584" width="8" style="79" customWidth="1"/>
    <col min="3585" max="3585" width="14.8984375" style="79" customWidth="1"/>
    <col min="3586" max="3591" width="13.3984375" style="79" customWidth="1"/>
    <col min="3592" max="3592" width="11.8984375" style="79" customWidth="1"/>
    <col min="3593" max="3839" width="9" style="79"/>
    <col min="3840" max="3840" width="8" style="79" customWidth="1"/>
    <col min="3841" max="3841" width="14.8984375" style="79" customWidth="1"/>
    <col min="3842" max="3847" width="13.3984375" style="79" customWidth="1"/>
    <col min="3848" max="3848" width="11.8984375" style="79" customWidth="1"/>
    <col min="3849" max="4095" width="9" style="79"/>
    <col min="4096" max="4096" width="8" style="79" customWidth="1"/>
    <col min="4097" max="4097" width="14.8984375" style="79" customWidth="1"/>
    <col min="4098" max="4103" width="13.3984375" style="79" customWidth="1"/>
    <col min="4104" max="4104" width="11.8984375" style="79" customWidth="1"/>
    <col min="4105" max="4351" width="9" style="79"/>
    <col min="4352" max="4352" width="8" style="79" customWidth="1"/>
    <col min="4353" max="4353" width="14.8984375" style="79" customWidth="1"/>
    <col min="4354" max="4359" width="13.3984375" style="79" customWidth="1"/>
    <col min="4360" max="4360" width="11.8984375" style="79" customWidth="1"/>
    <col min="4361" max="4607" width="9" style="79"/>
    <col min="4608" max="4608" width="8" style="79" customWidth="1"/>
    <col min="4609" max="4609" width="14.8984375" style="79" customWidth="1"/>
    <col min="4610" max="4615" width="13.3984375" style="79" customWidth="1"/>
    <col min="4616" max="4616" width="11.8984375" style="79" customWidth="1"/>
    <col min="4617" max="4863" width="9" style="79"/>
    <col min="4864" max="4864" width="8" style="79" customWidth="1"/>
    <col min="4865" max="4865" width="14.8984375" style="79" customWidth="1"/>
    <col min="4866" max="4871" width="13.3984375" style="79" customWidth="1"/>
    <col min="4872" max="4872" width="11.8984375" style="79" customWidth="1"/>
    <col min="4873" max="5119" width="9" style="79"/>
    <col min="5120" max="5120" width="8" style="79" customWidth="1"/>
    <col min="5121" max="5121" width="14.8984375" style="79" customWidth="1"/>
    <col min="5122" max="5127" width="13.3984375" style="79" customWidth="1"/>
    <col min="5128" max="5128" width="11.8984375" style="79" customWidth="1"/>
    <col min="5129" max="5375" width="9" style="79"/>
    <col min="5376" max="5376" width="8" style="79" customWidth="1"/>
    <col min="5377" max="5377" width="14.8984375" style="79" customWidth="1"/>
    <col min="5378" max="5383" width="13.3984375" style="79" customWidth="1"/>
    <col min="5384" max="5384" width="11.8984375" style="79" customWidth="1"/>
    <col min="5385" max="5631" width="9" style="79"/>
    <col min="5632" max="5632" width="8" style="79" customWidth="1"/>
    <col min="5633" max="5633" width="14.8984375" style="79" customWidth="1"/>
    <col min="5634" max="5639" width="13.3984375" style="79" customWidth="1"/>
    <col min="5640" max="5640" width="11.8984375" style="79" customWidth="1"/>
    <col min="5641" max="5887" width="9" style="79"/>
    <col min="5888" max="5888" width="8" style="79" customWidth="1"/>
    <col min="5889" max="5889" width="14.8984375" style="79" customWidth="1"/>
    <col min="5890" max="5895" width="13.3984375" style="79" customWidth="1"/>
    <col min="5896" max="5896" width="11.8984375" style="79" customWidth="1"/>
    <col min="5897" max="6143" width="9" style="79"/>
    <col min="6144" max="6144" width="8" style="79" customWidth="1"/>
    <col min="6145" max="6145" width="14.8984375" style="79" customWidth="1"/>
    <col min="6146" max="6151" width="13.3984375" style="79" customWidth="1"/>
    <col min="6152" max="6152" width="11.8984375" style="79" customWidth="1"/>
    <col min="6153" max="6399" width="9" style="79"/>
    <col min="6400" max="6400" width="8" style="79" customWidth="1"/>
    <col min="6401" max="6401" width="14.8984375" style="79" customWidth="1"/>
    <col min="6402" max="6407" width="13.3984375" style="79" customWidth="1"/>
    <col min="6408" max="6408" width="11.8984375" style="79" customWidth="1"/>
    <col min="6409" max="6655" width="9" style="79"/>
    <col min="6656" max="6656" width="8" style="79" customWidth="1"/>
    <col min="6657" max="6657" width="14.8984375" style="79" customWidth="1"/>
    <col min="6658" max="6663" width="13.3984375" style="79" customWidth="1"/>
    <col min="6664" max="6664" width="11.8984375" style="79" customWidth="1"/>
    <col min="6665" max="6911" width="9" style="79"/>
    <col min="6912" max="6912" width="8" style="79" customWidth="1"/>
    <col min="6913" max="6913" width="14.8984375" style="79" customWidth="1"/>
    <col min="6914" max="6919" width="13.3984375" style="79" customWidth="1"/>
    <col min="6920" max="6920" width="11.8984375" style="79" customWidth="1"/>
    <col min="6921" max="7167" width="9" style="79"/>
    <col min="7168" max="7168" width="8" style="79" customWidth="1"/>
    <col min="7169" max="7169" width="14.8984375" style="79" customWidth="1"/>
    <col min="7170" max="7175" width="13.3984375" style="79" customWidth="1"/>
    <col min="7176" max="7176" width="11.8984375" style="79" customWidth="1"/>
    <col min="7177" max="7423" width="9" style="79"/>
    <col min="7424" max="7424" width="8" style="79" customWidth="1"/>
    <col min="7425" max="7425" width="14.8984375" style="79" customWidth="1"/>
    <col min="7426" max="7431" width="13.3984375" style="79" customWidth="1"/>
    <col min="7432" max="7432" width="11.8984375" style="79" customWidth="1"/>
    <col min="7433" max="7679" width="9" style="79"/>
    <col min="7680" max="7680" width="8" style="79" customWidth="1"/>
    <col min="7681" max="7681" width="14.8984375" style="79" customWidth="1"/>
    <col min="7682" max="7687" width="13.3984375" style="79" customWidth="1"/>
    <col min="7688" max="7688" width="11.8984375" style="79" customWidth="1"/>
    <col min="7689" max="7935" width="9" style="79"/>
    <col min="7936" max="7936" width="8" style="79" customWidth="1"/>
    <col min="7937" max="7937" width="14.8984375" style="79" customWidth="1"/>
    <col min="7938" max="7943" width="13.3984375" style="79" customWidth="1"/>
    <col min="7944" max="7944" width="11.8984375" style="79" customWidth="1"/>
    <col min="7945" max="8191" width="9" style="79"/>
    <col min="8192" max="8192" width="8" style="79" customWidth="1"/>
    <col min="8193" max="8193" width="14.8984375" style="79" customWidth="1"/>
    <col min="8194" max="8199" width="13.3984375" style="79" customWidth="1"/>
    <col min="8200" max="8200" width="11.8984375" style="79" customWidth="1"/>
    <col min="8201" max="8447" width="9" style="79"/>
    <col min="8448" max="8448" width="8" style="79" customWidth="1"/>
    <col min="8449" max="8449" width="14.8984375" style="79" customWidth="1"/>
    <col min="8450" max="8455" width="13.3984375" style="79" customWidth="1"/>
    <col min="8456" max="8456" width="11.8984375" style="79" customWidth="1"/>
    <col min="8457" max="8703" width="9" style="79"/>
    <col min="8704" max="8704" width="8" style="79" customWidth="1"/>
    <col min="8705" max="8705" width="14.8984375" style="79" customWidth="1"/>
    <col min="8706" max="8711" width="13.3984375" style="79" customWidth="1"/>
    <col min="8712" max="8712" width="11.8984375" style="79" customWidth="1"/>
    <col min="8713" max="8959" width="9" style="79"/>
    <col min="8960" max="8960" width="8" style="79" customWidth="1"/>
    <col min="8961" max="8961" width="14.8984375" style="79" customWidth="1"/>
    <col min="8962" max="8967" width="13.3984375" style="79" customWidth="1"/>
    <col min="8968" max="8968" width="11.8984375" style="79" customWidth="1"/>
    <col min="8969" max="9215" width="9" style="79"/>
    <col min="9216" max="9216" width="8" style="79" customWidth="1"/>
    <col min="9217" max="9217" width="14.8984375" style="79" customWidth="1"/>
    <col min="9218" max="9223" width="13.3984375" style="79" customWidth="1"/>
    <col min="9224" max="9224" width="11.8984375" style="79" customWidth="1"/>
    <col min="9225" max="9471" width="9" style="79"/>
    <col min="9472" max="9472" width="8" style="79" customWidth="1"/>
    <col min="9473" max="9473" width="14.8984375" style="79" customWidth="1"/>
    <col min="9474" max="9479" width="13.3984375" style="79" customWidth="1"/>
    <col min="9480" max="9480" width="11.8984375" style="79" customWidth="1"/>
    <col min="9481" max="9727" width="9" style="79"/>
    <col min="9728" max="9728" width="8" style="79" customWidth="1"/>
    <col min="9729" max="9729" width="14.8984375" style="79" customWidth="1"/>
    <col min="9730" max="9735" width="13.3984375" style="79" customWidth="1"/>
    <col min="9736" max="9736" width="11.8984375" style="79" customWidth="1"/>
    <col min="9737" max="9983" width="9" style="79"/>
    <col min="9984" max="9984" width="8" style="79" customWidth="1"/>
    <col min="9985" max="9985" width="14.8984375" style="79" customWidth="1"/>
    <col min="9986" max="9991" width="13.3984375" style="79" customWidth="1"/>
    <col min="9992" max="9992" width="11.8984375" style="79" customWidth="1"/>
    <col min="9993" max="10239" width="9" style="79"/>
    <col min="10240" max="10240" width="8" style="79" customWidth="1"/>
    <col min="10241" max="10241" width="14.8984375" style="79" customWidth="1"/>
    <col min="10242" max="10247" width="13.3984375" style="79" customWidth="1"/>
    <col min="10248" max="10248" width="11.8984375" style="79" customWidth="1"/>
    <col min="10249" max="10495" width="9" style="79"/>
    <col min="10496" max="10496" width="8" style="79" customWidth="1"/>
    <col min="10497" max="10497" width="14.8984375" style="79" customWidth="1"/>
    <col min="10498" max="10503" width="13.3984375" style="79" customWidth="1"/>
    <col min="10504" max="10504" width="11.8984375" style="79" customWidth="1"/>
    <col min="10505" max="10751" width="9" style="79"/>
    <col min="10752" max="10752" width="8" style="79" customWidth="1"/>
    <col min="10753" max="10753" width="14.8984375" style="79" customWidth="1"/>
    <col min="10754" max="10759" width="13.3984375" style="79" customWidth="1"/>
    <col min="10760" max="10760" width="11.8984375" style="79" customWidth="1"/>
    <col min="10761" max="11007" width="9" style="79"/>
    <col min="11008" max="11008" width="8" style="79" customWidth="1"/>
    <col min="11009" max="11009" width="14.8984375" style="79" customWidth="1"/>
    <col min="11010" max="11015" width="13.3984375" style="79" customWidth="1"/>
    <col min="11016" max="11016" width="11.8984375" style="79" customWidth="1"/>
    <col min="11017" max="11263" width="9" style="79"/>
    <col min="11264" max="11264" width="8" style="79" customWidth="1"/>
    <col min="11265" max="11265" width="14.8984375" style="79" customWidth="1"/>
    <col min="11266" max="11271" width="13.3984375" style="79" customWidth="1"/>
    <col min="11272" max="11272" width="11.8984375" style="79" customWidth="1"/>
    <col min="11273" max="11519" width="9" style="79"/>
    <col min="11520" max="11520" width="8" style="79" customWidth="1"/>
    <col min="11521" max="11521" width="14.8984375" style="79" customWidth="1"/>
    <col min="11522" max="11527" width="13.3984375" style="79" customWidth="1"/>
    <col min="11528" max="11528" width="11.8984375" style="79" customWidth="1"/>
    <col min="11529" max="11775" width="9" style="79"/>
    <col min="11776" max="11776" width="8" style="79" customWidth="1"/>
    <col min="11777" max="11777" width="14.8984375" style="79" customWidth="1"/>
    <col min="11778" max="11783" width="13.3984375" style="79" customWidth="1"/>
    <col min="11784" max="11784" width="11.8984375" style="79" customWidth="1"/>
    <col min="11785" max="12031" width="9" style="79"/>
    <col min="12032" max="12032" width="8" style="79" customWidth="1"/>
    <col min="12033" max="12033" width="14.8984375" style="79" customWidth="1"/>
    <col min="12034" max="12039" width="13.3984375" style="79" customWidth="1"/>
    <col min="12040" max="12040" width="11.8984375" style="79" customWidth="1"/>
    <col min="12041" max="12287" width="9" style="79"/>
    <col min="12288" max="12288" width="8" style="79" customWidth="1"/>
    <col min="12289" max="12289" width="14.8984375" style="79" customWidth="1"/>
    <col min="12290" max="12295" width="13.3984375" style="79" customWidth="1"/>
    <col min="12296" max="12296" width="11.8984375" style="79" customWidth="1"/>
    <col min="12297" max="12543" width="9" style="79"/>
    <col min="12544" max="12544" width="8" style="79" customWidth="1"/>
    <col min="12545" max="12545" width="14.8984375" style="79" customWidth="1"/>
    <col min="12546" max="12551" width="13.3984375" style="79" customWidth="1"/>
    <col min="12552" max="12552" width="11.8984375" style="79" customWidth="1"/>
    <col min="12553" max="12799" width="9" style="79"/>
    <col min="12800" max="12800" width="8" style="79" customWidth="1"/>
    <col min="12801" max="12801" width="14.8984375" style="79" customWidth="1"/>
    <col min="12802" max="12807" width="13.3984375" style="79" customWidth="1"/>
    <col min="12808" max="12808" width="11.8984375" style="79" customWidth="1"/>
    <col min="12809" max="13055" width="9" style="79"/>
    <col min="13056" max="13056" width="8" style="79" customWidth="1"/>
    <col min="13057" max="13057" width="14.8984375" style="79" customWidth="1"/>
    <col min="13058" max="13063" width="13.3984375" style="79" customWidth="1"/>
    <col min="13064" max="13064" width="11.8984375" style="79" customWidth="1"/>
    <col min="13065" max="13311" width="9" style="79"/>
    <col min="13312" max="13312" width="8" style="79" customWidth="1"/>
    <col min="13313" max="13313" width="14.8984375" style="79" customWidth="1"/>
    <col min="13314" max="13319" width="13.3984375" style="79" customWidth="1"/>
    <col min="13320" max="13320" width="11.8984375" style="79" customWidth="1"/>
    <col min="13321" max="13567" width="9" style="79"/>
    <col min="13568" max="13568" width="8" style="79" customWidth="1"/>
    <col min="13569" max="13569" width="14.8984375" style="79" customWidth="1"/>
    <col min="13570" max="13575" width="13.3984375" style="79" customWidth="1"/>
    <col min="13576" max="13576" width="11.8984375" style="79" customWidth="1"/>
    <col min="13577" max="13823" width="9" style="79"/>
    <col min="13824" max="13824" width="8" style="79" customWidth="1"/>
    <col min="13825" max="13825" width="14.8984375" style="79" customWidth="1"/>
    <col min="13826" max="13831" width="13.3984375" style="79" customWidth="1"/>
    <col min="13832" max="13832" width="11.8984375" style="79" customWidth="1"/>
    <col min="13833" max="14079" width="9" style="79"/>
    <col min="14080" max="14080" width="8" style="79" customWidth="1"/>
    <col min="14081" max="14081" width="14.8984375" style="79" customWidth="1"/>
    <col min="14082" max="14087" width="13.3984375" style="79" customWidth="1"/>
    <col min="14088" max="14088" width="11.8984375" style="79" customWidth="1"/>
    <col min="14089" max="14335" width="9" style="79"/>
    <col min="14336" max="14336" width="8" style="79" customWidth="1"/>
    <col min="14337" max="14337" width="14.8984375" style="79" customWidth="1"/>
    <col min="14338" max="14343" width="13.3984375" style="79" customWidth="1"/>
    <col min="14344" max="14344" width="11.8984375" style="79" customWidth="1"/>
    <col min="14345" max="14591" width="9" style="79"/>
    <col min="14592" max="14592" width="8" style="79" customWidth="1"/>
    <col min="14593" max="14593" width="14.8984375" style="79" customWidth="1"/>
    <col min="14594" max="14599" width="13.3984375" style="79" customWidth="1"/>
    <col min="14600" max="14600" width="11.8984375" style="79" customWidth="1"/>
    <col min="14601" max="14847" width="9" style="79"/>
    <col min="14848" max="14848" width="8" style="79" customWidth="1"/>
    <col min="14849" max="14849" width="14.8984375" style="79" customWidth="1"/>
    <col min="14850" max="14855" width="13.3984375" style="79" customWidth="1"/>
    <col min="14856" max="14856" width="11.8984375" style="79" customWidth="1"/>
    <col min="14857" max="15103" width="9" style="79"/>
    <col min="15104" max="15104" width="8" style="79" customWidth="1"/>
    <col min="15105" max="15105" width="14.8984375" style="79" customWidth="1"/>
    <col min="15106" max="15111" width="13.3984375" style="79" customWidth="1"/>
    <col min="15112" max="15112" width="11.8984375" style="79" customWidth="1"/>
    <col min="15113" max="15359" width="9" style="79"/>
    <col min="15360" max="15360" width="8" style="79" customWidth="1"/>
    <col min="15361" max="15361" width="14.8984375" style="79" customWidth="1"/>
    <col min="15362" max="15367" width="13.3984375" style="79" customWidth="1"/>
    <col min="15368" max="15368" width="11.8984375" style="79" customWidth="1"/>
    <col min="15369" max="15615" width="9" style="79"/>
    <col min="15616" max="15616" width="8" style="79" customWidth="1"/>
    <col min="15617" max="15617" width="14.8984375" style="79" customWidth="1"/>
    <col min="15618" max="15623" width="13.3984375" style="79" customWidth="1"/>
    <col min="15624" max="15624" width="11.8984375" style="79" customWidth="1"/>
    <col min="15625" max="15871" width="9" style="79"/>
    <col min="15872" max="15872" width="8" style="79" customWidth="1"/>
    <col min="15873" max="15873" width="14.8984375" style="79" customWidth="1"/>
    <col min="15874" max="15879" width="13.3984375" style="79" customWidth="1"/>
    <col min="15880" max="15880" width="11.8984375" style="79" customWidth="1"/>
    <col min="15881" max="16127" width="9" style="79"/>
    <col min="16128" max="16128" width="8" style="79" customWidth="1"/>
    <col min="16129" max="16129" width="14.8984375" style="79" customWidth="1"/>
    <col min="16130" max="16135" width="13.3984375" style="79" customWidth="1"/>
    <col min="16136" max="16136" width="11.8984375" style="79" customWidth="1"/>
    <col min="16137" max="16384" width="9" style="79"/>
  </cols>
  <sheetData>
    <row r="1" spans="1:13" ht="29.25" customHeight="1" x14ac:dyDescent="0.45">
      <c r="B1" s="589" t="s">
        <v>145</v>
      </c>
      <c r="C1" s="589"/>
      <c r="D1" s="589"/>
      <c r="E1" s="589"/>
      <c r="F1" s="589"/>
      <c r="G1" s="589"/>
      <c r="H1" s="590"/>
    </row>
    <row r="2" spans="1:13" s="97" customFormat="1" ht="12" customHeight="1" thickBot="1" x14ac:dyDescent="0.5">
      <c r="B2" s="94"/>
      <c r="C2" s="94"/>
      <c r="D2" s="105"/>
      <c r="E2" s="105"/>
      <c r="F2" s="105"/>
      <c r="G2" s="105"/>
      <c r="I2" s="93"/>
      <c r="J2" s="93"/>
    </row>
    <row r="3" spans="1:13" s="97" customFormat="1" ht="42" customHeight="1" thickBot="1" x14ac:dyDescent="0.5">
      <c r="A3" s="682" t="s">
        <v>56</v>
      </c>
      <c r="B3" s="683"/>
      <c r="C3" s="684"/>
      <c r="D3" s="681">
        <f>MF申請書!K11</f>
        <v>0</v>
      </c>
      <c r="E3" s="656"/>
      <c r="F3" s="656"/>
      <c r="G3" s="657"/>
      <c r="I3" s="93"/>
      <c r="J3" s="93"/>
    </row>
    <row r="4" spans="1:13" s="97" customFormat="1" ht="12" customHeight="1" x14ac:dyDescent="0.45">
      <c r="B4" s="94"/>
      <c r="C4" s="94"/>
      <c r="D4" s="105"/>
      <c r="E4" s="105"/>
      <c r="F4" s="105"/>
      <c r="G4" s="105"/>
      <c r="I4" s="93"/>
      <c r="J4" s="93"/>
    </row>
    <row r="5" spans="1:13" s="82" customFormat="1" ht="33.6" customHeight="1" x14ac:dyDescent="0.45">
      <c r="B5" s="85"/>
      <c r="D5" s="290" t="s">
        <v>185</v>
      </c>
      <c r="E5" s="84"/>
      <c r="F5" s="84"/>
      <c r="G5" s="84"/>
      <c r="H5" s="94" t="s">
        <v>62</v>
      </c>
    </row>
    <row r="6" spans="1:13" ht="30" customHeight="1" thickBot="1" x14ac:dyDescent="0.5">
      <c r="A6" s="685"/>
      <c r="B6" s="686"/>
      <c r="C6" s="687"/>
      <c r="D6" s="98">
        <f>MF申請書!AF18</f>
        <v>0</v>
      </c>
      <c r="E6" s="98">
        <f>D6+1</f>
        <v>1</v>
      </c>
      <c r="F6" s="98">
        <f>E6+1</f>
        <v>2</v>
      </c>
      <c r="G6" s="98">
        <f>F6+1</f>
        <v>3</v>
      </c>
      <c r="H6" s="99" t="s">
        <v>42</v>
      </c>
      <c r="J6" s="87"/>
    </row>
    <row r="7" spans="1:13" ht="30" customHeight="1" thickTop="1" x14ac:dyDescent="0.45">
      <c r="A7" s="676" t="str">
        <f>"研究開発課題"&amp;1</f>
        <v>研究開発課題1</v>
      </c>
      <c r="B7" s="670" t="s">
        <v>148</v>
      </c>
      <c r="C7" s="183" t="s">
        <v>146</v>
      </c>
      <c r="D7" s="209">
        <f>課題別内訳!G6</f>
        <v>101000000</v>
      </c>
      <c r="E7" s="209">
        <f>課題別内訳!H6</f>
        <v>111000000</v>
      </c>
      <c r="F7" s="209">
        <f>課題別内訳!I6</f>
        <v>11000000</v>
      </c>
      <c r="G7" s="209">
        <f>課題別内訳!J6</f>
        <v>11000000</v>
      </c>
      <c r="H7" s="338">
        <f t="shared" ref="H7:H38" si="0">SUM(D7:G7)</f>
        <v>234000000</v>
      </c>
      <c r="I7" s="123"/>
    </row>
    <row r="8" spans="1:13" ht="30" customHeight="1" x14ac:dyDescent="0.45">
      <c r="A8" s="677"/>
      <c r="B8" s="680"/>
      <c r="C8" s="182" t="s">
        <v>147</v>
      </c>
      <c r="D8" s="210">
        <f>課題別内訳!G7</f>
        <v>110000</v>
      </c>
      <c r="E8" s="210">
        <f>課題別内訳!H7</f>
        <v>1000000</v>
      </c>
      <c r="F8" s="210">
        <f>課題別内訳!I7</f>
        <v>0</v>
      </c>
      <c r="G8" s="210">
        <f>課題別内訳!J7</f>
        <v>0</v>
      </c>
      <c r="H8" s="337">
        <f t="shared" si="0"/>
        <v>1110000</v>
      </c>
    </row>
    <row r="9" spans="1:13" ht="30" customHeight="1" x14ac:dyDescent="0.45">
      <c r="A9" s="677"/>
      <c r="B9" s="672" t="s">
        <v>155</v>
      </c>
      <c r="C9" s="679"/>
      <c r="D9" s="210">
        <f>課題別内訳!G8</f>
        <v>0</v>
      </c>
      <c r="E9" s="210">
        <f>課題別内訳!H8</f>
        <v>0</v>
      </c>
      <c r="F9" s="210">
        <f>課題別内訳!I8</f>
        <v>0</v>
      </c>
      <c r="G9" s="210">
        <f>課題別内訳!J8</f>
        <v>0</v>
      </c>
      <c r="H9" s="316">
        <f t="shared" si="0"/>
        <v>0</v>
      </c>
    </row>
    <row r="10" spans="1:13" ht="30" customHeight="1" thickBot="1" x14ac:dyDescent="0.5">
      <c r="A10" s="678"/>
      <c r="B10" s="674" t="s">
        <v>20</v>
      </c>
      <c r="C10" s="675"/>
      <c r="D10" s="317">
        <f>SUM(D7:D9)</f>
        <v>101110000</v>
      </c>
      <c r="E10" s="317">
        <f>SUM(E7:E9)</f>
        <v>112000000</v>
      </c>
      <c r="F10" s="317">
        <f>SUM(F7:F9)</f>
        <v>11000000</v>
      </c>
      <c r="G10" s="317">
        <f t="shared" ref="G10" si="1">SUM(G7:G9)</f>
        <v>11000000</v>
      </c>
      <c r="H10" s="318">
        <f t="shared" si="0"/>
        <v>235110000</v>
      </c>
    </row>
    <row r="11" spans="1:13" ht="30" customHeight="1" thickTop="1" x14ac:dyDescent="0.45">
      <c r="A11" s="676" t="str">
        <f>"研究開発課題"&amp;2</f>
        <v>研究開発課題2</v>
      </c>
      <c r="B11" s="670" t="s">
        <v>148</v>
      </c>
      <c r="C11" s="183" t="s">
        <v>146</v>
      </c>
      <c r="D11" s="209">
        <f>課題別内訳!G73</f>
        <v>0</v>
      </c>
      <c r="E11" s="209">
        <f>課題別内訳!H73</f>
        <v>0</v>
      </c>
      <c r="F11" s="209">
        <f>課題別内訳!I73</f>
        <v>0</v>
      </c>
      <c r="G11" s="209">
        <f>課題別内訳!J73</f>
        <v>0</v>
      </c>
      <c r="H11" s="338">
        <f t="shared" si="0"/>
        <v>0</v>
      </c>
      <c r="I11" s="123"/>
    </row>
    <row r="12" spans="1:13" ht="30" customHeight="1" x14ac:dyDescent="0.45">
      <c r="A12" s="677"/>
      <c r="B12" s="680"/>
      <c r="C12" s="182" t="s">
        <v>147</v>
      </c>
      <c r="D12" s="210">
        <f>課題別内訳!G74</f>
        <v>0</v>
      </c>
      <c r="E12" s="210">
        <f>課題別内訳!H74</f>
        <v>0</v>
      </c>
      <c r="F12" s="210">
        <f>課題別内訳!I74</f>
        <v>0</v>
      </c>
      <c r="G12" s="210">
        <f>課題別内訳!J74</f>
        <v>0</v>
      </c>
      <c r="H12" s="337">
        <f t="shared" si="0"/>
        <v>0</v>
      </c>
      <c r="L12" s="205"/>
      <c r="M12" s="205"/>
    </row>
    <row r="13" spans="1:13" ht="30" customHeight="1" x14ac:dyDescent="0.45">
      <c r="A13" s="677"/>
      <c r="B13" s="672" t="s">
        <v>155</v>
      </c>
      <c r="C13" s="673"/>
      <c r="D13" s="210">
        <f>課題別内訳!G75</f>
        <v>0</v>
      </c>
      <c r="E13" s="210">
        <f>課題別内訳!H75</f>
        <v>0</v>
      </c>
      <c r="F13" s="210">
        <f>課題別内訳!I75</f>
        <v>0</v>
      </c>
      <c r="G13" s="210">
        <f>課題別内訳!J75</f>
        <v>0</v>
      </c>
      <c r="H13" s="316">
        <f t="shared" si="0"/>
        <v>0</v>
      </c>
      <c r="L13" s="205"/>
      <c r="M13" s="205"/>
    </row>
    <row r="14" spans="1:13" ht="30" customHeight="1" thickBot="1" x14ac:dyDescent="0.5">
      <c r="A14" s="678"/>
      <c r="B14" s="674" t="s">
        <v>20</v>
      </c>
      <c r="C14" s="675"/>
      <c r="D14" s="317">
        <f t="shared" ref="D14" si="2">SUM(D11:D13)</f>
        <v>0</v>
      </c>
      <c r="E14" s="317">
        <f t="shared" ref="E14" si="3">SUM(E11:E13)</f>
        <v>0</v>
      </c>
      <c r="F14" s="317">
        <f t="shared" ref="F14:G14" si="4">SUM(F11:F13)</f>
        <v>0</v>
      </c>
      <c r="G14" s="317">
        <f t="shared" si="4"/>
        <v>0</v>
      </c>
      <c r="H14" s="318">
        <f t="shared" si="0"/>
        <v>0</v>
      </c>
    </row>
    <row r="15" spans="1:13" ht="30" customHeight="1" thickTop="1" x14ac:dyDescent="0.45">
      <c r="A15" s="688" t="s">
        <v>159</v>
      </c>
      <c r="B15" s="670" t="s">
        <v>148</v>
      </c>
      <c r="C15" s="183" t="s">
        <v>146</v>
      </c>
      <c r="D15" s="209">
        <f>課題別内訳!G139</f>
        <v>0</v>
      </c>
      <c r="E15" s="209">
        <f>課題別内訳!H139</f>
        <v>0</v>
      </c>
      <c r="F15" s="209">
        <f>課題別内訳!I139</f>
        <v>0</v>
      </c>
      <c r="G15" s="209">
        <f>課題別内訳!J139</f>
        <v>0</v>
      </c>
      <c r="H15" s="338">
        <f t="shared" si="0"/>
        <v>0</v>
      </c>
      <c r="I15" s="123"/>
    </row>
    <row r="16" spans="1:13" ht="30" customHeight="1" x14ac:dyDescent="0.45">
      <c r="A16" s="689"/>
      <c r="B16" s="680"/>
      <c r="C16" s="182" t="s">
        <v>147</v>
      </c>
      <c r="D16" s="210">
        <f>課題別内訳!G140</f>
        <v>0</v>
      </c>
      <c r="E16" s="210">
        <f>課題別内訳!H140</f>
        <v>0</v>
      </c>
      <c r="F16" s="210">
        <f>課題別内訳!I140</f>
        <v>0</v>
      </c>
      <c r="G16" s="210">
        <f>課題別内訳!J140</f>
        <v>0</v>
      </c>
      <c r="H16" s="337">
        <f t="shared" si="0"/>
        <v>0</v>
      </c>
    </row>
    <row r="17" spans="1:9" ht="30" customHeight="1" x14ac:dyDescent="0.45">
      <c r="A17" s="689"/>
      <c r="B17" s="672" t="s">
        <v>155</v>
      </c>
      <c r="C17" s="673"/>
      <c r="D17" s="210">
        <f>課題別内訳!G141</f>
        <v>0</v>
      </c>
      <c r="E17" s="210">
        <f>課題別内訳!H141</f>
        <v>0</v>
      </c>
      <c r="F17" s="210">
        <f>課題別内訳!I141</f>
        <v>0</v>
      </c>
      <c r="G17" s="210">
        <f>課題別内訳!J141</f>
        <v>0</v>
      </c>
      <c r="H17" s="316">
        <f t="shared" si="0"/>
        <v>0</v>
      </c>
    </row>
    <row r="18" spans="1:9" ht="30" customHeight="1" thickBot="1" x14ac:dyDescent="0.5">
      <c r="A18" s="690"/>
      <c r="B18" s="674" t="s">
        <v>20</v>
      </c>
      <c r="C18" s="675"/>
      <c r="D18" s="317">
        <f t="shared" ref="D18:E18" si="5">SUM(D15:D17)</f>
        <v>0</v>
      </c>
      <c r="E18" s="317">
        <f t="shared" si="5"/>
        <v>0</v>
      </c>
      <c r="F18" s="317">
        <f t="shared" ref="F18:G18" si="6">SUM(F15:F17)</f>
        <v>0</v>
      </c>
      <c r="G18" s="317">
        <f t="shared" si="6"/>
        <v>0</v>
      </c>
      <c r="H18" s="318">
        <f t="shared" si="0"/>
        <v>0</v>
      </c>
    </row>
    <row r="19" spans="1:9" ht="30" customHeight="1" thickTop="1" x14ac:dyDescent="0.45">
      <c r="A19" s="676" t="s">
        <v>173</v>
      </c>
      <c r="B19" s="670" t="s">
        <v>148</v>
      </c>
      <c r="C19" s="183" t="s">
        <v>146</v>
      </c>
      <c r="D19" s="209">
        <f>課題別内訳!G206</f>
        <v>0</v>
      </c>
      <c r="E19" s="209">
        <f>課題別内訳!H206</f>
        <v>0</v>
      </c>
      <c r="F19" s="209">
        <f>課題別内訳!I206</f>
        <v>0</v>
      </c>
      <c r="G19" s="209">
        <f>課題別内訳!J206</f>
        <v>0</v>
      </c>
      <c r="H19" s="338">
        <f t="shared" si="0"/>
        <v>0</v>
      </c>
      <c r="I19" s="123"/>
    </row>
    <row r="20" spans="1:9" ht="30" customHeight="1" x14ac:dyDescent="0.45">
      <c r="A20" s="677"/>
      <c r="B20" s="680"/>
      <c r="C20" s="182" t="s">
        <v>147</v>
      </c>
      <c r="D20" s="210">
        <f>課題別内訳!G207</f>
        <v>0</v>
      </c>
      <c r="E20" s="210">
        <f>課題別内訳!H207</f>
        <v>0</v>
      </c>
      <c r="F20" s="210">
        <f>課題別内訳!I207</f>
        <v>0</v>
      </c>
      <c r="G20" s="210">
        <f>課題別内訳!J207</f>
        <v>0</v>
      </c>
      <c r="H20" s="337">
        <f t="shared" si="0"/>
        <v>0</v>
      </c>
    </row>
    <row r="21" spans="1:9" ht="30" customHeight="1" x14ac:dyDescent="0.45">
      <c r="A21" s="677"/>
      <c r="B21" s="672" t="s">
        <v>155</v>
      </c>
      <c r="C21" s="673"/>
      <c r="D21" s="210">
        <f>課題別内訳!G208</f>
        <v>0</v>
      </c>
      <c r="E21" s="210">
        <f>課題別内訳!H208</f>
        <v>0</v>
      </c>
      <c r="F21" s="210">
        <f>課題別内訳!I208</f>
        <v>0</v>
      </c>
      <c r="G21" s="210">
        <f>課題別内訳!J208</f>
        <v>0</v>
      </c>
      <c r="H21" s="316">
        <f t="shared" si="0"/>
        <v>0</v>
      </c>
    </row>
    <row r="22" spans="1:9" ht="30" customHeight="1" thickBot="1" x14ac:dyDescent="0.5">
      <c r="A22" s="678"/>
      <c r="B22" s="674" t="s">
        <v>20</v>
      </c>
      <c r="C22" s="675"/>
      <c r="D22" s="317">
        <f t="shared" ref="D22:E22" si="7">SUM(D19:D21)</f>
        <v>0</v>
      </c>
      <c r="E22" s="317">
        <f t="shared" si="7"/>
        <v>0</v>
      </c>
      <c r="F22" s="317">
        <f t="shared" ref="F22:G22" si="8">SUM(F19:F21)</f>
        <v>0</v>
      </c>
      <c r="G22" s="317">
        <f t="shared" si="8"/>
        <v>0</v>
      </c>
      <c r="H22" s="318">
        <f t="shared" si="0"/>
        <v>0</v>
      </c>
    </row>
    <row r="23" spans="1:9" ht="30" customHeight="1" thickTop="1" x14ac:dyDescent="0.45">
      <c r="A23" s="676" t="s">
        <v>174</v>
      </c>
      <c r="B23" s="670" t="s">
        <v>148</v>
      </c>
      <c r="C23" s="183" t="s">
        <v>146</v>
      </c>
      <c r="D23" s="209">
        <f>課題別内訳!G272</f>
        <v>0</v>
      </c>
      <c r="E23" s="209">
        <f>課題別内訳!H272</f>
        <v>0</v>
      </c>
      <c r="F23" s="209">
        <f>課題別内訳!I272</f>
        <v>0</v>
      </c>
      <c r="G23" s="209">
        <f>課題別内訳!J272</f>
        <v>0</v>
      </c>
      <c r="H23" s="338">
        <f t="shared" si="0"/>
        <v>0</v>
      </c>
      <c r="I23" s="123"/>
    </row>
    <row r="24" spans="1:9" ht="30" customHeight="1" x14ac:dyDescent="0.45">
      <c r="A24" s="677"/>
      <c r="B24" s="680"/>
      <c r="C24" s="182" t="s">
        <v>147</v>
      </c>
      <c r="D24" s="210">
        <f>課題別内訳!G273</f>
        <v>0</v>
      </c>
      <c r="E24" s="210">
        <f>課題別内訳!H273</f>
        <v>0</v>
      </c>
      <c r="F24" s="210">
        <f>課題別内訳!I273</f>
        <v>0</v>
      </c>
      <c r="G24" s="210">
        <f>課題別内訳!J273</f>
        <v>0</v>
      </c>
      <c r="H24" s="337">
        <f t="shared" si="0"/>
        <v>0</v>
      </c>
    </row>
    <row r="25" spans="1:9" ht="30" customHeight="1" x14ac:dyDescent="0.45">
      <c r="A25" s="677"/>
      <c r="B25" s="672" t="s">
        <v>155</v>
      </c>
      <c r="C25" s="673"/>
      <c r="D25" s="210">
        <f>課題別内訳!G274</f>
        <v>0</v>
      </c>
      <c r="E25" s="210">
        <f>課題別内訳!H274</f>
        <v>0</v>
      </c>
      <c r="F25" s="210">
        <f>課題別内訳!I274</f>
        <v>0</v>
      </c>
      <c r="G25" s="210">
        <f>課題別内訳!J274</f>
        <v>0</v>
      </c>
      <c r="H25" s="316">
        <f t="shared" si="0"/>
        <v>0</v>
      </c>
    </row>
    <row r="26" spans="1:9" ht="30" customHeight="1" thickBot="1" x14ac:dyDescent="0.5">
      <c r="A26" s="678"/>
      <c r="B26" s="674" t="s">
        <v>20</v>
      </c>
      <c r="C26" s="675"/>
      <c r="D26" s="317">
        <f t="shared" ref="D26:G26" si="9">SUM(D23:D25)</f>
        <v>0</v>
      </c>
      <c r="E26" s="317">
        <f t="shared" ref="E26" si="10">SUM(E23:E25)</f>
        <v>0</v>
      </c>
      <c r="F26" s="317">
        <f t="shared" si="9"/>
        <v>0</v>
      </c>
      <c r="G26" s="317">
        <f t="shared" si="9"/>
        <v>0</v>
      </c>
      <c r="H26" s="318">
        <f t="shared" si="0"/>
        <v>0</v>
      </c>
    </row>
    <row r="27" spans="1:9" ht="30" customHeight="1" thickTop="1" x14ac:dyDescent="0.45">
      <c r="A27" s="676" t="s">
        <v>175</v>
      </c>
      <c r="B27" s="670" t="s">
        <v>148</v>
      </c>
      <c r="C27" s="183" t="s">
        <v>146</v>
      </c>
      <c r="D27" s="320">
        <f>課題別内訳!G340</f>
        <v>0</v>
      </c>
      <c r="E27" s="209">
        <f>課題別内訳!H340</f>
        <v>0</v>
      </c>
      <c r="F27" s="209">
        <f>課題別内訳!I340</f>
        <v>0</v>
      </c>
      <c r="G27" s="209">
        <f>課題別内訳!J340</f>
        <v>0</v>
      </c>
      <c r="H27" s="338">
        <f t="shared" si="0"/>
        <v>0</v>
      </c>
      <c r="I27" s="123"/>
    </row>
    <row r="28" spans="1:9" ht="30" customHeight="1" x14ac:dyDescent="0.45">
      <c r="A28" s="677"/>
      <c r="B28" s="680"/>
      <c r="C28" s="182" t="s">
        <v>147</v>
      </c>
      <c r="D28" s="210">
        <f>課題別内訳!G341</f>
        <v>0</v>
      </c>
      <c r="E28" s="210">
        <f>課題別内訳!H341</f>
        <v>0</v>
      </c>
      <c r="F28" s="210">
        <f>課題別内訳!I341</f>
        <v>0</v>
      </c>
      <c r="G28" s="210">
        <f>課題別内訳!J341</f>
        <v>0</v>
      </c>
      <c r="H28" s="337">
        <f t="shared" si="0"/>
        <v>0</v>
      </c>
    </row>
    <row r="29" spans="1:9" ht="30" customHeight="1" x14ac:dyDescent="0.45">
      <c r="A29" s="677"/>
      <c r="B29" s="672" t="s">
        <v>155</v>
      </c>
      <c r="C29" s="673"/>
      <c r="D29" s="210">
        <f>課題別内訳!G342</f>
        <v>0</v>
      </c>
      <c r="E29" s="210">
        <f>課題別内訳!H342</f>
        <v>0</v>
      </c>
      <c r="F29" s="210">
        <f>課題別内訳!I342</f>
        <v>0</v>
      </c>
      <c r="G29" s="210">
        <f>課題別内訳!J342</f>
        <v>0</v>
      </c>
      <c r="H29" s="316">
        <f t="shared" si="0"/>
        <v>0</v>
      </c>
    </row>
    <row r="30" spans="1:9" ht="30" customHeight="1" thickBot="1" x14ac:dyDescent="0.5">
      <c r="A30" s="678"/>
      <c r="B30" s="674" t="s">
        <v>20</v>
      </c>
      <c r="C30" s="675"/>
      <c r="D30" s="317">
        <f t="shared" ref="D30:E30" si="11">SUM(D27:D29)</f>
        <v>0</v>
      </c>
      <c r="E30" s="317">
        <f t="shared" si="11"/>
        <v>0</v>
      </c>
      <c r="F30" s="317">
        <f t="shared" ref="F30:G30" si="12">SUM(F27:F29)</f>
        <v>0</v>
      </c>
      <c r="G30" s="317">
        <f t="shared" si="12"/>
        <v>0</v>
      </c>
      <c r="H30" s="318">
        <f t="shared" si="0"/>
        <v>0</v>
      </c>
    </row>
    <row r="31" spans="1:9" ht="30" customHeight="1" thickTop="1" x14ac:dyDescent="0.45">
      <c r="A31" s="676" t="s">
        <v>189</v>
      </c>
      <c r="B31" s="670" t="s">
        <v>148</v>
      </c>
      <c r="C31" s="183" t="s">
        <v>146</v>
      </c>
      <c r="D31" s="209">
        <f>課題別内訳!G406</f>
        <v>0</v>
      </c>
      <c r="E31" s="209">
        <f>課題別内訳!H406</f>
        <v>0</v>
      </c>
      <c r="F31" s="209">
        <f>課題別内訳!I406</f>
        <v>0</v>
      </c>
      <c r="G31" s="209">
        <f>課題別内訳!J406</f>
        <v>0</v>
      </c>
      <c r="H31" s="338">
        <f t="shared" si="0"/>
        <v>0</v>
      </c>
      <c r="I31" s="123"/>
    </row>
    <row r="32" spans="1:9" ht="30" customHeight="1" x14ac:dyDescent="0.45">
      <c r="A32" s="677"/>
      <c r="B32" s="671"/>
      <c r="C32" s="182" t="s">
        <v>147</v>
      </c>
      <c r="D32" s="210">
        <f>課題別内訳!G407</f>
        <v>0</v>
      </c>
      <c r="E32" s="210">
        <f>課題別内訳!H407</f>
        <v>0</v>
      </c>
      <c r="F32" s="210">
        <f>課題別内訳!I407</f>
        <v>0</v>
      </c>
      <c r="G32" s="210">
        <f>課題別内訳!J407</f>
        <v>0</v>
      </c>
      <c r="H32" s="337">
        <f t="shared" si="0"/>
        <v>0</v>
      </c>
    </row>
    <row r="33" spans="1:9" ht="30" customHeight="1" x14ac:dyDescent="0.45">
      <c r="A33" s="677"/>
      <c r="B33" s="672" t="s">
        <v>155</v>
      </c>
      <c r="C33" s="673"/>
      <c r="D33" s="210">
        <f>課題別内訳!G408</f>
        <v>0</v>
      </c>
      <c r="E33" s="210">
        <f>課題別内訳!H408</f>
        <v>0</v>
      </c>
      <c r="F33" s="210">
        <f>課題別内訳!I408</f>
        <v>0</v>
      </c>
      <c r="G33" s="210">
        <f>課題別内訳!J408</f>
        <v>0</v>
      </c>
      <c r="H33" s="316">
        <f t="shared" si="0"/>
        <v>0</v>
      </c>
    </row>
    <row r="34" spans="1:9" ht="30" customHeight="1" thickBot="1" x14ac:dyDescent="0.5">
      <c r="A34" s="678"/>
      <c r="B34" s="674" t="s">
        <v>20</v>
      </c>
      <c r="C34" s="675"/>
      <c r="D34" s="317">
        <f t="shared" ref="D34:E34" si="13">SUM(D31:D33)</f>
        <v>0</v>
      </c>
      <c r="E34" s="317">
        <f t="shared" si="13"/>
        <v>0</v>
      </c>
      <c r="F34" s="317">
        <f t="shared" ref="F34:G34" si="14">SUM(F31:F33)</f>
        <v>0</v>
      </c>
      <c r="G34" s="317">
        <f t="shared" si="14"/>
        <v>0</v>
      </c>
      <c r="H34" s="318">
        <f t="shared" si="0"/>
        <v>0</v>
      </c>
    </row>
    <row r="35" spans="1:9" ht="30" customHeight="1" thickTop="1" x14ac:dyDescent="0.45">
      <c r="A35" s="676" t="s">
        <v>190</v>
      </c>
      <c r="B35" s="670" t="s">
        <v>148</v>
      </c>
      <c r="C35" s="183" t="s">
        <v>146</v>
      </c>
      <c r="D35" s="209">
        <f>課題別内訳!G472</f>
        <v>0</v>
      </c>
      <c r="E35" s="209">
        <f>課題別内訳!H472</f>
        <v>0</v>
      </c>
      <c r="F35" s="209">
        <f>課題別内訳!I472</f>
        <v>0</v>
      </c>
      <c r="G35" s="209">
        <f>課題別内訳!J472</f>
        <v>0</v>
      </c>
      <c r="H35" s="338">
        <f t="shared" si="0"/>
        <v>0</v>
      </c>
      <c r="I35" s="123"/>
    </row>
    <row r="36" spans="1:9" ht="30" customHeight="1" x14ac:dyDescent="0.45">
      <c r="A36" s="677"/>
      <c r="B36" s="671"/>
      <c r="C36" s="182" t="s">
        <v>147</v>
      </c>
      <c r="D36" s="210">
        <f>課題別内訳!G473</f>
        <v>0</v>
      </c>
      <c r="E36" s="210">
        <f>課題別内訳!H473</f>
        <v>0</v>
      </c>
      <c r="F36" s="210">
        <f>課題別内訳!I473</f>
        <v>0</v>
      </c>
      <c r="G36" s="210">
        <f>課題別内訳!J473</f>
        <v>0</v>
      </c>
      <c r="H36" s="337">
        <f t="shared" si="0"/>
        <v>0</v>
      </c>
    </row>
    <row r="37" spans="1:9" ht="30" customHeight="1" x14ac:dyDescent="0.45">
      <c r="A37" s="677"/>
      <c r="B37" s="672" t="s">
        <v>155</v>
      </c>
      <c r="C37" s="673"/>
      <c r="D37" s="210">
        <f>課題別内訳!G474</f>
        <v>0</v>
      </c>
      <c r="E37" s="210">
        <f>課題別内訳!H474</f>
        <v>0</v>
      </c>
      <c r="F37" s="210">
        <f>課題別内訳!I474</f>
        <v>0</v>
      </c>
      <c r="G37" s="210">
        <f>課題別内訳!J474</f>
        <v>0</v>
      </c>
      <c r="H37" s="316">
        <f t="shared" si="0"/>
        <v>0</v>
      </c>
    </row>
    <row r="38" spans="1:9" ht="30" customHeight="1" thickBot="1" x14ac:dyDescent="0.5">
      <c r="A38" s="678"/>
      <c r="B38" s="674" t="s">
        <v>20</v>
      </c>
      <c r="C38" s="675"/>
      <c r="D38" s="317">
        <f t="shared" ref="D38:E38" si="15">SUM(D35:D37)</f>
        <v>0</v>
      </c>
      <c r="E38" s="317">
        <f t="shared" si="15"/>
        <v>0</v>
      </c>
      <c r="F38" s="317">
        <f t="shared" ref="F38:G38" si="16">SUM(F35:F37)</f>
        <v>0</v>
      </c>
      <c r="G38" s="317">
        <f t="shared" si="16"/>
        <v>0</v>
      </c>
      <c r="H38" s="318">
        <f t="shared" si="0"/>
        <v>0</v>
      </c>
    </row>
    <row r="39" spans="1:9" ht="30" customHeight="1" thickTop="1" x14ac:dyDescent="0.45">
      <c r="A39" s="676" t="s">
        <v>191</v>
      </c>
      <c r="B39" s="670" t="s">
        <v>148</v>
      </c>
      <c r="C39" s="183" t="s">
        <v>146</v>
      </c>
      <c r="D39" s="209">
        <f>課題別内訳!G538</f>
        <v>0</v>
      </c>
      <c r="E39" s="209">
        <f>課題別内訳!H538</f>
        <v>0</v>
      </c>
      <c r="F39" s="209">
        <f>課題別内訳!I538</f>
        <v>0</v>
      </c>
      <c r="G39" s="209">
        <f>課題別内訳!J538</f>
        <v>0</v>
      </c>
      <c r="H39" s="338">
        <f t="shared" ref="H39:H50" si="17">SUM(D39:G39)</f>
        <v>0</v>
      </c>
      <c r="I39" s="123"/>
    </row>
    <row r="40" spans="1:9" ht="30" customHeight="1" x14ac:dyDescent="0.45">
      <c r="A40" s="677"/>
      <c r="B40" s="671"/>
      <c r="C40" s="182" t="s">
        <v>147</v>
      </c>
      <c r="D40" s="210">
        <f>課題別内訳!G539</f>
        <v>0</v>
      </c>
      <c r="E40" s="210">
        <f>課題別内訳!H539</f>
        <v>0</v>
      </c>
      <c r="F40" s="210">
        <f>課題別内訳!I539</f>
        <v>0</v>
      </c>
      <c r="G40" s="210">
        <f>課題別内訳!J539</f>
        <v>0</v>
      </c>
      <c r="H40" s="337">
        <f t="shared" si="17"/>
        <v>0</v>
      </c>
    </row>
    <row r="41" spans="1:9" ht="30" customHeight="1" x14ac:dyDescent="0.45">
      <c r="A41" s="677"/>
      <c r="B41" s="672" t="s">
        <v>155</v>
      </c>
      <c r="C41" s="673"/>
      <c r="D41" s="210">
        <f>課題別内訳!G540</f>
        <v>0</v>
      </c>
      <c r="E41" s="210">
        <f>課題別内訳!H540</f>
        <v>0</v>
      </c>
      <c r="F41" s="210">
        <f>課題別内訳!I540</f>
        <v>0</v>
      </c>
      <c r="G41" s="210">
        <f>課題別内訳!J540</f>
        <v>0</v>
      </c>
      <c r="H41" s="316">
        <f t="shared" si="17"/>
        <v>0</v>
      </c>
    </row>
    <row r="42" spans="1:9" ht="30" customHeight="1" thickBot="1" x14ac:dyDescent="0.5">
      <c r="A42" s="678"/>
      <c r="B42" s="674" t="s">
        <v>20</v>
      </c>
      <c r="C42" s="675"/>
      <c r="D42" s="317">
        <f t="shared" ref="D42:E42" si="18">SUM(D39:D41)</f>
        <v>0</v>
      </c>
      <c r="E42" s="317">
        <f t="shared" si="18"/>
        <v>0</v>
      </c>
      <c r="F42" s="317">
        <f t="shared" ref="F42:G42" si="19">SUM(F39:F41)</f>
        <v>0</v>
      </c>
      <c r="G42" s="317">
        <f t="shared" si="19"/>
        <v>0</v>
      </c>
      <c r="H42" s="318">
        <f t="shared" si="17"/>
        <v>0</v>
      </c>
    </row>
    <row r="43" spans="1:9" ht="30" customHeight="1" thickTop="1" x14ac:dyDescent="0.45">
      <c r="A43" s="676" t="s">
        <v>192</v>
      </c>
      <c r="B43" s="670" t="s">
        <v>148</v>
      </c>
      <c r="C43" s="183" t="s">
        <v>146</v>
      </c>
      <c r="D43" s="209">
        <f>課題別内訳!G604</f>
        <v>0</v>
      </c>
      <c r="E43" s="209">
        <f>課題別内訳!H604</f>
        <v>0</v>
      </c>
      <c r="F43" s="209">
        <f>課題別内訳!I604</f>
        <v>0</v>
      </c>
      <c r="G43" s="209">
        <f>課題別内訳!J604</f>
        <v>0</v>
      </c>
      <c r="H43" s="338">
        <f t="shared" si="17"/>
        <v>0</v>
      </c>
      <c r="I43" s="123"/>
    </row>
    <row r="44" spans="1:9" ht="30" customHeight="1" x14ac:dyDescent="0.45">
      <c r="A44" s="677"/>
      <c r="B44" s="671"/>
      <c r="C44" s="182" t="s">
        <v>147</v>
      </c>
      <c r="D44" s="210">
        <f>課題別内訳!G605</f>
        <v>0</v>
      </c>
      <c r="E44" s="210">
        <f>課題別内訳!H605</f>
        <v>0</v>
      </c>
      <c r="F44" s="210">
        <f>課題別内訳!I605</f>
        <v>0</v>
      </c>
      <c r="G44" s="210">
        <f>課題別内訳!J605</f>
        <v>0</v>
      </c>
      <c r="H44" s="337">
        <f t="shared" si="17"/>
        <v>0</v>
      </c>
    </row>
    <row r="45" spans="1:9" ht="30" customHeight="1" x14ac:dyDescent="0.45">
      <c r="A45" s="677"/>
      <c r="B45" s="672" t="s">
        <v>155</v>
      </c>
      <c r="C45" s="673"/>
      <c r="D45" s="210">
        <f>課題別内訳!G606</f>
        <v>0</v>
      </c>
      <c r="E45" s="210">
        <f>課題別内訳!H606</f>
        <v>0</v>
      </c>
      <c r="F45" s="210">
        <f>課題別内訳!I606</f>
        <v>0</v>
      </c>
      <c r="G45" s="210">
        <f>課題別内訳!J606</f>
        <v>0</v>
      </c>
      <c r="H45" s="316">
        <f t="shared" si="17"/>
        <v>0</v>
      </c>
    </row>
    <row r="46" spans="1:9" ht="30" customHeight="1" thickBot="1" x14ac:dyDescent="0.5">
      <c r="A46" s="678"/>
      <c r="B46" s="674" t="s">
        <v>20</v>
      </c>
      <c r="C46" s="675"/>
      <c r="D46" s="317">
        <f t="shared" ref="D46:E46" si="20">SUM(D43:D45)</f>
        <v>0</v>
      </c>
      <c r="E46" s="317">
        <f t="shared" si="20"/>
        <v>0</v>
      </c>
      <c r="F46" s="317">
        <f t="shared" ref="F46:G46" si="21">SUM(F43:F45)</f>
        <v>0</v>
      </c>
      <c r="G46" s="317">
        <f t="shared" si="21"/>
        <v>0</v>
      </c>
      <c r="H46" s="318">
        <f t="shared" si="17"/>
        <v>0</v>
      </c>
    </row>
    <row r="47" spans="1:9" ht="30" customHeight="1" thickTop="1" x14ac:dyDescent="0.45">
      <c r="A47" s="667"/>
      <c r="B47" s="670" t="s">
        <v>148</v>
      </c>
      <c r="C47" s="183" t="s">
        <v>149</v>
      </c>
      <c r="D47" s="340">
        <f>SUMIF($C$4:$C$46,"共同研究費",D$4:D$46)</f>
        <v>101000000</v>
      </c>
      <c r="E47" s="340">
        <f>SUMIF($C$4:$C$46,"共同研究費",E$4:E$46)</f>
        <v>111000000</v>
      </c>
      <c r="F47" s="340">
        <f>SUMIF($C$4:$C$46,"共同研究費",F$4:F$46)</f>
        <v>11000000</v>
      </c>
      <c r="G47" s="340">
        <f>SUMIF($C$4:$C$46,"共同研究費",G$4:G$46)</f>
        <v>11000000</v>
      </c>
      <c r="H47" s="338">
        <f t="shared" si="17"/>
        <v>234000000</v>
      </c>
      <c r="I47" s="123"/>
    </row>
    <row r="48" spans="1:9" ht="30" customHeight="1" x14ac:dyDescent="0.45">
      <c r="A48" s="668"/>
      <c r="B48" s="671"/>
      <c r="C48" s="182" t="s">
        <v>150</v>
      </c>
      <c r="D48" s="339">
        <f>SUMIF($C$4:$C$46,"ﾘｿｰｽ提供",D$4:D$46)</f>
        <v>110000</v>
      </c>
      <c r="E48" s="339">
        <f>SUMIF($C$4:$C$46,"ﾘｿｰｽ提供",E$4:E$46)</f>
        <v>1000000</v>
      </c>
      <c r="F48" s="339">
        <f>SUMIF($C$4:$C$46,"ﾘｿｰｽ提供",F$4:F$46)</f>
        <v>0</v>
      </c>
      <c r="G48" s="339">
        <f>SUMIF($C$4:$C$46,"ﾘｿｰｽ提供",G$4:G$46)</f>
        <v>0</v>
      </c>
      <c r="H48" s="337">
        <f t="shared" si="17"/>
        <v>1110000</v>
      </c>
    </row>
    <row r="49" spans="1:12" ht="30" customHeight="1" x14ac:dyDescent="0.45">
      <c r="A49" s="668"/>
      <c r="B49" s="672" t="s">
        <v>157</v>
      </c>
      <c r="C49" s="673"/>
      <c r="D49" s="319">
        <f>SUMIF($B$4:$B$46,$B$29,D$4:D$46)</f>
        <v>0</v>
      </c>
      <c r="E49" s="319">
        <f>SUMIF($B$4:$B$46,$B$29,E$4:E$46)</f>
        <v>0</v>
      </c>
      <c r="F49" s="319">
        <f>SUMIF($B$4:$B$46,$B$29,F$4:F$46)</f>
        <v>0</v>
      </c>
      <c r="G49" s="319">
        <f>SUMIF($B$4:$B$46,$B$29,G$4:G$46)</f>
        <v>0</v>
      </c>
      <c r="H49" s="316">
        <f t="shared" si="17"/>
        <v>0</v>
      </c>
    </row>
    <row r="50" spans="1:12" ht="30" customHeight="1" thickBot="1" x14ac:dyDescent="0.5">
      <c r="A50" s="669"/>
      <c r="B50" s="674" t="s">
        <v>20</v>
      </c>
      <c r="C50" s="675"/>
      <c r="D50" s="317">
        <f t="shared" ref="D50:E50" si="22">SUM(D47:D49)</f>
        <v>101110000</v>
      </c>
      <c r="E50" s="317">
        <f t="shared" si="22"/>
        <v>112000000</v>
      </c>
      <c r="F50" s="317">
        <f t="shared" ref="F50:G50" si="23">SUM(F47:F49)</f>
        <v>11000000</v>
      </c>
      <c r="G50" s="317">
        <f t="shared" si="23"/>
        <v>11000000</v>
      </c>
      <c r="H50" s="318">
        <f t="shared" si="17"/>
        <v>235110000</v>
      </c>
    </row>
    <row r="51" spans="1:12" ht="12.75" customHeight="1" thickTop="1" x14ac:dyDescent="0.45">
      <c r="A51" s="81"/>
      <c r="B51" s="81"/>
      <c r="C51" s="81"/>
      <c r="D51" s="81"/>
      <c r="E51" s="81"/>
      <c r="F51" s="81"/>
      <c r="G51" s="81"/>
    </row>
    <row r="52" spans="1:12" ht="23.25" customHeight="1" x14ac:dyDescent="0.45">
      <c r="A52" s="176" t="s">
        <v>51</v>
      </c>
      <c r="B52" s="176"/>
      <c r="C52" s="176"/>
      <c r="D52" s="176"/>
      <c r="E52" s="176"/>
      <c r="F52" s="176"/>
      <c r="G52" s="176"/>
    </row>
    <row r="53" spans="1:12" ht="23.25" customHeight="1" x14ac:dyDescent="0.45">
      <c r="A53" s="176" t="s">
        <v>152</v>
      </c>
      <c r="B53" s="178"/>
      <c r="C53" s="178"/>
      <c r="D53" s="176"/>
      <c r="E53" s="176"/>
      <c r="F53" s="176"/>
      <c r="G53" s="176"/>
    </row>
    <row r="54" spans="1:12" ht="23.25" customHeight="1" x14ac:dyDescent="0.45">
      <c r="A54" s="176"/>
      <c r="B54" s="178"/>
      <c r="C54" s="178"/>
      <c r="D54" s="179"/>
      <c r="E54" s="179"/>
      <c r="F54" s="179"/>
      <c r="G54" s="179"/>
    </row>
    <row r="55" spans="1:12" ht="23.25" customHeight="1" x14ac:dyDescent="0.45">
      <c r="A55" s="176"/>
      <c r="B55" s="178"/>
      <c r="C55" s="178"/>
      <c r="D55" s="179"/>
      <c r="E55" s="179"/>
      <c r="F55" s="179"/>
      <c r="G55" s="179"/>
    </row>
    <row r="56" spans="1:12" ht="23.25" customHeight="1" x14ac:dyDescent="0.45">
      <c r="A56" s="176"/>
      <c r="B56" s="180"/>
      <c r="C56" s="180"/>
      <c r="D56" s="179"/>
      <c r="E56" s="179"/>
      <c r="F56" s="179"/>
      <c r="G56" s="179"/>
      <c r="L56" s="187"/>
    </row>
  </sheetData>
  <sheetProtection insertRows="0"/>
  <customSheetViews>
    <customSheetView guid="{3A129B36-D5FE-449E-B27F-3E59102DEA52}" scale="80" showPageBreaks="1" printArea="1" view="pageBreakPreview">
      <selection activeCell="D7" sqref="D7"/>
      <pageMargins left="0.7" right="0.7" top="0.75" bottom="0.75" header="0.3" footer="0.3"/>
      <pageSetup paperSize="9" scale="48" orientation="portrait" r:id="rId1"/>
      <headerFooter>
        <oddFooter>&amp;C&amp;P</oddFooter>
      </headerFooter>
    </customSheetView>
    <customSheetView guid="{13797F37-AD04-4ECE-BAE1-037A255EC48B}" scale="80" showPageBreaks="1" printArea="1" view="pageBreakPreview">
      <selection activeCell="D7" sqref="D7"/>
      <pageMargins left="0.7" right="0.7" top="0.75" bottom="0.75" header="0.3" footer="0.3"/>
      <pageSetup paperSize="9" scale="48" orientation="portrait" r:id="rId2"/>
      <headerFooter>
        <oddFooter>&amp;C&amp;P</oddFooter>
      </headerFooter>
    </customSheetView>
  </customSheetViews>
  <mergeCells count="48">
    <mergeCell ref="B1:H1"/>
    <mergeCell ref="D3:G3"/>
    <mergeCell ref="A3:C3"/>
    <mergeCell ref="A19:A22"/>
    <mergeCell ref="B19:B20"/>
    <mergeCell ref="B21:C21"/>
    <mergeCell ref="B7:B8"/>
    <mergeCell ref="A6:C6"/>
    <mergeCell ref="A15:A18"/>
    <mergeCell ref="B15:B16"/>
    <mergeCell ref="B17:C17"/>
    <mergeCell ref="B18:C18"/>
    <mergeCell ref="A7:A10"/>
    <mergeCell ref="A11:A14"/>
    <mergeCell ref="B11:B12"/>
    <mergeCell ref="B14:C14"/>
    <mergeCell ref="A35:A38"/>
    <mergeCell ref="B35:B36"/>
    <mergeCell ref="B37:C37"/>
    <mergeCell ref="B38:C38"/>
    <mergeCell ref="B22:C22"/>
    <mergeCell ref="A27:A30"/>
    <mergeCell ref="B27:B28"/>
    <mergeCell ref="B29:C29"/>
    <mergeCell ref="B30:C30"/>
    <mergeCell ref="A23:A26"/>
    <mergeCell ref="B23:B24"/>
    <mergeCell ref="B25:C25"/>
    <mergeCell ref="B26:C26"/>
    <mergeCell ref="B9:C9"/>
    <mergeCell ref="B10:C10"/>
    <mergeCell ref="B13:C13"/>
    <mergeCell ref="A31:A34"/>
    <mergeCell ref="B31:B32"/>
    <mergeCell ref="B33:C33"/>
    <mergeCell ref="B34:C34"/>
    <mergeCell ref="A47:A50"/>
    <mergeCell ref="B47:B48"/>
    <mergeCell ref="B49:C49"/>
    <mergeCell ref="B50:C50"/>
    <mergeCell ref="A39:A42"/>
    <mergeCell ref="B39:B40"/>
    <mergeCell ref="B41:C41"/>
    <mergeCell ref="B42:C42"/>
    <mergeCell ref="A43:A46"/>
    <mergeCell ref="B43:B44"/>
    <mergeCell ref="B45:C45"/>
    <mergeCell ref="B46:C46"/>
  </mergeCells>
  <phoneticPr fontId="1"/>
  <pageMargins left="0.7" right="0.7" top="0.75" bottom="0.75" header="0.3" footer="0.3"/>
  <pageSetup paperSize="9" scale="48" orientation="portrait" r:id="rId3"/>
  <headerFooter>
    <oddFooter>&amp;C&amp;P</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8812A-0D58-42AE-AF37-905E20D627D3}">
  <sheetPr>
    <tabColor rgb="FFCCFFFF"/>
  </sheetPr>
  <dimension ref="C3:O153"/>
  <sheetViews>
    <sheetView workbookViewId="0">
      <selection activeCell="A13" sqref="A13"/>
    </sheetView>
  </sheetViews>
  <sheetFormatPr defaultRowHeight="18" x14ac:dyDescent="0.45"/>
  <cols>
    <col min="1" max="1" width="2.3984375" customWidth="1"/>
    <col min="2" max="2" width="2.69921875" customWidth="1"/>
    <col min="4" max="4" width="22.09765625" customWidth="1"/>
    <col min="5" max="5" width="2.8984375" customWidth="1"/>
    <col min="6" max="6" width="27.69921875" customWidth="1"/>
    <col min="7" max="7" width="11" bestFit="1" customWidth="1"/>
    <col min="8" max="12" width="15.59765625" customWidth="1"/>
    <col min="14" max="15" width="8.69921875" hidden="1" customWidth="1"/>
  </cols>
  <sheetData>
    <row r="3" spans="3:15" x14ac:dyDescent="0.45">
      <c r="C3" s="306" t="s">
        <v>196</v>
      </c>
      <c r="D3" s="309" t="s">
        <v>194</v>
      </c>
      <c r="E3" s="229"/>
      <c r="F3" s="230" t="s">
        <v>195</v>
      </c>
      <c r="G3" s="306"/>
      <c r="H3" s="306" t="str">
        <f>MF申請書!$AF$18&amp;"年度"</f>
        <v>年度</v>
      </c>
      <c r="I3" s="306" t="str">
        <f>(MF申請書!$AF$18+1)&amp;"年度"</f>
        <v>1年度</v>
      </c>
      <c r="J3" s="306" t="str">
        <f>(MF申請書!$AF$18+2)&amp;"年度"</f>
        <v>2年度</v>
      </c>
      <c r="K3" s="306" t="str">
        <f>(MF申請書!$AF$18+3)&amp;"年度"</f>
        <v>3年度</v>
      </c>
      <c r="L3" s="306" t="s">
        <v>20</v>
      </c>
    </row>
    <row r="4" spans="3:15" x14ac:dyDescent="0.45">
      <c r="C4" s="307">
        <v>1</v>
      </c>
      <c r="D4" s="310" t="str" cm="1">
        <f t="array" ref="D4">IF(G4="共同研究費",INDEX(課題別内訳!$C:$K,$N4,COLUMN(D4)-3),INDEX(課題別内訳!$C:$K,$N4-1,COLUMN(D4)-3))</f>
        <v>●●株式会社</v>
      </c>
      <c r="E4" s="311" t="str" cm="1">
        <f t="array" ref="E4">INDEX(課題別内訳!$C:$K,$N4,COLUMN(E4)-3)</f>
        <v>⇒</v>
      </c>
      <c r="F4" s="312" cm="1">
        <f t="array" ref="F4">INDEX(課題別内訳!$C:$K,$N4,COLUMN(F4)-3)</f>
        <v>0</v>
      </c>
      <c r="G4" s="308" t="str" cm="1">
        <f t="array" ref="G4">INDEX(課題別内訳!$C:$K,$N4,COLUMN(G4)-3)</f>
        <v>共同研究費</v>
      </c>
      <c r="H4" s="324" cm="1">
        <f t="array" ref="H4">INDEX(課題別内訳!$C:$K,$N4,COLUMN(H4)-3)</f>
        <v>1000000</v>
      </c>
      <c r="I4" s="324" cm="1">
        <f t="array" ref="I4">INDEX(課題別内訳!$C:$K,$N4,COLUMN(I4)-3)</f>
        <v>1000000</v>
      </c>
      <c r="J4" s="324" cm="1">
        <f t="array" ref="J4">INDEX(課題別内訳!$C:$K,$N4,COLUMN(J4)-3)</f>
        <v>1000000</v>
      </c>
      <c r="K4" s="324" cm="1">
        <f t="array" ref="K4">INDEX(課題別内訳!$C:$K,$N4,COLUMN(K4)-3)</f>
        <v>1000000</v>
      </c>
      <c r="L4" s="324">
        <f t="shared" ref="L4:L18" si="0">SUM(H4:K4)</f>
        <v>4000000</v>
      </c>
      <c r="N4">
        <v>12</v>
      </c>
      <c r="O4" t="str" cm="1">
        <f t="array" ref="O4">IF(INDEX(課題別内訳!A:L,N4+IF(G4="共同研究費",1,0)+1,3)="","NO","OK")</f>
        <v>OK</v>
      </c>
    </row>
    <row r="5" spans="3:15" x14ac:dyDescent="0.45">
      <c r="C5" s="307">
        <f t="shared" ref="C5" si="1">IF(O4="NO",C4+1,C4)</f>
        <v>1</v>
      </c>
      <c r="D5" s="310" t="str" cm="1">
        <f t="array" ref="D5">IF($G5="共同研究費",INDEX(課題別内訳!$C:$K,$N5,COLUMN(D5)-3),INDEX(課題別内訳!$C:$K,$N5-1,COLUMN(D5)-3))</f>
        <v>●●株式会社</v>
      </c>
      <c r="E5" s="311" t="str" cm="1">
        <f t="array" ref="E5">IF($G5="共同研究費",INDEX(課題別内訳!$C:$K,$N5,COLUMN(E5)-3),INDEX(課題別内訳!$C:$K,$N5-1,COLUMN(E5)-3))</f>
        <v>⇒</v>
      </c>
      <c r="F5" s="312" cm="1">
        <f t="array" ref="F5">IF($G5="共同研究費",INDEX(課題別内訳!$C:$K,$N5,COLUMN(F5)-3),INDEX(課題別内訳!$C:$K,$N5-1,COLUMN(F5)-3))</f>
        <v>0</v>
      </c>
      <c r="G5" s="308" t="str" cm="1">
        <f t="array" ref="G5">INDEX(課題別内訳!$C:$K,$N5,COLUMN(G5)-3)</f>
        <v>ﾘｿｰｽ提供</v>
      </c>
      <c r="H5" s="324" cm="1">
        <f t="array" ref="H5">INDEX(課題別内訳!$C:$K,$N5,COLUMN(H5)-3)</f>
        <v>10000</v>
      </c>
      <c r="I5" s="324" cm="1">
        <f t="array" ref="I5">INDEX(課題別内訳!$C:$K,$N5,COLUMN(I5)-3)</f>
        <v>0</v>
      </c>
      <c r="J5" s="324" cm="1">
        <f t="array" ref="J5">INDEX(課題別内訳!$C:$K,$N5,COLUMN(J5)-3)</f>
        <v>0</v>
      </c>
      <c r="K5" s="324" cm="1">
        <f t="array" ref="K5">INDEX(課題別内訳!$C:$K,$N5,COLUMN(K5)-3)</f>
        <v>0</v>
      </c>
      <c r="L5" s="324">
        <f t="shared" si="0"/>
        <v>10000</v>
      </c>
      <c r="N5">
        <f>IF(O3="NO",MATCH(C5,課題別内訳!B:B,0)+10,N4+1)</f>
        <v>13</v>
      </c>
      <c r="O5" t="str" cm="1">
        <f t="array" ref="O5">IF(INDEX(課題別内訳!A:L,N5+IF(G5="共同研究費",1,0)+1,3)="","NO","OK")</f>
        <v>OK</v>
      </c>
    </row>
    <row r="6" spans="3:15" x14ac:dyDescent="0.45">
      <c r="C6" s="307">
        <f>IF(AND(O4="NO",O5="NO"),C5+1,C5)</f>
        <v>1</v>
      </c>
      <c r="D6" s="310" t="str" cm="1">
        <f t="array" ref="D6">IF($G6="共同研究費",INDEX(課題別内訳!$C:$K,$N6,COLUMN(D6)-3),INDEX(課題別内訳!$C:$K,$N6-1,COLUMN(D6)-3))</f>
        <v>××株式会社（※2021年3月31日脱退）</v>
      </c>
      <c r="E6" s="311" t="str" cm="1">
        <f t="array" ref="E6">IF($G6="共同研究費",INDEX(課題別内訳!$C:$K,$N6,COLUMN(E6)-3),INDEX(課題別内訳!$C:$K,$N6-1,COLUMN(E6)-3))</f>
        <v>⇒</v>
      </c>
      <c r="F6" s="312" cm="1">
        <f t="array" ref="F6">IF($G6="共同研究費",INDEX(課題別内訳!$C:$K,$N6,COLUMN(F6)-3),INDEX(課題別内訳!$C:$K,$N6-1,COLUMN(F6)-3))</f>
        <v>0</v>
      </c>
      <c r="G6" s="308" t="str" cm="1">
        <f t="array" ref="G6">INDEX(課題別内訳!$C:$K,$N6,COLUMN(G6)-3)</f>
        <v>共同研究費</v>
      </c>
      <c r="H6" s="324" cm="1">
        <f t="array" ref="H6">INDEX(課題別内訳!$C:$K,$N6,COLUMN(H6)-3)</f>
        <v>100000000</v>
      </c>
      <c r="I6" s="324" cm="1">
        <f t="array" ref="I6">INDEX(課題別内訳!$C:$K,$N6,COLUMN(I6)-3)</f>
        <v>100000000</v>
      </c>
      <c r="J6" s="324" cm="1">
        <f t="array" ref="J6">INDEX(課題別内訳!$C:$K,$N6,COLUMN(J6)-3)</f>
        <v>0</v>
      </c>
      <c r="K6" s="324" cm="1">
        <f t="array" ref="K6">INDEX(課題別内訳!$C:$K,$N6,COLUMN(K6)-3)</f>
        <v>0</v>
      </c>
      <c r="L6" s="324">
        <f t="shared" si="0"/>
        <v>200000000</v>
      </c>
      <c r="N6">
        <f>IF(AND(O4="NO",O5="NO"),MATCH(C6,課題別内訳!B:B,0)+10,N5+1)</f>
        <v>14</v>
      </c>
      <c r="O6" t="str" cm="1">
        <f t="array" ref="O6">IF(INDEX(課題別内訳!A:L,N6+IF(G6="共同研究費",1,0)+1,3)="","NO","OK")</f>
        <v>OK</v>
      </c>
    </row>
    <row r="7" spans="3:15" x14ac:dyDescent="0.45">
      <c r="C7" s="307">
        <f t="shared" ref="C7:C70" si="2">IF(AND(O5="NO",O6="NO"),C6+1,C6)</f>
        <v>1</v>
      </c>
      <c r="D7" s="310" t="str" cm="1">
        <f t="array" ref="D7">IF($G7="共同研究費",INDEX(課題別内訳!$C:$K,$N7,COLUMN(D7)-3),INDEX(課題別内訳!$C:$K,$N7-1,COLUMN(D7)-3))</f>
        <v>××株式会社（※2021年3月31日脱退）</v>
      </c>
      <c r="E7" s="311" t="str" cm="1">
        <f t="array" ref="E7">IF($G7="共同研究費",INDEX(課題別内訳!$C:$K,$N7,COLUMN(E7)-3),INDEX(課題別内訳!$C:$K,$N7-1,COLUMN(E7)-3))</f>
        <v>⇒</v>
      </c>
      <c r="F7" s="312" cm="1">
        <f t="array" ref="F7">IF($G7="共同研究費",INDEX(課題別内訳!$C:$K,$N7,COLUMN(F7)-3),INDEX(課題別内訳!$C:$K,$N7-1,COLUMN(F7)-3))</f>
        <v>0</v>
      </c>
      <c r="G7" s="308" t="str" cm="1">
        <f t="array" ref="G7">INDEX(課題別内訳!$C:$K,$N7,COLUMN(G7)-3)</f>
        <v>ﾘｿｰｽ提供</v>
      </c>
      <c r="H7" s="324" cm="1">
        <f t="array" ref="H7">INDEX(課題別内訳!$C:$K,$N7,COLUMN(H7)-3)</f>
        <v>100000</v>
      </c>
      <c r="I7" s="324" cm="1">
        <f t="array" ref="I7">INDEX(課題別内訳!$C:$K,$N7,COLUMN(I7)-3)</f>
        <v>1000000</v>
      </c>
      <c r="J7" s="324" cm="1">
        <f t="array" ref="J7">INDEX(課題別内訳!$C:$K,$N7,COLUMN(J7)-3)</f>
        <v>0</v>
      </c>
      <c r="K7" s="324" cm="1">
        <f t="array" ref="K7">INDEX(課題別内訳!$C:$K,$N7,COLUMN(K7)-3)</f>
        <v>0</v>
      </c>
      <c r="L7" s="324">
        <f t="shared" si="0"/>
        <v>1100000</v>
      </c>
      <c r="N7">
        <f>IF(AND(O5="NO",O6="NO"),MATCH(C7,課題別内訳!B:B,0)+10,N6+1)</f>
        <v>15</v>
      </c>
      <c r="O7" t="str" cm="1">
        <f t="array" ref="O7">IF(INDEX(課題別内訳!A:L,N7+IF(G7="共同研究費",1,0)+1,3)="","NO","OK")</f>
        <v>OK</v>
      </c>
    </row>
    <row r="8" spans="3:15" x14ac:dyDescent="0.45">
      <c r="C8" s="307">
        <f t="shared" si="2"/>
        <v>1</v>
      </c>
      <c r="D8" s="310" t="str" cm="1">
        <f t="array" ref="D8">IF($G8="共同研究費",INDEX(課題別内訳!$C:$K,$N8,COLUMN(D8)-3),INDEX(課題別内訳!$C:$K,$N8-1,COLUMN(D8)-3))</f>
        <v>▽▽株式会社</v>
      </c>
      <c r="E8" s="311" t="str" cm="1">
        <f t="array" ref="E8">IF($G8="共同研究費",INDEX(課題別内訳!$C:$K,$N8,COLUMN(E8)-3),INDEX(課題別内訳!$C:$K,$N8-1,COLUMN(E8)-3))</f>
        <v>⇒</v>
      </c>
      <c r="F8" s="312" cm="1">
        <f t="array" ref="F8">IF($G8="共同研究費",INDEX(課題別内訳!$C:$K,$N8,COLUMN(F8)-3),INDEX(課題別内訳!$C:$K,$N8-1,COLUMN(F8)-3))</f>
        <v>0</v>
      </c>
      <c r="G8" s="308" t="str" cm="1">
        <f t="array" ref="G8">INDEX(課題別内訳!$C:$K,$N8,COLUMN(G8)-3)</f>
        <v>共同研究費</v>
      </c>
      <c r="H8" s="324" cm="1">
        <f t="array" ref="H8">INDEX(課題別内訳!$C:$K,$N8,COLUMN(H8)-3)</f>
        <v>0</v>
      </c>
      <c r="I8" s="324" cm="1">
        <f t="array" ref="I8">INDEX(課題別内訳!$C:$K,$N8,COLUMN(I8)-3)</f>
        <v>10000000</v>
      </c>
      <c r="J8" s="324" cm="1">
        <f t="array" ref="J8">INDEX(課題別内訳!$C:$K,$N8,COLUMN(J8)-3)</f>
        <v>10000000</v>
      </c>
      <c r="K8" s="324" cm="1">
        <f t="array" ref="K8">INDEX(課題別内訳!$C:$K,$N8,COLUMN(K8)-3)</f>
        <v>10000000</v>
      </c>
      <c r="L8" s="324">
        <f t="shared" si="0"/>
        <v>30000000</v>
      </c>
      <c r="N8">
        <f>IF(AND(O6="NO",O7="NO"),MATCH(C8,課題別内訳!B:B,0)+10,N7+1)</f>
        <v>16</v>
      </c>
      <c r="O8" t="str" cm="1">
        <f t="array" ref="O8">IF(INDEX(課題別内訳!A:L,N8+IF(G8="共同研究費",1,0)+1,3)="","NO","OK")</f>
        <v>NO</v>
      </c>
    </row>
    <row r="9" spans="3:15" x14ac:dyDescent="0.45">
      <c r="C9" s="307">
        <f t="shared" si="2"/>
        <v>1</v>
      </c>
      <c r="D9" s="310" t="str" cm="1">
        <f t="array" ref="D9">IF($G9="共同研究費",INDEX(課題別内訳!$C:$K,$N9,COLUMN(D9)-3),INDEX(課題別内訳!$C:$K,$N9-1,COLUMN(D9)-3))</f>
        <v>▽▽株式会社</v>
      </c>
      <c r="E9" s="311" t="str" cm="1">
        <f t="array" ref="E9">IF($G9="共同研究費",INDEX(課題別内訳!$C:$K,$N9,COLUMN(E9)-3),INDEX(課題別内訳!$C:$K,$N9-1,COLUMN(E9)-3))</f>
        <v>⇒</v>
      </c>
      <c r="F9" s="312" cm="1">
        <f t="array" ref="F9">IF($G9="共同研究費",INDEX(課題別内訳!$C:$K,$N9,COLUMN(F9)-3),INDEX(課題別内訳!$C:$K,$N9-1,COLUMN(F9)-3))</f>
        <v>0</v>
      </c>
      <c r="G9" s="308" t="str" cm="1">
        <f t="array" ref="G9">INDEX(課題別内訳!$C:$K,$N9,COLUMN(G9)-3)</f>
        <v>ﾘｿｰｽ提供</v>
      </c>
      <c r="H9" s="324" cm="1">
        <f t="array" ref="H9">INDEX(課題別内訳!$C:$K,$N9,COLUMN(H9)-3)</f>
        <v>0</v>
      </c>
      <c r="I9" s="324" cm="1">
        <f t="array" ref="I9">INDEX(課題別内訳!$C:$K,$N9,COLUMN(I9)-3)</f>
        <v>0</v>
      </c>
      <c r="J9" s="324" cm="1">
        <f t="array" ref="J9">INDEX(課題別内訳!$C:$K,$N9,COLUMN(J9)-3)</f>
        <v>0</v>
      </c>
      <c r="K9" s="324" cm="1">
        <f t="array" ref="K9">INDEX(課題別内訳!$C:$K,$N9,COLUMN(K9)-3)</f>
        <v>0</v>
      </c>
      <c r="L9" s="324">
        <f t="shared" si="0"/>
        <v>0</v>
      </c>
      <c r="N9">
        <f>IF(AND(O7="NO",O8="NO"),MATCH(C9,課題別内訳!B:B,0)+10,N8+1)</f>
        <v>17</v>
      </c>
      <c r="O9" t="str" cm="1">
        <f t="array" ref="O9">IF(INDEX(課題別内訳!A:L,N9+IF(G9="共同研究費",1,0)+1,3)="","NO","OK")</f>
        <v>NO</v>
      </c>
    </row>
    <row r="10" spans="3:15" x14ac:dyDescent="0.45">
      <c r="C10" s="307">
        <f t="shared" si="2"/>
        <v>2</v>
      </c>
      <c r="D10" s="310" cm="1">
        <f t="array" ref="D10">IF($G10="共同研究費",INDEX(課題別内訳!$C:$K,$N10,COLUMN(D10)-3),INDEX(課題別内訳!$C:$K,$N10-1,COLUMN(D10)-3))</f>
        <v>0</v>
      </c>
      <c r="E10" s="311" t="str" cm="1">
        <f t="array" ref="E10">IF($G10="共同研究費",INDEX(課題別内訳!$C:$K,$N10,COLUMN(E10)-3),INDEX(課題別内訳!$C:$K,$N10-1,COLUMN(E10)-3))</f>
        <v>⇒</v>
      </c>
      <c r="F10" s="312" cm="1">
        <f t="array" ref="F10">IF($G10="共同研究費",INDEX(課題別内訳!$C:$K,$N10,COLUMN(F10)-3),INDEX(課題別内訳!$C:$K,$N10-1,COLUMN(F10)-3))</f>
        <v>0</v>
      </c>
      <c r="G10" s="308" t="str" cm="1">
        <f t="array" ref="G10">INDEX(課題別内訳!$C:$K,$N10,COLUMN(G10)-3)</f>
        <v>共同研究費</v>
      </c>
      <c r="H10" s="324" cm="1">
        <f t="array" ref="H10">INDEX(課題別内訳!$C:$K,$N10,COLUMN(H10)-3)</f>
        <v>0</v>
      </c>
      <c r="I10" s="324" cm="1">
        <f t="array" ref="I10">INDEX(課題別内訳!$C:$K,$N10,COLUMN(I10)-3)</f>
        <v>0</v>
      </c>
      <c r="J10" s="324" cm="1">
        <f t="array" ref="J10">INDEX(課題別内訳!$C:$K,$N10,COLUMN(J10)-3)</f>
        <v>0</v>
      </c>
      <c r="K10" s="324" cm="1">
        <f t="array" ref="K10">INDEX(課題別内訳!$C:$K,$N10,COLUMN(K10)-3)</f>
        <v>0</v>
      </c>
      <c r="L10" s="324">
        <f t="shared" si="0"/>
        <v>0</v>
      </c>
      <c r="N10">
        <f>IF(AND(O8="NO",O9="NO"),MATCH(C10,課題別内訳!B:B,0)+10,N9+1)</f>
        <v>79</v>
      </c>
      <c r="O10" t="str" cm="1">
        <f t="array" ref="O10">IF(INDEX(課題別内訳!A:L,N10+IF(G10="共同研究費",1,0)+1,3)="","NO","OK")</f>
        <v>NO</v>
      </c>
    </row>
    <row r="11" spans="3:15" x14ac:dyDescent="0.45">
      <c r="C11" s="307">
        <f t="shared" si="2"/>
        <v>3</v>
      </c>
      <c r="D11" s="310" cm="1">
        <f t="array" ref="D11">IF($G11="共同研究費",INDEX(課題別内訳!$C:$K,$N11,COLUMN(D11)-3),INDEX(課題別内訳!$C:$K,$N11-1,COLUMN(D11)-3))</f>
        <v>0</v>
      </c>
      <c r="E11" s="311" t="str" cm="1">
        <f t="array" ref="E11">IF($G11="共同研究費",INDEX(課題別内訳!$C:$K,$N11,COLUMN(E11)-3),INDEX(課題別内訳!$C:$K,$N11-1,COLUMN(E11)-3))</f>
        <v>⇒</v>
      </c>
      <c r="F11" s="312" cm="1">
        <f t="array" ref="F11">IF($G11="共同研究費",INDEX(課題別内訳!$C:$K,$N11,COLUMN(F11)-3),INDEX(課題別内訳!$C:$K,$N11-1,COLUMN(F11)-3))</f>
        <v>0</v>
      </c>
      <c r="G11" s="308" t="str" cm="1">
        <f t="array" ref="G11">INDEX(課題別内訳!$C:$K,$N11,COLUMN(G11)-3)</f>
        <v>共同研究費</v>
      </c>
      <c r="H11" s="324" cm="1">
        <f t="array" ref="H11">INDEX(課題別内訳!$C:$K,$N11,COLUMN(H11)-3)</f>
        <v>0</v>
      </c>
      <c r="I11" s="324" cm="1">
        <f t="array" ref="I11">INDEX(課題別内訳!$C:$K,$N11,COLUMN(I11)-3)</f>
        <v>0</v>
      </c>
      <c r="J11" s="324" cm="1">
        <f t="array" ref="J11">INDEX(課題別内訳!$C:$K,$N11,COLUMN(J11)-3)</f>
        <v>0</v>
      </c>
      <c r="K11" s="324" cm="1">
        <f t="array" ref="K11">INDEX(課題別内訳!$C:$K,$N11,COLUMN(K11)-3)</f>
        <v>0</v>
      </c>
      <c r="L11" s="324">
        <f t="shared" si="0"/>
        <v>0</v>
      </c>
      <c r="N11">
        <f>IF(AND(O9="NO",O10="NO"),MATCH(C11,課題別内訳!B:B,0)+10,N10+1)</f>
        <v>145</v>
      </c>
      <c r="O11" t="str" cm="1">
        <f t="array" ref="O11">IF(INDEX(課題別内訳!A:L,N11+IF(G11="共同研究費",1,0)+1,3)="","NO","OK")</f>
        <v>NO</v>
      </c>
    </row>
    <row r="12" spans="3:15" x14ac:dyDescent="0.45">
      <c r="C12" s="307">
        <f t="shared" si="2"/>
        <v>4</v>
      </c>
      <c r="D12" s="310" cm="1">
        <f t="array" ref="D12">IF($G12="共同研究費",INDEX(課題別内訳!$C:$K,$N12,COLUMN(D12)-3),INDEX(課題別内訳!$C:$K,$N12-1,COLUMN(D12)-3))</f>
        <v>0</v>
      </c>
      <c r="E12" s="311" t="str" cm="1">
        <f t="array" ref="E12">IF($G12="共同研究費",INDEX(課題別内訳!$C:$K,$N12,COLUMN(E12)-3),INDEX(課題別内訳!$C:$K,$N12-1,COLUMN(E12)-3))</f>
        <v>⇒</v>
      </c>
      <c r="F12" s="312" cm="1">
        <f t="array" ref="F12">IF($G12="共同研究費",INDEX(課題別内訳!$C:$K,$N12,COLUMN(F12)-3),INDEX(課題別内訳!$C:$K,$N12-1,COLUMN(F12)-3))</f>
        <v>0</v>
      </c>
      <c r="G12" s="308" t="str" cm="1">
        <f t="array" ref="G12">INDEX(課題別内訳!$C:$K,$N12,COLUMN(G12)-3)</f>
        <v>共同研究費</v>
      </c>
      <c r="H12" s="324" cm="1">
        <f t="array" ref="H12">INDEX(課題別内訳!$C:$K,$N12,COLUMN(H12)-3)</f>
        <v>0</v>
      </c>
      <c r="I12" s="324" cm="1">
        <f t="array" ref="I12">INDEX(課題別内訳!$C:$K,$N12,COLUMN(I12)-3)</f>
        <v>0</v>
      </c>
      <c r="J12" s="324" cm="1">
        <f t="array" ref="J12">INDEX(課題別内訳!$C:$K,$N12,COLUMN(J12)-3)</f>
        <v>0</v>
      </c>
      <c r="K12" s="324" cm="1">
        <f t="array" ref="K12">INDEX(課題別内訳!$C:$K,$N12,COLUMN(K12)-3)</f>
        <v>0</v>
      </c>
      <c r="L12" s="324">
        <f t="shared" si="0"/>
        <v>0</v>
      </c>
      <c r="N12">
        <f>IF(AND(O10="NO",O11="NO"),MATCH(C12,課題別内訳!B:B,0)+10,N11+1)</f>
        <v>212</v>
      </c>
      <c r="O12" t="str" cm="1">
        <f t="array" ref="O12">IF(INDEX(課題別内訳!A:L,N12+IF(G12="共同研究費",1,0)+1,3)="","NO","OK")</f>
        <v>NO</v>
      </c>
    </row>
    <row r="13" spans="3:15" x14ac:dyDescent="0.45">
      <c r="C13" s="307">
        <f t="shared" si="2"/>
        <v>5</v>
      </c>
      <c r="D13" s="310" cm="1">
        <f t="array" ref="D13">IF($G13="共同研究費",INDEX(課題別内訳!$C:$K,$N13,COLUMN(D13)-3),INDEX(課題別内訳!$C:$K,$N13-1,COLUMN(D13)-3))</f>
        <v>0</v>
      </c>
      <c r="E13" s="311" t="str" cm="1">
        <f t="array" ref="E13">IF($G13="共同研究費",INDEX(課題別内訳!$C:$K,$N13,COLUMN(E13)-3),INDEX(課題別内訳!$C:$K,$N13-1,COLUMN(E13)-3))</f>
        <v>⇒</v>
      </c>
      <c r="F13" s="312" cm="1">
        <f t="array" ref="F13">IF($G13="共同研究費",INDEX(課題別内訳!$C:$K,$N13,COLUMN(F13)-3),INDEX(課題別内訳!$C:$K,$N13-1,COLUMN(F13)-3))</f>
        <v>0</v>
      </c>
      <c r="G13" s="308" t="str" cm="1">
        <f t="array" ref="G13">INDEX(課題別内訳!$C:$K,$N13,COLUMN(G13)-3)</f>
        <v>共同研究費</v>
      </c>
      <c r="H13" s="324" cm="1">
        <f t="array" ref="H13">INDEX(課題別内訳!$C:$K,$N13,COLUMN(H13)-3)</f>
        <v>0</v>
      </c>
      <c r="I13" s="324" cm="1">
        <f t="array" ref="I13">INDEX(課題別内訳!$C:$K,$N13,COLUMN(I13)-3)</f>
        <v>0</v>
      </c>
      <c r="J13" s="324" cm="1">
        <f t="array" ref="J13">INDEX(課題別内訳!$C:$K,$N13,COLUMN(J13)-3)</f>
        <v>0</v>
      </c>
      <c r="K13" s="324" cm="1">
        <f t="array" ref="K13">INDEX(課題別内訳!$C:$K,$N13,COLUMN(K13)-3)</f>
        <v>0</v>
      </c>
      <c r="L13" s="324">
        <f t="shared" si="0"/>
        <v>0</v>
      </c>
      <c r="N13">
        <f>IF(AND(O11="NO",O12="NO"),MATCH(C13,課題別内訳!B:B,0)+10,N12+1)</f>
        <v>278</v>
      </c>
      <c r="O13" t="str" cm="1">
        <f t="array" ref="O13">IF(INDEX(課題別内訳!A:L,N13+IF(G13="共同研究費",1,0)+1,3)="","NO","OK")</f>
        <v>NO</v>
      </c>
    </row>
    <row r="14" spans="3:15" x14ac:dyDescent="0.45">
      <c r="C14" s="307">
        <f t="shared" si="2"/>
        <v>6</v>
      </c>
      <c r="D14" s="310" cm="1">
        <f t="array" ref="D14">IF($G14="共同研究費",INDEX(課題別内訳!$C:$K,$N14,COLUMN(D14)-3),INDEX(課題別内訳!$C:$K,$N14-1,COLUMN(D14)-3))</f>
        <v>0</v>
      </c>
      <c r="E14" s="311" t="str" cm="1">
        <f t="array" ref="E14">IF($G14="共同研究費",INDEX(課題別内訳!$C:$K,$N14,COLUMN(E14)-3),INDEX(課題別内訳!$C:$K,$N14-1,COLUMN(E14)-3))</f>
        <v>⇒</v>
      </c>
      <c r="F14" s="312" cm="1">
        <f t="array" ref="F14">IF($G14="共同研究費",INDEX(課題別内訳!$C:$K,$N14,COLUMN(F14)-3),INDEX(課題別内訳!$C:$K,$N14-1,COLUMN(F14)-3))</f>
        <v>0</v>
      </c>
      <c r="G14" s="308" t="str" cm="1">
        <f t="array" ref="G14">INDEX(課題別内訳!$C:$K,$N14,COLUMN(G14)-3)</f>
        <v>共同研究費</v>
      </c>
      <c r="H14" s="324" cm="1">
        <f t="array" ref="H14">INDEX(課題別内訳!$C:$K,$N14,COLUMN(H14)-3)</f>
        <v>0</v>
      </c>
      <c r="I14" s="324" cm="1">
        <f t="array" ref="I14">INDEX(課題別内訳!$C:$K,$N14,COLUMN(I14)-3)</f>
        <v>0</v>
      </c>
      <c r="J14" s="324" cm="1">
        <f t="array" ref="J14">INDEX(課題別内訳!$C:$K,$N14,COLUMN(J14)-3)</f>
        <v>0</v>
      </c>
      <c r="K14" s="324" cm="1">
        <f t="array" ref="K14">INDEX(課題別内訳!$C:$K,$N14,COLUMN(K14)-3)</f>
        <v>0</v>
      </c>
      <c r="L14" s="324">
        <f t="shared" si="0"/>
        <v>0</v>
      </c>
      <c r="N14">
        <f>IF(AND(O12="NO",O13="NO"),MATCH(C14,課題別内訳!B:B,0)+10,N13+1)</f>
        <v>346</v>
      </c>
      <c r="O14" t="str" cm="1">
        <f t="array" ref="O14">IF(INDEX(課題別内訳!A:L,N14+IF(G14="共同研究費",1,0)+1,3)="","NO","OK")</f>
        <v>NO</v>
      </c>
    </row>
    <row r="15" spans="3:15" x14ac:dyDescent="0.45">
      <c r="C15" s="307">
        <f t="shared" si="2"/>
        <v>7</v>
      </c>
      <c r="D15" s="310" cm="1">
        <f t="array" ref="D15">IF($G15="共同研究費",INDEX(課題別内訳!$C:$K,$N15,COLUMN(D15)-3),INDEX(課題別内訳!$C:$K,$N15-1,COLUMN(D15)-3))</f>
        <v>0</v>
      </c>
      <c r="E15" s="311" t="str" cm="1">
        <f t="array" ref="E15">IF($G15="共同研究費",INDEX(課題別内訳!$C:$K,$N15,COLUMN(E15)-3),INDEX(課題別内訳!$C:$K,$N15-1,COLUMN(E15)-3))</f>
        <v>⇒</v>
      </c>
      <c r="F15" s="312" cm="1">
        <f t="array" ref="F15">IF($G15="共同研究費",INDEX(課題別内訳!$C:$K,$N15,COLUMN(F15)-3),INDEX(課題別内訳!$C:$K,$N15-1,COLUMN(F15)-3))</f>
        <v>0</v>
      </c>
      <c r="G15" s="308" t="str" cm="1">
        <f t="array" ref="G15">INDEX(課題別内訳!$C:$K,$N15,COLUMN(G15)-3)</f>
        <v>共同研究費</v>
      </c>
      <c r="H15" s="324" cm="1">
        <f t="array" ref="H15">INDEX(課題別内訳!$C:$K,$N15,COLUMN(H15)-3)</f>
        <v>0</v>
      </c>
      <c r="I15" s="324" cm="1">
        <f t="array" ref="I15">INDEX(課題別内訳!$C:$K,$N15,COLUMN(I15)-3)</f>
        <v>0</v>
      </c>
      <c r="J15" s="324" cm="1">
        <f t="array" ref="J15">INDEX(課題別内訳!$C:$K,$N15,COLUMN(J15)-3)</f>
        <v>0</v>
      </c>
      <c r="K15" s="324" cm="1">
        <f t="array" ref="K15">INDEX(課題別内訳!$C:$K,$N15,COLUMN(K15)-3)</f>
        <v>0</v>
      </c>
      <c r="L15" s="324">
        <f t="shared" si="0"/>
        <v>0</v>
      </c>
      <c r="N15">
        <f>IF(AND(O13="NO",O14="NO"),MATCH(C15,課題別内訳!B:B,0)+10,N14+1)</f>
        <v>412</v>
      </c>
      <c r="O15" t="str" cm="1">
        <f t="array" ref="O15">IF(INDEX(課題別内訳!A:L,N15+IF(G15="共同研究費",1,0)+1,3)="","NO","OK")</f>
        <v>NO</v>
      </c>
    </row>
    <row r="16" spans="3:15" x14ac:dyDescent="0.45">
      <c r="C16" s="307">
        <f t="shared" si="2"/>
        <v>8</v>
      </c>
      <c r="D16" s="310" cm="1">
        <f t="array" ref="D16">IF($G16="共同研究費",INDEX(課題別内訳!$C:$K,$N16,COLUMN(D16)-3),INDEX(課題別内訳!$C:$K,$N16-1,COLUMN(D16)-3))</f>
        <v>0</v>
      </c>
      <c r="E16" s="311" t="str" cm="1">
        <f t="array" ref="E16">IF($G16="共同研究費",INDEX(課題別内訳!$C:$K,$N16,COLUMN(E16)-3),INDEX(課題別内訳!$C:$K,$N16-1,COLUMN(E16)-3))</f>
        <v>⇒</v>
      </c>
      <c r="F16" s="312" cm="1">
        <f t="array" ref="F16">IF($G16="共同研究費",INDEX(課題別内訳!$C:$K,$N16,COLUMN(F16)-3),INDEX(課題別内訳!$C:$K,$N16-1,COLUMN(F16)-3))</f>
        <v>0</v>
      </c>
      <c r="G16" s="308" t="str" cm="1">
        <f t="array" ref="G16">INDEX(課題別内訳!$C:$K,$N16,COLUMN(G16)-3)</f>
        <v>共同研究費</v>
      </c>
      <c r="H16" s="324" cm="1">
        <f t="array" ref="H16">INDEX(課題別内訳!$C:$K,$N16,COLUMN(H16)-3)</f>
        <v>0</v>
      </c>
      <c r="I16" s="324" cm="1">
        <f t="array" ref="I16">INDEX(課題別内訳!$C:$K,$N16,COLUMN(I16)-3)</f>
        <v>0</v>
      </c>
      <c r="J16" s="324" cm="1">
        <f t="array" ref="J16">INDEX(課題別内訳!$C:$K,$N16,COLUMN(J16)-3)</f>
        <v>0</v>
      </c>
      <c r="K16" s="324" cm="1">
        <f t="array" ref="K16">INDEX(課題別内訳!$C:$K,$N16,COLUMN(K16)-3)</f>
        <v>0</v>
      </c>
      <c r="L16" s="324">
        <f t="shared" si="0"/>
        <v>0</v>
      </c>
      <c r="N16">
        <f>IF(AND(O14="NO",O15="NO"),MATCH(C16,課題別内訳!B:B,0)+10,N15+1)</f>
        <v>478</v>
      </c>
      <c r="O16" t="str" cm="1">
        <f t="array" ref="O16">IF(INDEX(課題別内訳!A:L,N16+IF(G16="共同研究費",1,0)+1,3)="","NO","OK")</f>
        <v>NO</v>
      </c>
    </row>
    <row r="17" spans="3:15" x14ac:dyDescent="0.45">
      <c r="C17" s="307">
        <f t="shared" si="2"/>
        <v>9</v>
      </c>
      <c r="D17" s="310" cm="1">
        <f t="array" ref="D17">IF($G17="共同研究費",INDEX(課題別内訳!$C:$K,$N17,COLUMN(D17)-3),INDEX(課題別内訳!$C:$K,$N17-1,COLUMN(D17)-3))</f>
        <v>0</v>
      </c>
      <c r="E17" s="311" t="str" cm="1">
        <f t="array" ref="E17">IF($G17="共同研究費",INDEX(課題別内訳!$C:$K,$N17,COLUMN(E17)-3),INDEX(課題別内訳!$C:$K,$N17-1,COLUMN(E17)-3))</f>
        <v>⇒</v>
      </c>
      <c r="F17" s="312" cm="1">
        <f t="array" ref="F17">IF($G17="共同研究費",INDEX(課題別内訳!$C:$K,$N17,COLUMN(F17)-3),INDEX(課題別内訳!$C:$K,$N17-1,COLUMN(F17)-3))</f>
        <v>0</v>
      </c>
      <c r="G17" s="308" t="str" cm="1">
        <f t="array" ref="G17">INDEX(課題別内訳!$C:$K,$N17,COLUMN(G17)-3)</f>
        <v>共同研究費</v>
      </c>
      <c r="H17" s="324" cm="1">
        <f t="array" ref="H17">INDEX(課題別内訳!$C:$K,$N17,COLUMN(H17)-3)</f>
        <v>0</v>
      </c>
      <c r="I17" s="324" cm="1">
        <f t="array" ref="I17">INDEX(課題別内訳!$C:$K,$N17,COLUMN(I17)-3)</f>
        <v>0</v>
      </c>
      <c r="J17" s="324" cm="1">
        <f t="array" ref="J17">INDEX(課題別内訳!$C:$K,$N17,COLUMN(J17)-3)</f>
        <v>0</v>
      </c>
      <c r="K17" s="324" cm="1">
        <f t="array" ref="K17">INDEX(課題別内訳!$C:$K,$N17,COLUMN(K17)-3)</f>
        <v>0</v>
      </c>
      <c r="L17" s="324">
        <f t="shared" si="0"/>
        <v>0</v>
      </c>
      <c r="N17">
        <f>IF(AND(O15="NO",O16="NO"),MATCH(C17,課題別内訳!B:B,0)+10,N16+1)</f>
        <v>544</v>
      </c>
      <c r="O17" t="str" cm="1">
        <f t="array" ref="O17">IF(INDEX(課題別内訳!A:L,N17+IF(G17="共同研究費",1,0)+1,3)="","NO","OK")</f>
        <v>NO</v>
      </c>
    </row>
    <row r="18" spans="3:15" x14ac:dyDescent="0.45">
      <c r="C18" s="307">
        <f t="shared" si="2"/>
        <v>10</v>
      </c>
      <c r="D18" s="310" cm="1">
        <f t="array" ref="D18">IF($G18="共同研究費",INDEX(課題別内訳!$C:$K,$N18,COLUMN(D18)-3),INDEX(課題別内訳!$C:$K,$N18-1,COLUMN(D18)-3))</f>
        <v>0</v>
      </c>
      <c r="E18" s="311" t="str" cm="1">
        <f t="array" ref="E18">IF($G18="共同研究費",INDEX(課題別内訳!$C:$K,$N18,COLUMN(E18)-3),INDEX(課題別内訳!$C:$K,$N18-1,COLUMN(E18)-3))</f>
        <v>⇒</v>
      </c>
      <c r="F18" s="312" cm="1">
        <f t="array" ref="F18">IF($G18="共同研究費",INDEX(課題別内訳!$C:$K,$N18,COLUMN(F18)-3),INDEX(課題別内訳!$C:$K,$N18-1,COLUMN(F18)-3))</f>
        <v>0</v>
      </c>
      <c r="G18" s="308" t="str" cm="1">
        <f t="array" ref="G18">INDEX(課題別内訳!$C:$K,$N18,COLUMN(G18)-3)</f>
        <v>共同研究費</v>
      </c>
      <c r="H18" s="324" cm="1">
        <f t="array" ref="H18">INDEX(課題別内訳!$C:$K,$N18,COLUMN(H18)-3)</f>
        <v>0</v>
      </c>
      <c r="I18" s="324" cm="1">
        <f t="array" ref="I18">INDEX(課題別内訳!$C:$K,$N18,COLUMN(I18)-3)</f>
        <v>0</v>
      </c>
      <c r="J18" s="324" cm="1">
        <f t="array" ref="J18">INDEX(課題別内訳!$C:$K,$N18,COLUMN(J18)-3)</f>
        <v>0</v>
      </c>
      <c r="K18" s="324" cm="1">
        <f t="array" ref="K18">INDEX(課題別内訳!$C:$K,$N18,COLUMN(K18)-3)</f>
        <v>0</v>
      </c>
      <c r="L18" s="324">
        <f t="shared" si="0"/>
        <v>0</v>
      </c>
      <c r="N18">
        <f>IF(AND(O16="NO",O17="NO"),MATCH(C18,課題別内訳!B:B,0)+10,N17+1)</f>
        <v>610</v>
      </c>
      <c r="O18" t="str" cm="1">
        <f t="array" ref="O18">IF(INDEX(課題別内訳!A:L,N18+IF(G18="共同研究費",1,0)+1,3)="","NO","OK")</f>
        <v>NO</v>
      </c>
    </row>
    <row r="19" spans="3:15" x14ac:dyDescent="0.45">
      <c r="C19" s="307">
        <f t="shared" si="2"/>
        <v>11</v>
      </c>
      <c r="D19" s="310" t="e" cm="1">
        <f t="array" ref="D19">IF($G19="共同研究費",INDEX(課題別内訳!$C:$K,$N19,COLUMN(D19)-3),INDEX(課題別内訳!$C:$K,$N19-1,COLUMN(D19)-3))</f>
        <v>#N/A</v>
      </c>
      <c r="E19" s="311" t="e" cm="1">
        <f t="array" ref="E19">IF($G19="共同研究費",INDEX(課題別内訳!$C:$K,$N19,COLUMN(E19)-3),INDEX(課題別内訳!$C:$K,$N19-1,COLUMN(E19)-3))</f>
        <v>#N/A</v>
      </c>
      <c r="F19" s="312" t="e" cm="1">
        <f t="array" ref="F19">IF($G19="共同研究費",INDEX(課題別内訳!$C:$K,$N19,COLUMN(F19)-3),INDEX(課題別内訳!$C:$K,$N19-1,COLUMN(F19)-3))</f>
        <v>#N/A</v>
      </c>
      <c r="G19" s="308" t="e" cm="1">
        <f t="array" ref="G19">INDEX(課題別内訳!$C:$K,$N19,COLUMN(G19)-3)</f>
        <v>#N/A</v>
      </c>
      <c r="H19" s="324" t="e" cm="1">
        <f t="array" ref="H19">INDEX(課題別内訳!$C:$K,$N19,COLUMN(H19)-3)</f>
        <v>#N/A</v>
      </c>
      <c r="I19" s="324" t="e" cm="1">
        <f t="array" ref="I19">INDEX(課題別内訳!$C:$K,$N19,COLUMN(I19)-3)</f>
        <v>#N/A</v>
      </c>
      <c r="J19" s="324" t="e" cm="1">
        <f t="array" ref="J19">INDEX(課題別内訳!$C:$K,$N19,COLUMN(J19)-3)</f>
        <v>#N/A</v>
      </c>
      <c r="K19" s="324" t="e" cm="1">
        <f t="array" ref="K19">INDEX(課題別内訳!$C:$K,$N19,COLUMN(K19)-3)</f>
        <v>#N/A</v>
      </c>
      <c r="L19" s="324" t="e">
        <f t="shared" ref="L19:L76" si="3">SUM(H19:K19)</f>
        <v>#N/A</v>
      </c>
      <c r="N19" t="e">
        <f>IF(AND(O17="NO",O18="NO"),MATCH(C19,課題別内訳!B:B,0)+10,N18+1)</f>
        <v>#N/A</v>
      </c>
      <c r="O19" t="e" cm="1">
        <f t="array" ref="O19">IF(INDEX(課題別内訳!A:L,N19+IF(G19="共同研究費",1,0)+1,3)="","NO","OK")</f>
        <v>#N/A</v>
      </c>
    </row>
    <row r="20" spans="3:15" x14ac:dyDescent="0.45">
      <c r="C20" s="307" t="e">
        <f t="shared" si="2"/>
        <v>#N/A</v>
      </c>
      <c r="D20" s="310" t="e" cm="1">
        <f t="array" ref="D20">IF($G20="共同研究費",INDEX(課題別内訳!$C:$K,$N20,COLUMN(D20)-3),INDEX(課題別内訳!$C:$K,$N20-1,COLUMN(D20)-3))</f>
        <v>#N/A</v>
      </c>
      <c r="E20" s="311" t="e" cm="1">
        <f t="array" ref="E20">IF($G20="共同研究費",INDEX(課題別内訳!$C:$K,$N20,COLUMN(E20)-3),INDEX(課題別内訳!$C:$K,$N20-1,COLUMN(E20)-3))</f>
        <v>#N/A</v>
      </c>
      <c r="F20" s="312" t="e" cm="1">
        <f t="array" ref="F20">IF($G20="共同研究費",INDEX(課題別内訳!$C:$K,$N20,COLUMN(F20)-3),INDEX(課題別内訳!$C:$K,$N20-1,COLUMN(F20)-3))</f>
        <v>#N/A</v>
      </c>
      <c r="G20" s="308" t="e" cm="1">
        <f t="array" ref="G20">INDEX(課題別内訳!$C:$K,$N20,COLUMN(G20)-3)</f>
        <v>#N/A</v>
      </c>
      <c r="H20" s="324" t="e" cm="1">
        <f t="array" ref="H20">INDEX(課題別内訳!$C:$K,$N20,COLUMN(H20)-3)</f>
        <v>#N/A</v>
      </c>
      <c r="I20" s="324" t="e" cm="1">
        <f t="array" ref="I20">INDEX(課題別内訳!$C:$K,$N20,COLUMN(I20)-3)</f>
        <v>#N/A</v>
      </c>
      <c r="J20" s="324" t="e" cm="1">
        <f t="array" ref="J20">INDEX(課題別内訳!$C:$K,$N20,COLUMN(J20)-3)</f>
        <v>#N/A</v>
      </c>
      <c r="K20" s="324" t="e" cm="1">
        <f t="array" ref="K20">INDEX(課題別内訳!$C:$K,$N20,COLUMN(K20)-3)</f>
        <v>#N/A</v>
      </c>
      <c r="L20" s="324" t="e">
        <f t="shared" si="3"/>
        <v>#N/A</v>
      </c>
      <c r="N20" t="e">
        <f>IF(AND(O18="NO",O19="NO"),MATCH(C20,課題別内訳!B:B,0)+10,N19+1)</f>
        <v>#N/A</v>
      </c>
      <c r="O20" t="e" cm="1">
        <f t="array" ref="O20">IF(INDEX(課題別内訳!A:L,N20+IF(G20="共同研究費",1,0)+1,3)="","NO","OK")</f>
        <v>#N/A</v>
      </c>
    </row>
    <row r="21" spans="3:15" x14ac:dyDescent="0.45">
      <c r="C21" s="307" t="e">
        <f t="shared" si="2"/>
        <v>#N/A</v>
      </c>
      <c r="D21" s="310" t="e" cm="1">
        <f t="array" ref="D21">IF($G21="共同研究費",INDEX(課題別内訳!$C:$K,$N21,COLUMN(D21)-3),INDEX(課題別内訳!$C:$K,$N21-1,COLUMN(D21)-3))</f>
        <v>#N/A</v>
      </c>
      <c r="E21" s="311" t="e" cm="1">
        <f t="array" ref="E21">IF($G21="共同研究費",INDEX(課題別内訳!$C:$K,$N21,COLUMN(E21)-3),INDEX(課題別内訳!$C:$K,$N21-1,COLUMN(E21)-3))</f>
        <v>#N/A</v>
      </c>
      <c r="F21" s="312" t="e" cm="1">
        <f t="array" ref="F21">IF($G21="共同研究費",INDEX(課題別内訳!$C:$K,$N21,COLUMN(F21)-3),INDEX(課題別内訳!$C:$K,$N21-1,COLUMN(F21)-3))</f>
        <v>#N/A</v>
      </c>
      <c r="G21" s="308" t="e" cm="1">
        <f t="array" ref="G21">INDEX(課題別内訳!$C:$K,$N21,COLUMN(G21)-3)</f>
        <v>#N/A</v>
      </c>
      <c r="H21" s="324" t="e" cm="1">
        <f t="array" ref="H21">INDEX(課題別内訳!$C:$K,$N21,COLUMN(H21)-3)</f>
        <v>#N/A</v>
      </c>
      <c r="I21" s="324" t="e" cm="1">
        <f t="array" ref="I21">INDEX(課題別内訳!$C:$K,$N21,COLUMN(I21)-3)</f>
        <v>#N/A</v>
      </c>
      <c r="J21" s="324" t="e" cm="1">
        <f t="array" ref="J21">INDEX(課題別内訳!$C:$K,$N21,COLUMN(J21)-3)</f>
        <v>#N/A</v>
      </c>
      <c r="K21" s="324" t="e" cm="1">
        <f t="array" ref="K21">INDEX(課題別内訳!$C:$K,$N21,COLUMN(K21)-3)</f>
        <v>#N/A</v>
      </c>
      <c r="L21" s="324" t="e">
        <f t="shared" si="3"/>
        <v>#N/A</v>
      </c>
      <c r="N21" t="e">
        <f>IF(AND(O19="NO",O20="NO"),MATCH(C21,課題別内訳!B:B,0)+10,N20+1)</f>
        <v>#N/A</v>
      </c>
      <c r="O21" t="e" cm="1">
        <f t="array" ref="O21">IF(INDEX(課題別内訳!A:L,N21+IF(G21="共同研究費",1,0)+1,3)="","NO","OK")</f>
        <v>#N/A</v>
      </c>
    </row>
    <row r="22" spans="3:15" x14ac:dyDescent="0.45">
      <c r="C22" s="307" t="e">
        <f t="shared" si="2"/>
        <v>#N/A</v>
      </c>
      <c r="D22" s="310" t="e" cm="1">
        <f t="array" ref="D22">IF($G22="共同研究費",INDEX(課題別内訳!$C:$K,$N22,COLUMN(D22)-3),INDEX(課題別内訳!$C:$K,$N22-1,COLUMN(D22)-3))</f>
        <v>#N/A</v>
      </c>
      <c r="E22" s="311" t="e" cm="1">
        <f t="array" ref="E22">IF($G22="共同研究費",INDEX(課題別内訳!$C:$K,$N22,COLUMN(E22)-3),INDEX(課題別内訳!$C:$K,$N22-1,COLUMN(E22)-3))</f>
        <v>#N/A</v>
      </c>
      <c r="F22" s="312" t="e" cm="1">
        <f t="array" ref="F22">IF($G22="共同研究費",INDEX(課題別内訳!$C:$K,$N22,COLUMN(F22)-3),INDEX(課題別内訳!$C:$K,$N22-1,COLUMN(F22)-3))</f>
        <v>#N/A</v>
      </c>
      <c r="G22" s="308" t="e" cm="1">
        <f t="array" ref="G22">INDEX(課題別内訳!$C:$K,$N22,COLUMN(G22)-3)</f>
        <v>#N/A</v>
      </c>
      <c r="H22" s="324" t="e" cm="1">
        <f t="array" ref="H22">INDEX(課題別内訳!$C:$K,$N22,COLUMN(H22)-3)</f>
        <v>#N/A</v>
      </c>
      <c r="I22" s="324" t="e" cm="1">
        <f t="array" ref="I22">INDEX(課題別内訳!$C:$K,$N22,COLUMN(I22)-3)</f>
        <v>#N/A</v>
      </c>
      <c r="J22" s="324" t="e" cm="1">
        <f t="array" ref="J22">INDEX(課題別内訳!$C:$K,$N22,COLUMN(J22)-3)</f>
        <v>#N/A</v>
      </c>
      <c r="K22" s="324" t="e" cm="1">
        <f t="array" ref="K22">INDEX(課題別内訳!$C:$K,$N22,COLUMN(K22)-3)</f>
        <v>#N/A</v>
      </c>
      <c r="L22" s="324" t="e">
        <f t="shared" si="3"/>
        <v>#N/A</v>
      </c>
      <c r="N22" t="e">
        <f>IF(AND(O20="NO",O21="NO"),MATCH(C22,課題別内訳!B:B,0)+10,N21+1)</f>
        <v>#N/A</v>
      </c>
      <c r="O22" t="e" cm="1">
        <f t="array" ref="O22">IF(INDEX(課題別内訳!A:L,N22+IF(G22="共同研究費",1,0)+1,3)="","NO","OK")</f>
        <v>#N/A</v>
      </c>
    </row>
    <row r="23" spans="3:15" x14ac:dyDescent="0.45">
      <c r="C23" s="307" t="e">
        <f t="shared" si="2"/>
        <v>#N/A</v>
      </c>
      <c r="D23" s="310" t="e" cm="1">
        <f t="array" ref="D23">IF($G23="共同研究費",INDEX(課題別内訳!$C:$K,$N23,COLUMN(D23)-3),INDEX(課題別内訳!$C:$K,$N23-1,COLUMN(D23)-3))</f>
        <v>#N/A</v>
      </c>
      <c r="E23" s="311" t="e" cm="1">
        <f t="array" ref="E23">IF($G23="共同研究費",INDEX(課題別内訳!$C:$K,$N23,COLUMN(E23)-3),INDEX(課題別内訳!$C:$K,$N23-1,COLUMN(E23)-3))</f>
        <v>#N/A</v>
      </c>
      <c r="F23" s="312" t="e" cm="1">
        <f t="array" ref="F23">IF($G23="共同研究費",INDEX(課題別内訳!$C:$K,$N23,COLUMN(F23)-3),INDEX(課題別内訳!$C:$K,$N23-1,COLUMN(F23)-3))</f>
        <v>#N/A</v>
      </c>
      <c r="G23" s="308" t="e" cm="1">
        <f t="array" ref="G23">INDEX(課題別内訳!$C:$K,$N23,COLUMN(G23)-3)</f>
        <v>#N/A</v>
      </c>
      <c r="H23" s="324" t="e" cm="1">
        <f t="array" ref="H23">INDEX(課題別内訳!$C:$K,$N23,COLUMN(H23)-3)</f>
        <v>#N/A</v>
      </c>
      <c r="I23" s="324" t="e" cm="1">
        <f t="array" ref="I23">INDEX(課題別内訳!$C:$K,$N23,COLUMN(I23)-3)</f>
        <v>#N/A</v>
      </c>
      <c r="J23" s="324" t="e" cm="1">
        <f t="array" ref="J23">INDEX(課題別内訳!$C:$K,$N23,COLUMN(J23)-3)</f>
        <v>#N/A</v>
      </c>
      <c r="K23" s="324" t="e" cm="1">
        <f t="array" ref="K23">INDEX(課題別内訳!$C:$K,$N23,COLUMN(K23)-3)</f>
        <v>#N/A</v>
      </c>
      <c r="L23" s="324" t="e">
        <f t="shared" si="3"/>
        <v>#N/A</v>
      </c>
      <c r="N23" t="e">
        <f>IF(AND(O21="NO",O22="NO"),MATCH(C23,課題別内訳!B:B,0)+10,N22+1)</f>
        <v>#N/A</v>
      </c>
      <c r="O23" t="e" cm="1">
        <f t="array" ref="O23">IF(INDEX(課題別内訳!A:L,N23+IF(G23="共同研究費",1,0)+1,3)="","NO","OK")</f>
        <v>#N/A</v>
      </c>
    </row>
    <row r="24" spans="3:15" x14ac:dyDescent="0.45">
      <c r="C24" s="307" t="e">
        <f t="shared" si="2"/>
        <v>#N/A</v>
      </c>
      <c r="D24" s="310" t="e" cm="1">
        <f t="array" ref="D24">IF($G24="共同研究費",INDEX(課題別内訳!$C:$K,$N24,COLUMN(D24)-3),INDEX(課題別内訳!$C:$K,$N24-1,COLUMN(D24)-3))</f>
        <v>#N/A</v>
      </c>
      <c r="E24" s="311" t="e" cm="1">
        <f t="array" ref="E24">IF($G24="共同研究費",INDEX(課題別内訳!$C:$K,$N24,COLUMN(E24)-3),INDEX(課題別内訳!$C:$K,$N24-1,COLUMN(E24)-3))</f>
        <v>#N/A</v>
      </c>
      <c r="F24" s="312" t="e" cm="1">
        <f t="array" ref="F24">IF($G24="共同研究費",INDEX(課題別内訳!$C:$K,$N24,COLUMN(F24)-3),INDEX(課題別内訳!$C:$K,$N24-1,COLUMN(F24)-3))</f>
        <v>#N/A</v>
      </c>
      <c r="G24" s="308" t="e" cm="1">
        <f t="array" ref="G24">INDEX(課題別内訳!$C:$K,$N24,COLUMN(G24)-3)</f>
        <v>#N/A</v>
      </c>
      <c r="H24" s="324" t="e" cm="1">
        <f t="array" ref="H24">INDEX(課題別内訳!$C:$K,$N24,COLUMN(H24)-3)</f>
        <v>#N/A</v>
      </c>
      <c r="I24" s="324" t="e" cm="1">
        <f t="array" ref="I24">INDEX(課題別内訳!$C:$K,$N24,COLUMN(I24)-3)</f>
        <v>#N/A</v>
      </c>
      <c r="J24" s="324" t="e" cm="1">
        <f t="array" ref="J24">INDEX(課題別内訳!$C:$K,$N24,COLUMN(J24)-3)</f>
        <v>#N/A</v>
      </c>
      <c r="K24" s="324" t="e" cm="1">
        <f t="array" ref="K24">INDEX(課題別内訳!$C:$K,$N24,COLUMN(K24)-3)</f>
        <v>#N/A</v>
      </c>
      <c r="L24" s="324" t="e">
        <f t="shared" si="3"/>
        <v>#N/A</v>
      </c>
      <c r="N24" t="e">
        <f>IF(AND(O22="NO",O23="NO"),MATCH(C24,課題別内訳!B:B,0)+10,N23+1)</f>
        <v>#N/A</v>
      </c>
      <c r="O24" t="e" cm="1">
        <f t="array" ref="O24">IF(INDEX(課題別内訳!A:L,N24+IF(G24="共同研究費",1,0)+1,3)="","NO","OK")</f>
        <v>#N/A</v>
      </c>
    </row>
    <row r="25" spans="3:15" x14ac:dyDescent="0.45">
      <c r="C25" s="307" t="e">
        <f t="shared" si="2"/>
        <v>#N/A</v>
      </c>
      <c r="D25" s="310" t="e" cm="1">
        <f t="array" ref="D25">IF($G25="共同研究費",INDEX(課題別内訳!$C:$K,$N25,COLUMN(D25)-3),INDEX(課題別内訳!$C:$K,$N25-1,COLUMN(D25)-3))</f>
        <v>#N/A</v>
      </c>
      <c r="E25" s="311" t="e" cm="1">
        <f t="array" ref="E25">IF($G25="共同研究費",INDEX(課題別内訳!$C:$K,$N25,COLUMN(E25)-3),INDEX(課題別内訳!$C:$K,$N25-1,COLUMN(E25)-3))</f>
        <v>#N/A</v>
      </c>
      <c r="F25" s="312" t="e" cm="1">
        <f t="array" ref="F25">IF($G25="共同研究費",INDEX(課題別内訳!$C:$K,$N25,COLUMN(F25)-3),INDEX(課題別内訳!$C:$K,$N25-1,COLUMN(F25)-3))</f>
        <v>#N/A</v>
      </c>
      <c r="G25" s="308" t="e" cm="1">
        <f t="array" ref="G25">INDEX(課題別内訳!$C:$K,$N25,COLUMN(G25)-3)</f>
        <v>#N/A</v>
      </c>
      <c r="H25" s="324" t="e" cm="1">
        <f t="array" ref="H25">INDEX(課題別内訳!$C:$K,$N25,COLUMN(H25)-3)</f>
        <v>#N/A</v>
      </c>
      <c r="I25" s="324" t="e" cm="1">
        <f t="array" ref="I25">INDEX(課題別内訳!$C:$K,$N25,COLUMN(I25)-3)</f>
        <v>#N/A</v>
      </c>
      <c r="J25" s="324" t="e" cm="1">
        <f t="array" ref="J25">INDEX(課題別内訳!$C:$K,$N25,COLUMN(J25)-3)</f>
        <v>#N/A</v>
      </c>
      <c r="K25" s="324" t="e" cm="1">
        <f t="array" ref="K25">INDEX(課題別内訳!$C:$K,$N25,COLUMN(K25)-3)</f>
        <v>#N/A</v>
      </c>
      <c r="L25" s="324" t="e">
        <f t="shared" si="3"/>
        <v>#N/A</v>
      </c>
      <c r="N25" t="e">
        <f>IF(AND(O23="NO",O24="NO"),MATCH(C25,課題別内訳!B:B,0)+10,N24+1)</f>
        <v>#N/A</v>
      </c>
      <c r="O25" t="e" cm="1">
        <f t="array" ref="O25">IF(INDEX(課題別内訳!A:L,N25+IF(G25="共同研究費",1,0)+1,3)="","NO","OK")</f>
        <v>#N/A</v>
      </c>
    </row>
    <row r="26" spans="3:15" x14ac:dyDescent="0.45">
      <c r="C26" s="307" t="e">
        <f t="shared" si="2"/>
        <v>#N/A</v>
      </c>
      <c r="D26" s="310" t="e" cm="1">
        <f t="array" ref="D26">IF($G26="共同研究費",INDEX(課題別内訳!$C:$K,$N26,COLUMN(D26)-3),INDEX(課題別内訳!$C:$K,$N26-1,COLUMN(D26)-3))</f>
        <v>#N/A</v>
      </c>
      <c r="E26" s="311" t="e" cm="1">
        <f t="array" ref="E26">IF($G26="共同研究費",INDEX(課題別内訳!$C:$K,$N26,COLUMN(E26)-3),INDEX(課題別内訳!$C:$K,$N26-1,COLUMN(E26)-3))</f>
        <v>#N/A</v>
      </c>
      <c r="F26" s="312" t="e" cm="1">
        <f t="array" ref="F26">IF($G26="共同研究費",INDEX(課題別内訳!$C:$K,$N26,COLUMN(F26)-3),INDEX(課題別内訳!$C:$K,$N26-1,COLUMN(F26)-3))</f>
        <v>#N/A</v>
      </c>
      <c r="G26" s="308" t="e" cm="1">
        <f t="array" ref="G26">INDEX(課題別内訳!$C:$K,$N26,COLUMN(G26)-3)</f>
        <v>#N/A</v>
      </c>
      <c r="H26" s="324" t="e" cm="1">
        <f t="array" ref="H26">INDEX(課題別内訳!$C:$K,$N26,COLUMN(H26)-3)</f>
        <v>#N/A</v>
      </c>
      <c r="I26" s="324" t="e" cm="1">
        <f t="array" ref="I26">INDEX(課題別内訳!$C:$K,$N26,COLUMN(I26)-3)</f>
        <v>#N/A</v>
      </c>
      <c r="J26" s="324" t="e" cm="1">
        <f t="array" ref="J26">INDEX(課題別内訳!$C:$K,$N26,COLUMN(J26)-3)</f>
        <v>#N/A</v>
      </c>
      <c r="K26" s="324" t="e" cm="1">
        <f t="array" ref="K26">INDEX(課題別内訳!$C:$K,$N26,COLUMN(K26)-3)</f>
        <v>#N/A</v>
      </c>
      <c r="L26" s="324" t="e">
        <f t="shared" si="3"/>
        <v>#N/A</v>
      </c>
      <c r="N26" t="e">
        <f>IF(AND(O24="NO",O25="NO"),MATCH(C26,課題別内訳!B:B,0)+10,N25+1)</f>
        <v>#N/A</v>
      </c>
      <c r="O26" t="e" cm="1">
        <f t="array" ref="O26">IF(INDEX(課題別内訳!A:L,N26+IF(G26="共同研究費",1,0)+1,3)="","NO","OK")</f>
        <v>#N/A</v>
      </c>
    </row>
    <row r="27" spans="3:15" x14ac:dyDescent="0.45">
      <c r="C27" s="307" t="e">
        <f t="shared" si="2"/>
        <v>#N/A</v>
      </c>
      <c r="D27" s="310" t="e" cm="1">
        <f t="array" ref="D27">IF($G27="共同研究費",INDEX(課題別内訳!$C:$K,$N27,COLUMN(D27)-3),INDEX(課題別内訳!$C:$K,$N27-1,COLUMN(D27)-3))</f>
        <v>#N/A</v>
      </c>
      <c r="E27" s="311" t="e" cm="1">
        <f t="array" ref="E27">IF($G27="共同研究費",INDEX(課題別内訳!$C:$K,$N27,COLUMN(E27)-3),INDEX(課題別内訳!$C:$K,$N27-1,COLUMN(E27)-3))</f>
        <v>#N/A</v>
      </c>
      <c r="F27" s="312" t="e" cm="1">
        <f t="array" ref="F27">IF($G27="共同研究費",INDEX(課題別内訳!$C:$K,$N27,COLUMN(F27)-3),INDEX(課題別内訳!$C:$K,$N27-1,COLUMN(F27)-3))</f>
        <v>#N/A</v>
      </c>
      <c r="G27" s="308" t="e" cm="1">
        <f t="array" ref="G27">INDEX(課題別内訳!$C:$K,$N27,COLUMN(G27)-3)</f>
        <v>#N/A</v>
      </c>
      <c r="H27" s="324" t="e" cm="1">
        <f t="array" ref="H27">INDEX(課題別内訳!$C:$K,$N27,COLUMN(H27)-3)</f>
        <v>#N/A</v>
      </c>
      <c r="I27" s="324" t="e" cm="1">
        <f t="array" ref="I27">INDEX(課題別内訳!$C:$K,$N27,COLUMN(I27)-3)</f>
        <v>#N/A</v>
      </c>
      <c r="J27" s="324" t="e" cm="1">
        <f t="array" ref="J27">INDEX(課題別内訳!$C:$K,$N27,COLUMN(J27)-3)</f>
        <v>#N/A</v>
      </c>
      <c r="K27" s="324" t="e" cm="1">
        <f t="array" ref="K27">INDEX(課題別内訳!$C:$K,$N27,COLUMN(K27)-3)</f>
        <v>#N/A</v>
      </c>
      <c r="L27" s="324" t="e">
        <f t="shared" si="3"/>
        <v>#N/A</v>
      </c>
      <c r="N27" t="e">
        <f>IF(AND(O25="NO",O26="NO"),MATCH(C27,課題別内訳!B:B,0)+10,N26+1)</f>
        <v>#N/A</v>
      </c>
      <c r="O27" t="e" cm="1">
        <f t="array" ref="O27">IF(INDEX(課題別内訳!A:L,N27+IF(G27="共同研究費",1,0)+1,3)="","NO","OK")</f>
        <v>#N/A</v>
      </c>
    </row>
    <row r="28" spans="3:15" x14ac:dyDescent="0.45">
      <c r="C28" s="307" t="e">
        <f t="shared" si="2"/>
        <v>#N/A</v>
      </c>
      <c r="D28" s="310" t="e" cm="1">
        <f t="array" ref="D28">IF($G28="共同研究費",INDEX(課題別内訳!$C:$K,$N28,COLUMN(D28)-3),INDEX(課題別内訳!$C:$K,$N28-1,COLUMN(D28)-3))</f>
        <v>#N/A</v>
      </c>
      <c r="E28" s="311" t="e" cm="1">
        <f t="array" ref="E28">IF($G28="共同研究費",INDEX(課題別内訳!$C:$K,$N28,COLUMN(E28)-3),INDEX(課題別内訳!$C:$K,$N28-1,COLUMN(E28)-3))</f>
        <v>#N/A</v>
      </c>
      <c r="F28" s="312" t="e" cm="1">
        <f t="array" ref="F28">IF($G28="共同研究費",INDEX(課題別内訳!$C:$K,$N28,COLUMN(F28)-3),INDEX(課題別内訳!$C:$K,$N28-1,COLUMN(F28)-3))</f>
        <v>#N/A</v>
      </c>
      <c r="G28" s="308" t="e" cm="1">
        <f t="array" ref="G28">INDEX(課題別内訳!$C:$K,$N28,COLUMN(G28)-3)</f>
        <v>#N/A</v>
      </c>
      <c r="H28" s="324" t="e" cm="1">
        <f t="array" ref="H28">INDEX(課題別内訳!$C:$K,$N28,COLUMN(H28)-3)</f>
        <v>#N/A</v>
      </c>
      <c r="I28" s="324" t="e" cm="1">
        <f t="array" ref="I28">INDEX(課題別内訳!$C:$K,$N28,COLUMN(I28)-3)</f>
        <v>#N/A</v>
      </c>
      <c r="J28" s="324" t="e" cm="1">
        <f t="array" ref="J28">INDEX(課題別内訳!$C:$K,$N28,COLUMN(J28)-3)</f>
        <v>#N/A</v>
      </c>
      <c r="K28" s="324" t="e" cm="1">
        <f t="array" ref="K28">INDEX(課題別内訳!$C:$K,$N28,COLUMN(K28)-3)</f>
        <v>#N/A</v>
      </c>
      <c r="L28" s="324" t="e">
        <f t="shared" si="3"/>
        <v>#N/A</v>
      </c>
      <c r="N28" t="e">
        <f>IF(AND(O26="NO",O27="NO"),MATCH(C28,課題別内訳!B:B,0)+10,N27+1)</f>
        <v>#N/A</v>
      </c>
      <c r="O28" t="e" cm="1">
        <f t="array" ref="O28">IF(INDEX(課題別内訳!A:L,N28+IF(G28="共同研究費",1,0)+1,3)="","NO","OK")</f>
        <v>#N/A</v>
      </c>
    </row>
    <row r="29" spans="3:15" x14ac:dyDescent="0.45">
      <c r="C29" s="307" t="e">
        <f t="shared" si="2"/>
        <v>#N/A</v>
      </c>
      <c r="D29" s="310" t="e" cm="1">
        <f t="array" ref="D29">IF($G29="共同研究費",INDEX(課題別内訳!$C:$K,$N29,COLUMN(D29)-3),INDEX(課題別内訳!$C:$K,$N29-1,COLUMN(D29)-3))</f>
        <v>#N/A</v>
      </c>
      <c r="E29" s="311" t="e" cm="1">
        <f t="array" ref="E29">IF($G29="共同研究費",INDEX(課題別内訳!$C:$K,$N29,COLUMN(E29)-3),INDEX(課題別内訳!$C:$K,$N29-1,COLUMN(E29)-3))</f>
        <v>#N/A</v>
      </c>
      <c r="F29" s="312" t="e" cm="1">
        <f t="array" ref="F29">IF($G29="共同研究費",INDEX(課題別内訳!$C:$K,$N29,COLUMN(F29)-3),INDEX(課題別内訳!$C:$K,$N29-1,COLUMN(F29)-3))</f>
        <v>#N/A</v>
      </c>
      <c r="G29" s="308" t="e" cm="1">
        <f t="array" ref="G29">INDEX(課題別内訳!$C:$K,$N29,COLUMN(G29)-3)</f>
        <v>#N/A</v>
      </c>
      <c r="H29" s="324" t="e" cm="1">
        <f t="array" ref="H29">INDEX(課題別内訳!$C:$K,$N29,COLUMN(H29)-3)</f>
        <v>#N/A</v>
      </c>
      <c r="I29" s="324" t="e" cm="1">
        <f t="array" ref="I29">INDEX(課題別内訳!$C:$K,$N29,COLUMN(I29)-3)</f>
        <v>#N/A</v>
      </c>
      <c r="J29" s="324" t="e" cm="1">
        <f t="array" ref="J29">INDEX(課題別内訳!$C:$K,$N29,COLUMN(J29)-3)</f>
        <v>#N/A</v>
      </c>
      <c r="K29" s="324" t="e" cm="1">
        <f t="array" ref="K29">INDEX(課題別内訳!$C:$K,$N29,COLUMN(K29)-3)</f>
        <v>#N/A</v>
      </c>
      <c r="L29" s="324" t="e">
        <f t="shared" si="3"/>
        <v>#N/A</v>
      </c>
      <c r="N29" t="e">
        <f>IF(AND(O27="NO",O28="NO"),MATCH(C29,課題別内訳!B:B,0)+10,N28+1)</f>
        <v>#N/A</v>
      </c>
      <c r="O29" t="e" cm="1">
        <f t="array" ref="O29">IF(INDEX(課題別内訳!A:L,N29+IF(G29="共同研究費",1,0)+1,3)="","NO","OK")</f>
        <v>#N/A</v>
      </c>
    </row>
    <row r="30" spans="3:15" x14ac:dyDescent="0.45">
      <c r="C30" s="307" t="e">
        <f t="shared" si="2"/>
        <v>#N/A</v>
      </c>
      <c r="D30" s="310" t="e" cm="1">
        <f t="array" ref="D30">IF($G30="共同研究費",INDEX(課題別内訳!$C:$K,$N30,COLUMN(D30)-3),INDEX(課題別内訳!$C:$K,$N30-1,COLUMN(D30)-3))</f>
        <v>#N/A</v>
      </c>
      <c r="E30" s="311" t="e" cm="1">
        <f t="array" ref="E30">IF($G30="共同研究費",INDEX(課題別内訳!$C:$K,$N30,COLUMN(E30)-3),INDEX(課題別内訳!$C:$K,$N30-1,COLUMN(E30)-3))</f>
        <v>#N/A</v>
      </c>
      <c r="F30" s="312" t="e" cm="1">
        <f t="array" ref="F30">IF($G30="共同研究費",INDEX(課題別内訳!$C:$K,$N30,COLUMN(F30)-3),INDEX(課題別内訳!$C:$K,$N30-1,COLUMN(F30)-3))</f>
        <v>#N/A</v>
      </c>
      <c r="G30" s="308" t="e" cm="1">
        <f t="array" ref="G30">INDEX(課題別内訳!$C:$K,$N30,COLUMN(G30)-3)</f>
        <v>#N/A</v>
      </c>
      <c r="H30" s="324" t="e" cm="1">
        <f t="array" ref="H30">INDEX(課題別内訳!$C:$K,$N30,COLUMN(H30)-3)</f>
        <v>#N/A</v>
      </c>
      <c r="I30" s="324" t="e" cm="1">
        <f t="array" ref="I30">INDEX(課題別内訳!$C:$K,$N30,COLUMN(I30)-3)</f>
        <v>#N/A</v>
      </c>
      <c r="J30" s="324" t="e" cm="1">
        <f t="array" ref="J30">INDEX(課題別内訳!$C:$K,$N30,COLUMN(J30)-3)</f>
        <v>#N/A</v>
      </c>
      <c r="K30" s="324" t="e" cm="1">
        <f t="array" ref="K30">INDEX(課題別内訳!$C:$K,$N30,COLUMN(K30)-3)</f>
        <v>#N/A</v>
      </c>
      <c r="L30" s="324" t="e">
        <f t="shared" si="3"/>
        <v>#N/A</v>
      </c>
      <c r="N30" t="e">
        <f>IF(AND(O28="NO",O29="NO"),MATCH(C30,課題別内訳!B:B,0)+10,N29+1)</f>
        <v>#N/A</v>
      </c>
      <c r="O30" t="e" cm="1">
        <f t="array" ref="O30">IF(INDEX(課題別内訳!A:L,N30+IF(G30="共同研究費",1,0)+1,3)="","NO","OK")</f>
        <v>#N/A</v>
      </c>
    </row>
    <row r="31" spans="3:15" x14ac:dyDescent="0.45">
      <c r="C31" s="307" t="e">
        <f t="shared" si="2"/>
        <v>#N/A</v>
      </c>
      <c r="D31" s="310" t="e" cm="1">
        <f t="array" ref="D31">IF($G31="共同研究費",INDEX(課題別内訳!$C:$K,$N31,COLUMN(D31)-3),INDEX(課題別内訳!$C:$K,$N31-1,COLUMN(D31)-3))</f>
        <v>#N/A</v>
      </c>
      <c r="E31" s="311" t="e" cm="1">
        <f t="array" ref="E31">IF($G31="共同研究費",INDEX(課題別内訳!$C:$K,$N31,COLUMN(E31)-3),INDEX(課題別内訳!$C:$K,$N31-1,COLUMN(E31)-3))</f>
        <v>#N/A</v>
      </c>
      <c r="F31" s="312" t="e" cm="1">
        <f t="array" ref="F31">IF($G31="共同研究費",INDEX(課題別内訳!$C:$K,$N31,COLUMN(F31)-3),INDEX(課題別内訳!$C:$K,$N31-1,COLUMN(F31)-3))</f>
        <v>#N/A</v>
      </c>
      <c r="G31" s="308" t="e" cm="1">
        <f t="array" ref="G31">INDEX(課題別内訳!$C:$K,$N31,COLUMN(G31)-3)</f>
        <v>#N/A</v>
      </c>
      <c r="H31" s="324" t="e" cm="1">
        <f t="array" ref="H31">INDEX(課題別内訳!$C:$K,$N31,COLUMN(H31)-3)</f>
        <v>#N/A</v>
      </c>
      <c r="I31" s="324" t="e" cm="1">
        <f t="array" ref="I31">INDEX(課題別内訳!$C:$K,$N31,COLUMN(I31)-3)</f>
        <v>#N/A</v>
      </c>
      <c r="J31" s="324" t="e" cm="1">
        <f t="array" ref="J31">INDEX(課題別内訳!$C:$K,$N31,COLUMN(J31)-3)</f>
        <v>#N/A</v>
      </c>
      <c r="K31" s="324" t="e" cm="1">
        <f t="array" ref="K31">INDEX(課題別内訳!$C:$K,$N31,COLUMN(K31)-3)</f>
        <v>#N/A</v>
      </c>
      <c r="L31" s="324" t="e">
        <f t="shared" si="3"/>
        <v>#N/A</v>
      </c>
      <c r="N31" t="e">
        <f>IF(AND(O29="NO",O30="NO"),MATCH(C31,課題別内訳!B:B,0)+10,N30+1)</f>
        <v>#N/A</v>
      </c>
      <c r="O31" t="e" cm="1">
        <f t="array" ref="O31">IF(INDEX(課題別内訳!A:L,N31+IF(G31="共同研究費",1,0)+1,3)="","NO","OK")</f>
        <v>#N/A</v>
      </c>
    </row>
    <row r="32" spans="3:15" x14ac:dyDescent="0.45">
      <c r="C32" s="307" t="e">
        <f t="shared" si="2"/>
        <v>#N/A</v>
      </c>
      <c r="D32" s="310" t="e" cm="1">
        <f t="array" ref="D32">IF($G32="共同研究費",INDEX(課題別内訳!$C:$K,$N32,COLUMN(D32)-3),INDEX(課題別内訳!$C:$K,$N32-1,COLUMN(D32)-3))</f>
        <v>#N/A</v>
      </c>
      <c r="E32" s="311" t="e" cm="1">
        <f t="array" ref="E32">IF($G32="共同研究費",INDEX(課題別内訳!$C:$K,$N32,COLUMN(E32)-3),INDEX(課題別内訳!$C:$K,$N32-1,COLUMN(E32)-3))</f>
        <v>#N/A</v>
      </c>
      <c r="F32" s="312" t="e" cm="1">
        <f t="array" ref="F32">IF($G32="共同研究費",INDEX(課題別内訳!$C:$K,$N32,COLUMN(F32)-3),INDEX(課題別内訳!$C:$K,$N32-1,COLUMN(F32)-3))</f>
        <v>#N/A</v>
      </c>
      <c r="G32" s="308" t="e" cm="1">
        <f t="array" ref="G32">INDEX(課題別内訳!$C:$K,$N32,COLUMN(G32)-3)</f>
        <v>#N/A</v>
      </c>
      <c r="H32" s="324" t="e" cm="1">
        <f t="array" ref="H32">INDEX(課題別内訳!$C:$K,$N32,COLUMN(H32)-3)</f>
        <v>#N/A</v>
      </c>
      <c r="I32" s="324" t="e" cm="1">
        <f t="array" ref="I32">INDEX(課題別内訳!$C:$K,$N32,COLUMN(I32)-3)</f>
        <v>#N/A</v>
      </c>
      <c r="J32" s="324" t="e" cm="1">
        <f t="array" ref="J32">INDEX(課題別内訳!$C:$K,$N32,COLUMN(J32)-3)</f>
        <v>#N/A</v>
      </c>
      <c r="K32" s="324" t="e" cm="1">
        <f t="array" ref="K32">INDEX(課題別内訳!$C:$K,$N32,COLUMN(K32)-3)</f>
        <v>#N/A</v>
      </c>
      <c r="L32" s="324" t="e">
        <f t="shared" si="3"/>
        <v>#N/A</v>
      </c>
      <c r="N32" t="e">
        <f>IF(AND(O30="NO",O31="NO"),MATCH(C32,課題別内訳!B:B,0)+10,N31+1)</f>
        <v>#N/A</v>
      </c>
      <c r="O32" t="e" cm="1">
        <f t="array" ref="O32">IF(INDEX(課題別内訳!A:L,N32+IF(G32="共同研究費",1,0)+1,3)="","NO","OK")</f>
        <v>#N/A</v>
      </c>
    </row>
    <row r="33" spans="3:15" x14ac:dyDescent="0.45">
      <c r="C33" s="307" t="e">
        <f t="shared" si="2"/>
        <v>#N/A</v>
      </c>
      <c r="D33" s="310" t="e" cm="1">
        <f t="array" ref="D33">IF($G33="共同研究費",INDEX(課題別内訳!$C:$K,$N33,COLUMN(D33)-3),INDEX(課題別内訳!$C:$K,$N33-1,COLUMN(D33)-3))</f>
        <v>#N/A</v>
      </c>
      <c r="E33" s="311" t="e" cm="1">
        <f t="array" ref="E33">IF($G33="共同研究費",INDEX(課題別内訳!$C:$K,$N33,COLUMN(E33)-3),INDEX(課題別内訳!$C:$K,$N33-1,COLUMN(E33)-3))</f>
        <v>#N/A</v>
      </c>
      <c r="F33" s="312" t="e" cm="1">
        <f t="array" ref="F33">IF($G33="共同研究費",INDEX(課題別内訳!$C:$K,$N33,COLUMN(F33)-3),INDEX(課題別内訳!$C:$K,$N33-1,COLUMN(F33)-3))</f>
        <v>#N/A</v>
      </c>
      <c r="G33" s="308" t="e" cm="1">
        <f t="array" ref="G33">INDEX(課題別内訳!$C:$K,$N33,COLUMN(G33)-3)</f>
        <v>#N/A</v>
      </c>
      <c r="H33" s="324" t="e" cm="1">
        <f t="array" ref="H33">INDEX(課題別内訳!$C:$K,$N33,COLUMN(H33)-3)</f>
        <v>#N/A</v>
      </c>
      <c r="I33" s="324" t="e" cm="1">
        <f t="array" ref="I33">INDEX(課題別内訳!$C:$K,$N33,COLUMN(I33)-3)</f>
        <v>#N/A</v>
      </c>
      <c r="J33" s="324" t="e" cm="1">
        <f t="array" ref="J33">INDEX(課題別内訳!$C:$K,$N33,COLUMN(J33)-3)</f>
        <v>#N/A</v>
      </c>
      <c r="K33" s="324" t="e" cm="1">
        <f t="array" ref="K33">INDEX(課題別内訳!$C:$K,$N33,COLUMN(K33)-3)</f>
        <v>#N/A</v>
      </c>
      <c r="L33" s="324" t="e">
        <f t="shared" si="3"/>
        <v>#N/A</v>
      </c>
      <c r="N33" t="e">
        <f>IF(AND(O31="NO",O32="NO"),MATCH(C33,課題別内訳!B:B,0)+10,N32+1)</f>
        <v>#N/A</v>
      </c>
      <c r="O33" t="e" cm="1">
        <f t="array" ref="O33">IF(INDEX(課題別内訳!A:L,N33+IF(G33="共同研究費",1,0)+1,3)="","NO","OK")</f>
        <v>#N/A</v>
      </c>
    </row>
    <row r="34" spans="3:15" x14ac:dyDescent="0.45">
      <c r="C34" s="307" t="e">
        <f t="shared" si="2"/>
        <v>#N/A</v>
      </c>
      <c r="D34" s="310" t="e" cm="1">
        <f t="array" ref="D34">IF($G34="共同研究費",INDEX(課題別内訳!$C:$K,$N34,COLUMN(D34)-3),INDEX(課題別内訳!$C:$K,$N34-1,COLUMN(D34)-3))</f>
        <v>#N/A</v>
      </c>
      <c r="E34" s="311" t="e" cm="1">
        <f t="array" ref="E34">IF($G34="共同研究費",INDEX(課題別内訳!$C:$K,$N34,COLUMN(E34)-3),INDEX(課題別内訳!$C:$K,$N34-1,COLUMN(E34)-3))</f>
        <v>#N/A</v>
      </c>
      <c r="F34" s="312" t="e" cm="1">
        <f t="array" ref="F34">IF($G34="共同研究費",INDEX(課題別内訳!$C:$K,$N34,COLUMN(F34)-3),INDEX(課題別内訳!$C:$K,$N34-1,COLUMN(F34)-3))</f>
        <v>#N/A</v>
      </c>
      <c r="G34" s="308" t="e" cm="1">
        <f t="array" ref="G34">INDEX(課題別内訳!$C:$K,$N34,COLUMN(G34)-3)</f>
        <v>#N/A</v>
      </c>
      <c r="H34" s="324" t="e" cm="1">
        <f t="array" ref="H34">INDEX(課題別内訳!$C:$K,$N34,COLUMN(H34)-3)</f>
        <v>#N/A</v>
      </c>
      <c r="I34" s="324" t="e" cm="1">
        <f t="array" ref="I34">INDEX(課題別内訳!$C:$K,$N34,COLUMN(I34)-3)</f>
        <v>#N/A</v>
      </c>
      <c r="J34" s="324" t="e" cm="1">
        <f t="array" ref="J34">INDEX(課題別内訳!$C:$K,$N34,COLUMN(J34)-3)</f>
        <v>#N/A</v>
      </c>
      <c r="K34" s="324" t="e" cm="1">
        <f t="array" ref="K34">INDEX(課題別内訳!$C:$K,$N34,COLUMN(K34)-3)</f>
        <v>#N/A</v>
      </c>
      <c r="L34" s="324" t="e">
        <f t="shared" si="3"/>
        <v>#N/A</v>
      </c>
      <c r="N34" t="e">
        <f>IF(AND(O32="NO",O33="NO"),MATCH(C34,課題別内訳!B:B,0)+10,N33+1)</f>
        <v>#N/A</v>
      </c>
      <c r="O34" t="e" cm="1">
        <f t="array" ref="O34">IF(INDEX(課題別内訳!A:L,N34+IF(G34="共同研究費",1,0)+1,3)="","NO","OK")</f>
        <v>#N/A</v>
      </c>
    </row>
    <row r="35" spans="3:15" x14ac:dyDescent="0.45">
      <c r="C35" s="307" t="e">
        <f t="shared" si="2"/>
        <v>#N/A</v>
      </c>
      <c r="D35" s="310" t="e" cm="1">
        <f t="array" ref="D35">IF($G35="共同研究費",INDEX(課題別内訳!$C:$K,$N35,COLUMN(D35)-3),INDEX(課題別内訳!$C:$K,$N35-1,COLUMN(D35)-3))</f>
        <v>#N/A</v>
      </c>
      <c r="E35" s="311" t="e" cm="1">
        <f t="array" ref="E35">IF($G35="共同研究費",INDEX(課題別内訳!$C:$K,$N35,COLUMN(E35)-3),INDEX(課題別内訳!$C:$K,$N35-1,COLUMN(E35)-3))</f>
        <v>#N/A</v>
      </c>
      <c r="F35" s="312" t="e" cm="1">
        <f t="array" ref="F35">IF($G35="共同研究費",INDEX(課題別内訳!$C:$K,$N35,COLUMN(F35)-3),INDEX(課題別内訳!$C:$K,$N35-1,COLUMN(F35)-3))</f>
        <v>#N/A</v>
      </c>
      <c r="G35" s="308" t="e" cm="1">
        <f t="array" ref="G35">INDEX(課題別内訳!$C:$K,$N35,COLUMN(G35)-3)</f>
        <v>#N/A</v>
      </c>
      <c r="H35" s="324" t="e" cm="1">
        <f t="array" ref="H35">INDEX(課題別内訳!$C:$K,$N35,COLUMN(H35)-3)</f>
        <v>#N/A</v>
      </c>
      <c r="I35" s="324" t="e" cm="1">
        <f t="array" ref="I35">INDEX(課題別内訳!$C:$K,$N35,COLUMN(I35)-3)</f>
        <v>#N/A</v>
      </c>
      <c r="J35" s="324" t="e" cm="1">
        <f t="array" ref="J35">INDEX(課題別内訳!$C:$K,$N35,COLUMN(J35)-3)</f>
        <v>#N/A</v>
      </c>
      <c r="K35" s="324" t="e" cm="1">
        <f t="array" ref="K35">INDEX(課題別内訳!$C:$K,$N35,COLUMN(K35)-3)</f>
        <v>#N/A</v>
      </c>
      <c r="L35" s="324" t="e">
        <f t="shared" si="3"/>
        <v>#N/A</v>
      </c>
      <c r="N35" t="e">
        <f>IF(AND(O33="NO",O34="NO"),MATCH(C35,課題別内訳!B:B,0)+10,N34+1)</f>
        <v>#N/A</v>
      </c>
      <c r="O35" t="e" cm="1">
        <f t="array" ref="O35">IF(INDEX(課題別内訳!A:L,N35+IF(G35="共同研究費",1,0)+1,3)="","NO","OK")</f>
        <v>#N/A</v>
      </c>
    </row>
    <row r="36" spans="3:15" x14ac:dyDescent="0.45">
      <c r="C36" s="307" t="e">
        <f t="shared" si="2"/>
        <v>#N/A</v>
      </c>
      <c r="D36" s="310" t="e" cm="1">
        <f t="array" ref="D36">IF($G36="共同研究費",INDEX(課題別内訳!$C:$K,$N36,COLUMN(D36)-3),INDEX(課題別内訳!$C:$K,$N36-1,COLUMN(D36)-3))</f>
        <v>#N/A</v>
      </c>
      <c r="E36" s="311" t="e" cm="1">
        <f t="array" ref="E36">IF($G36="共同研究費",INDEX(課題別内訳!$C:$K,$N36,COLUMN(E36)-3),INDEX(課題別内訳!$C:$K,$N36-1,COLUMN(E36)-3))</f>
        <v>#N/A</v>
      </c>
      <c r="F36" s="312" t="e" cm="1">
        <f t="array" ref="F36">IF($G36="共同研究費",INDEX(課題別内訳!$C:$K,$N36,COLUMN(F36)-3),INDEX(課題別内訳!$C:$K,$N36-1,COLUMN(F36)-3))</f>
        <v>#N/A</v>
      </c>
      <c r="G36" s="308" t="e" cm="1">
        <f t="array" ref="G36">INDEX(課題別内訳!$C:$K,$N36,COLUMN(G36)-3)</f>
        <v>#N/A</v>
      </c>
      <c r="H36" s="324" t="e" cm="1">
        <f t="array" ref="H36">INDEX(課題別内訳!$C:$K,$N36,COLUMN(H36)-3)</f>
        <v>#N/A</v>
      </c>
      <c r="I36" s="324" t="e" cm="1">
        <f t="array" ref="I36">INDEX(課題別内訳!$C:$K,$N36,COLUMN(I36)-3)</f>
        <v>#N/A</v>
      </c>
      <c r="J36" s="324" t="e" cm="1">
        <f t="array" ref="J36">INDEX(課題別内訳!$C:$K,$N36,COLUMN(J36)-3)</f>
        <v>#N/A</v>
      </c>
      <c r="K36" s="324" t="e" cm="1">
        <f t="array" ref="K36">INDEX(課題別内訳!$C:$K,$N36,COLUMN(K36)-3)</f>
        <v>#N/A</v>
      </c>
      <c r="L36" s="324" t="e">
        <f t="shared" si="3"/>
        <v>#N/A</v>
      </c>
      <c r="N36" t="e">
        <f>IF(AND(O34="NO",O35="NO"),MATCH(C36,課題別内訳!B:B,0)+10,N35+1)</f>
        <v>#N/A</v>
      </c>
      <c r="O36" t="e" cm="1">
        <f t="array" ref="O36">IF(INDEX(課題別内訳!A:L,N36+IF(G36="共同研究費",1,0)+1,3)="","NO","OK")</f>
        <v>#N/A</v>
      </c>
    </row>
    <row r="37" spans="3:15" x14ac:dyDescent="0.45">
      <c r="C37" s="307" t="e">
        <f t="shared" si="2"/>
        <v>#N/A</v>
      </c>
      <c r="D37" s="310" t="e" cm="1">
        <f t="array" ref="D37">IF($G37="共同研究費",INDEX(課題別内訳!$C:$K,$N37,COLUMN(D37)-3),INDEX(課題別内訳!$C:$K,$N37-1,COLUMN(D37)-3))</f>
        <v>#N/A</v>
      </c>
      <c r="E37" s="311" t="e" cm="1">
        <f t="array" ref="E37">IF($G37="共同研究費",INDEX(課題別内訳!$C:$K,$N37,COLUMN(E37)-3),INDEX(課題別内訳!$C:$K,$N37-1,COLUMN(E37)-3))</f>
        <v>#N/A</v>
      </c>
      <c r="F37" s="312" t="e" cm="1">
        <f t="array" ref="F37">IF($G37="共同研究費",INDEX(課題別内訳!$C:$K,$N37,COLUMN(F37)-3),INDEX(課題別内訳!$C:$K,$N37-1,COLUMN(F37)-3))</f>
        <v>#N/A</v>
      </c>
      <c r="G37" s="308" t="e" cm="1">
        <f t="array" ref="G37">INDEX(課題別内訳!$C:$K,$N37,COLUMN(G37)-3)</f>
        <v>#N/A</v>
      </c>
      <c r="H37" s="324" t="e" cm="1">
        <f t="array" ref="H37">INDEX(課題別内訳!$C:$K,$N37,COLUMN(H37)-3)</f>
        <v>#N/A</v>
      </c>
      <c r="I37" s="324" t="e" cm="1">
        <f t="array" ref="I37">INDEX(課題別内訳!$C:$K,$N37,COLUMN(I37)-3)</f>
        <v>#N/A</v>
      </c>
      <c r="J37" s="324" t="e" cm="1">
        <f t="array" ref="J37">INDEX(課題別内訳!$C:$K,$N37,COLUMN(J37)-3)</f>
        <v>#N/A</v>
      </c>
      <c r="K37" s="324" t="e" cm="1">
        <f t="array" ref="K37">INDEX(課題別内訳!$C:$K,$N37,COLUMN(K37)-3)</f>
        <v>#N/A</v>
      </c>
      <c r="L37" s="324" t="e">
        <f t="shared" si="3"/>
        <v>#N/A</v>
      </c>
      <c r="N37" t="e">
        <f>IF(AND(O35="NO",O36="NO"),MATCH(C37,課題別内訳!B:B,0)+10,N36+1)</f>
        <v>#N/A</v>
      </c>
      <c r="O37" t="e" cm="1">
        <f t="array" ref="O37">IF(INDEX(課題別内訳!A:L,N37+IF(G37="共同研究費",1,0)+1,3)="","NO","OK")</f>
        <v>#N/A</v>
      </c>
    </row>
    <row r="38" spans="3:15" x14ac:dyDescent="0.45">
      <c r="C38" s="307" t="e">
        <f t="shared" si="2"/>
        <v>#N/A</v>
      </c>
      <c r="D38" s="310" t="e" cm="1">
        <f t="array" ref="D38">IF($G38="共同研究費",INDEX(課題別内訳!$C:$K,$N38,COLUMN(D38)-3),INDEX(課題別内訳!$C:$K,$N38-1,COLUMN(D38)-3))</f>
        <v>#N/A</v>
      </c>
      <c r="E38" s="311" t="e" cm="1">
        <f t="array" ref="E38">IF($G38="共同研究費",INDEX(課題別内訳!$C:$K,$N38,COLUMN(E38)-3),INDEX(課題別内訳!$C:$K,$N38-1,COLUMN(E38)-3))</f>
        <v>#N/A</v>
      </c>
      <c r="F38" s="312" t="e" cm="1">
        <f t="array" ref="F38">IF($G38="共同研究費",INDEX(課題別内訳!$C:$K,$N38,COLUMN(F38)-3),INDEX(課題別内訳!$C:$K,$N38-1,COLUMN(F38)-3))</f>
        <v>#N/A</v>
      </c>
      <c r="G38" s="308" t="e" cm="1">
        <f t="array" ref="G38">INDEX(課題別内訳!$C:$K,$N38,COLUMN(G38)-3)</f>
        <v>#N/A</v>
      </c>
      <c r="H38" s="324" t="e" cm="1">
        <f t="array" ref="H38">INDEX(課題別内訳!$C:$K,$N38,COLUMN(H38)-3)</f>
        <v>#N/A</v>
      </c>
      <c r="I38" s="324" t="e" cm="1">
        <f t="array" ref="I38">INDEX(課題別内訳!$C:$K,$N38,COLUMN(I38)-3)</f>
        <v>#N/A</v>
      </c>
      <c r="J38" s="324" t="e" cm="1">
        <f t="array" ref="J38">INDEX(課題別内訳!$C:$K,$N38,COLUMN(J38)-3)</f>
        <v>#N/A</v>
      </c>
      <c r="K38" s="324" t="e" cm="1">
        <f t="array" ref="K38">INDEX(課題別内訳!$C:$K,$N38,COLUMN(K38)-3)</f>
        <v>#N/A</v>
      </c>
      <c r="L38" s="324" t="e">
        <f t="shared" si="3"/>
        <v>#N/A</v>
      </c>
      <c r="N38" t="e">
        <f>IF(AND(O36="NO",O37="NO"),MATCH(C38,課題別内訳!B:B,0)+10,N37+1)</f>
        <v>#N/A</v>
      </c>
      <c r="O38" t="e" cm="1">
        <f t="array" ref="O38">IF(INDEX(課題別内訳!A:L,N38+IF(G38="共同研究費",1,0)+1,3)="","NO","OK")</f>
        <v>#N/A</v>
      </c>
    </row>
    <row r="39" spans="3:15" x14ac:dyDescent="0.45">
      <c r="C39" s="307" t="e">
        <f t="shared" si="2"/>
        <v>#N/A</v>
      </c>
      <c r="D39" s="310" t="e" cm="1">
        <f t="array" ref="D39">IF($G39="共同研究費",INDEX(課題別内訳!$C:$K,$N39,COLUMN(D39)-3),INDEX(課題別内訳!$C:$K,$N39-1,COLUMN(D39)-3))</f>
        <v>#N/A</v>
      </c>
      <c r="E39" s="311" t="e" cm="1">
        <f t="array" ref="E39">IF($G39="共同研究費",INDEX(課題別内訳!$C:$K,$N39,COLUMN(E39)-3),INDEX(課題別内訳!$C:$K,$N39-1,COLUMN(E39)-3))</f>
        <v>#N/A</v>
      </c>
      <c r="F39" s="312" t="e" cm="1">
        <f t="array" ref="F39">IF($G39="共同研究費",INDEX(課題別内訳!$C:$K,$N39,COLUMN(F39)-3),INDEX(課題別内訳!$C:$K,$N39-1,COLUMN(F39)-3))</f>
        <v>#N/A</v>
      </c>
      <c r="G39" s="308" t="e" cm="1">
        <f t="array" ref="G39">INDEX(課題別内訳!$C:$K,$N39,COLUMN(G39)-3)</f>
        <v>#N/A</v>
      </c>
      <c r="H39" s="324" t="e" cm="1">
        <f t="array" ref="H39">INDEX(課題別内訳!$C:$K,$N39,COLUMN(H39)-3)</f>
        <v>#N/A</v>
      </c>
      <c r="I39" s="324" t="e" cm="1">
        <f t="array" ref="I39">INDEX(課題別内訳!$C:$K,$N39,COLUMN(I39)-3)</f>
        <v>#N/A</v>
      </c>
      <c r="J39" s="324" t="e" cm="1">
        <f t="array" ref="J39">INDEX(課題別内訳!$C:$K,$N39,COLUMN(J39)-3)</f>
        <v>#N/A</v>
      </c>
      <c r="K39" s="324" t="e" cm="1">
        <f t="array" ref="K39">INDEX(課題別内訳!$C:$K,$N39,COLUMN(K39)-3)</f>
        <v>#N/A</v>
      </c>
      <c r="L39" s="324" t="e">
        <f t="shared" si="3"/>
        <v>#N/A</v>
      </c>
      <c r="N39" t="e">
        <f>IF(AND(O37="NO",O38="NO"),MATCH(C39,課題別内訳!B:B,0)+10,N38+1)</f>
        <v>#N/A</v>
      </c>
      <c r="O39" t="e" cm="1">
        <f t="array" ref="O39">IF(INDEX(課題別内訳!A:L,N39+IF(G39="共同研究費",1,0)+1,3)="","NO","OK")</f>
        <v>#N/A</v>
      </c>
    </row>
    <row r="40" spans="3:15" x14ac:dyDescent="0.45">
      <c r="C40" s="307" t="e">
        <f t="shared" si="2"/>
        <v>#N/A</v>
      </c>
      <c r="D40" s="310" t="e" cm="1">
        <f t="array" ref="D40">IF($G40="共同研究費",INDEX(課題別内訳!$C:$K,$N40,COLUMN(D40)-3),INDEX(課題別内訳!$C:$K,$N40-1,COLUMN(D40)-3))</f>
        <v>#N/A</v>
      </c>
      <c r="E40" s="311" t="e" cm="1">
        <f t="array" ref="E40">IF($G40="共同研究費",INDEX(課題別内訳!$C:$K,$N40,COLUMN(E40)-3),INDEX(課題別内訳!$C:$K,$N40-1,COLUMN(E40)-3))</f>
        <v>#N/A</v>
      </c>
      <c r="F40" s="312" t="e" cm="1">
        <f t="array" ref="F40">IF($G40="共同研究費",INDEX(課題別内訳!$C:$K,$N40,COLUMN(F40)-3),INDEX(課題別内訳!$C:$K,$N40-1,COLUMN(F40)-3))</f>
        <v>#N/A</v>
      </c>
      <c r="G40" s="308" t="e" cm="1">
        <f t="array" ref="G40">INDEX(課題別内訳!$C:$K,$N40,COLUMN(G40)-3)</f>
        <v>#N/A</v>
      </c>
      <c r="H40" s="324" t="e" cm="1">
        <f t="array" ref="H40">INDEX(課題別内訳!$C:$K,$N40,COLUMN(H40)-3)</f>
        <v>#N/A</v>
      </c>
      <c r="I40" s="324" t="e" cm="1">
        <f t="array" ref="I40">INDEX(課題別内訳!$C:$K,$N40,COLUMN(I40)-3)</f>
        <v>#N/A</v>
      </c>
      <c r="J40" s="324" t="e" cm="1">
        <f t="array" ref="J40">INDEX(課題別内訳!$C:$K,$N40,COLUMN(J40)-3)</f>
        <v>#N/A</v>
      </c>
      <c r="K40" s="324" t="e" cm="1">
        <f t="array" ref="K40">INDEX(課題別内訳!$C:$K,$N40,COLUMN(K40)-3)</f>
        <v>#N/A</v>
      </c>
      <c r="L40" s="324" t="e">
        <f t="shared" si="3"/>
        <v>#N/A</v>
      </c>
      <c r="N40" t="e">
        <f>IF(AND(O38="NO",O39="NO"),MATCH(C40,課題別内訳!B:B,0)+10,N39+1)</f>
        <v>#N/A</v>
      </c>
      <c r="O40" t="e" cm="1">
        <f t="array" ref="O40">IF(INDEX(課題別内訳!A:L,N40+IF(G40="共同研究費",1,0)+1,3)="","NO","OK")</f>
        <v>#N/A</v>
      </c>
    </row>
    <row r="41" spans="3:15" x14ac:dyDescent="0.45">
      <c r="C41" s="307" t="e">
        <f t="shared" si="2"/>
        <v>#N/A</v>
      </c>
      <c r="D41" s="310" t="e" cm="1">
        <f t="array" ref="D41">IF($G41="共同研究費",INDEX(課題別内訳!$C:$K,$N41,COLUMN(D41)-3),INDEX(課題別内訳!$C:$K,$N41-1,COLUMN(D41)-3))</f>
        <v>#N/A</v>
      </c>
      <c r="E41" s="311" t="e" cm="1">
        <f t="array" ref="E41">IF($G41="共同研究費",INDEX(課題別内訳!$C:$K,$N41,COLUMN(E41)-3),INDEX(課題別内訳!$C:$K,$N41-1,COLUMN(E41)-3))</f>
        <v>#N/A</v>
      </c>
      <c r="F41" s="312" t="e" cm="1">
        <f t="array" ref="F41">IF($G41="共同研究費",INDEX(課題別内訳!$C:$K,$N41,COLUMN(F41)-3),INDEX(課題別内訳!$C:$K,$N41-1,COLUMN(F41)-3))</f>
        <v>#N/A</v>
      </c>
      <c r="G41" s="308" t="e" cm="1">
        <f t="array" ref="G41">INDEX(課題別内訳!$C:$K,$N41,COLUMN(G41)-3)</f>
        <v>#N/A</v>
      </c>
      <c r="H41" s="324" t="e" cm="1">
        <f t="array" ref="H41">INDEX(課題別内訳!$C:$K,$N41,COLUMN(H41)-3)</f>
        <v>#N/A</v>
      </c>
      <c r="I41" s="324" t="e" cm="1">
        <f t="array" ref="I41">INDEX(課題別内訳!$C:$K,$N41,COLUMN(I41)-3)</f>
        <v>#N/A</v>
      </c>
      <c r="J41" s="324" t="e" cm="1">
        <f t="array" ref="J41">INDEX(課題別内訳!$C:$K,$N41,COLUMN(J41)-3)</f>
        <v>#N/A</v>
      </c>
      <c r="K41" s="324" t="e" cm="1">
        <f t="array" ref="K41">INDEX(課題別内訳!$C:$K,$N41,COLUMN(K41)-3)</f>
        <v>#N/A</v>
      </c>
      <c r="L41" s="324" t="e">
        <f t="shared" si="3"/>
        <v>#N/A</v>
      </c>
      <c r="N41" t="e">
        <f>IF(AND(O39="NO",O40="NO"),MATCH(C41,課題別内訳!B:B,0)+10,N40+1)</f>
        <v>#N/A</v>
      </c>
      <c r="O41" t="e" cm="1">
        <f t="array" ref="O41">IF(INDEX(課題別内訳!A:L,N41+IF(G41="共同研究費",1,0)+1,3)="","NO","OK")</f>
        <v>#N/A</v>
      </c>
    </row>
    <row r="42" spans="3:15" x14ac:dyDescent="0.45">
      <c r="C42" s="307" t="e">
        <f t="shared" si="2"/>
        <v>#N/A</v>
      </c>
      <c r="D42" s="310" t="e" cm="1">
        <f t="array" ref="D42">IF($G42="共同研究費",INDEX(課題別内訳!$C:$K,$N42,COLUMN(D42)-3),INDEX(課題別内訳!$C:$K,$N42-1,COLUMN(D42)-3))</f>
        <v>#N/A</v>
      </c>
      <c r="E42" s="311" t="e" cm="1">
        <f t="array" ref="E42">IF($G42="共同研究費",INDEX(課題別内訳!$C:$K,$N42,COLUMN(E42)-3),INDEX(課題別内訳!$C:$K,$N42-1,COLUMN(E42)-3))</f>
        <v>#N/A</v>
      </c>
      <c r="F42" s="312" t="e" cm="1">
        <f t="array" ref="F42">IF($G42="共同研究費",INDEX(課題別内訳!$C:$K,$N42,COLUMN(F42)-3),INDEX(課題別内訳!$C:$K,$N42-1,COLUMN(F42)-3))</f>
        <v>#N/A</v>
      </c>
      <c r="G42" s="308" t="e" cm="1">
        <f t="array" ref="G42">INDEX(課題別内訳!$C:$K,$N42,COLUMN(G42)-3)</f>
        <v>#N/A</v>
      </c>
      <c r="H42" s="324" t="e" cm="1">
        <f t="array" ref="H42">INDEX(課題別内訳!$C:$K,$N42,COLUMN(H42)-3)</f>
        <v>#N/A</v>
      </c>
      <c r="I42" s="324" t="e" cm="1">
        <f t="array" ref="I42">INDEX(課題別内訳!$C:$K,$N42,COLUMN(I42)-3)</f>
        <v>#N/A</v>
      </c>
      <c r="J42" s="324" t="e" cm="1">
        <f t="array" ref="J42">INDEX(課題別内訳!$C:$K,$N42,COLUMN(J42)-3)</f>
        <v>#N/A</v>
      </c>
      <c r="K42" s="324" t="e" cm="1">
        <f t="array" ref="K42">INDEX(課題別内訳!$C:$K,$N42,COLUMN(K42)-3)</f>
        <v>#N/A</v>
      </c>
      <c r="L42" s="324" t="e">
        <f t="shared" si="3"/>
        <v>#N/A</v>
      </c>
      <c r="N42" t="e">
        <f>IF(AND(O40="NO",O41="NO"),MATCH(C42,課題別内訳!B:B,0)+10,N41+1)</f>
        <v>#N/A</v>
      </c>
      <c r="O42" t="e" cm="1">
        <f t="array" ref="O42">IF(INDEX(課題別内訳!A:L,N42+IF(G42="共同研究費",1,0)+1,3)="","NO","OK")</f>
        <v>#N/A</v>
      </c>
    </row>
    <row r="43" spans="3:15" x14ac:dyDescent="0.45">
      <c r="C43" s="307" t="e">
        <f t="shared" si="2"/>
        <v>#N/A</v>
      </c>
      <c r="D43" s="310" t="e" cm="1">
        <f t="array" ref="D43">IF($G43="共同研究費",INDEX(課題別内訳!$C:$K,$N43,COLUMN(D43)-3),INDEX(課題別内訳!$C:$K,$N43-1,COLUMN(D43)-3))</f>
        <v>#N/A</v>
      </c>
      <c r="E43" s="311" t="e" cm="1">
        <f t="array" ref="E43">IF($G43="共同研究費",INDEX(課題別内訳!$C:$K,$N43,COLUMN(E43)-3),INDEX(課題別内訳!$C:$K,$N43-1,COLUMN(E43)-3))</f>
        <v>#N/A</v>
      </c>
      <c r="F43" s="312" t="e" cm="1">
        <f t="array" ref="F43">IF($G43="共同研究費",INDEX(課題別内訳!$C:$K,$N43,COLUMN(F43)-3),INDEX(課題別内訳!$C:$K,$N43-1,COLUMN(F43)-3))</f>
        <v>#N/A</v>
      </c>
      <c r="G43" s="308" t="e" cm="1">
        <f t="array" ref="G43">INDEX(課題別内訳!$C:$K,$N43,COLUMN(G43)-3)</f>
        <v>#N/A</v>
      </c>
      <c r="H43" s="324" t="e" cm="1">
        <f t="array" ref="H43">INDEX(課題別内訳!$C:$K,$N43,COLUMN(H43)-3)</f>
        <v>#N/A</v>
      </c>
      <c r="I43" s="324" t="e" cm="1">
        <f t="array" ref="I43">INDEX(課題別内訳!$C:$K,$N43,COLUMN(I43)-3)</f>
        <v>#N/A</v>
      </c>
      <c r="J43" s="324" t="e" cm="1">
        <f t="array" ref="J43">INDEX(課題別内訳!$C:$K,$N43,COLUMN(J43)-3)</f>
        <v>#N/A</v>
      </c>
      <c r="K43" s="324" t="e" cm="1">
        <f t="array" ref="K43">INDEX(課題別内訳!$C:$K,$N43,COLUMN(K43)-3)</f>
        <v>#N/A</v>
      </c>
      <c r="L43" s="324" t="e">
        <f t="shared" si="3"/>
        <v>#N/A</v>
      </c>
      <c r="N43" t="e">
        <f>IF(AND(O41="NO",O42="NO"),MATCH(C43,課題別内訳!B:B,0)+10,N42+1)</f>
        <v>#N/A</v>
      </c>
      <c r="O43" t="e" cm="1">
        <f t="array" ref="O43">IF(INDEX(課題別内訳!A:L,N43+IF(G43="共同研究費",1,0)+1,3)="","NO","OK")</f>
        <v>#N/A</v>
      </c>
    </row>
    <row r="44" spans="3:15" x14ac:dyDescent="0.45">
      <c r="C44" s="307" t="e">
        <f t="shared" si="2"/>
        <v>#N/A</v>
      </c>
      <c r="D44" s="310" t="e" cm="1">
        <f t="array" ref="D44">IF($G44="共同研究費",INDEX(課題別内訳!$C:$K,$N44,COLUMN(D44)-3),INDEX(課題別内訳!$C:$K,$N44-1,COLUMN(D44)-3))</f>
        <v>#N/A</v>
      </c>
      <c r="E44" s="311" t="e" cm="1">
        <f t="array" ref="E44">IF($G44="共同研究費",INDEX(課題別内訳!$C:$K,$N44,COLUMN(E44)-3),INDEX(課題別内訳!$C:$K,$N44-1,COLUMN(E44)-3))</f>
        <v>#N/A</v>
      </c>
      <c r="F44" s="312" t="e" cm="1">
        <f t="array" ref="F44">IF($G44="共同研究費",INDEX(課題別内訳!$C:$K,$N44,COLUMN(F44)-3),INDEX(課題別内訳!$C:$K,$N44-1,COLUMN(F44)-3))</f>
        <v>#N/A</v>
      </c>
      <c r="G44" s="308" t="e" cm="1">
        <f t="array" ref="G44">INDEX(課題別内訳!$C:$K,$N44,COLUMN(G44)-3)</f>
        <v>#N/A</v>
      </c>
      <c r="H44" s="324" t="e" cm="1">
        <f t="array" ref="H44">INDEX(課題別内訳!$C:$K,$N44,COLUMN(H44)-3)</f>
        <v>#N/A</v>
      </c>
      <c r="I44" s="324" t="e" cm="1">
        <f t="array" ref="I44">INDEX(課題別内訳!$C:$K,$N44,COLUMN(I44)-3)</f>
        <v>#N/A</v>
      </c>
      <c r="J44" s="324" t="e" cm="1">
        <f t="array" ref="J44">INDEX(課題別内訳!$C:$K,$N44,COLUMN(J44)-3)</f>
        <v>#N/A</v>
      </c>
      <c r="K44" s="324" t="e" cm="1">
        <f t="array" ref="K44">INDEX(課題別内訳!$C:$K,$N44,COLUMN(K44)-3)</f>
        <v>#N/A</v>
      </c>
      <c r="L44" s="324" t="e">
        <f t="shared" si="3"/>
        <v>#N/A</v>
      </c>
      <c r="N44" t="e">
        <f>IF(AND(O42="NO",O43="NO"),MATCH(C44,課題別内訳!B:B,0)+10,N43+1)</f>
        <v>#N/A</v>
      </c>
      <c r="O44" t="e" cm="1">
        <f t="array" ref="O44">IF(INDEX(課題別内訳!A:L,N44+IF(G44="共同研究費",1,0)+1,3)="","NO","OK")</f>
        <v>#N/A</v>
      </c>
    </row>
    <row r="45" spans="3:15" x14ac:dyDescent="0.45">
      <c r="C45" s="307" t="e">
        <f t="shared" si="2"/>
        <v>#N/A</v>
      </c>
      <c r="D45" s="310" t="e" cm="1">
        <f t="array" ref="D45">IF($G45="共同研究費",INDEX(課題別内訳!$C:$K,$N45,COLUMN(D45)-3),INDEX(課題別内訳!$C:$K,$N45-1,COLUMN(D45)-3))</f>
        <v>#N/A</v>
      </c>
      <c r="E45" s="311" t="e" cm="1">
        <f t="array" ref="E45">IF($G45="共同研究費",INDEX(課題別内訳!$C:$K,$N45,COLUMN(E45)-3),INDEX(課題別内訳!$C:$K,$N45-1,COLUMN(E45)-3))</f>
        <v>#N/A</v>
      </c>
      <c r="F45" s="312" t="e" cm="1">
        <f t="array" ref="F45">IF($G45="共同研究費",INDEX(課題別内訳!$C:$K,$N45,COLUMN(F45)-3),INDEX(課題別内訳!$C:$K,$N45-1,COLUMN(F45)-3))</f>
        <v>#N/A</v>
      </c>
      <c r="G45" s="308" t="e" cm="1">
        <f t="array" ref="G45">INDEX(課題別内訳!$C:$K,$N45,COLUMN(G45)-3)</f>
        <v>#N/A</v>
      </c>
      <c r="H45" s="324" t="e" cm="1">
        <f t="array" ref="H45">INDEX(課題別内訳!$C:$K,$N45,COLUMN(H45)-3)</f>
        <v>#N/A</v>
      </c>
      <c r="I45" s="324" t="e" cm="1">
        <f t="array" ref="I45">INDEX(課題別内訳!$C:$K,$N45,COLUMN(I45)-3)</f>
        <v>#N/A</v>
      </c>
      <c r="J45" s="324" t="e" cm="1">
        <f t="array" ref="J45">INDEX(課題別内訳!$C:$K,$N45,COLUMN(J45)-3)</f>
        <v>#N/A</v>
      </c>
      <c r="K45" s="324" t="e" cm="1">
        <f t="array" ref="K45">INDEX(課題別内訳!$C:$K,$N45,COLUMN(K45)-3)</f>
        <v>#N/A</v>
      </c>
      <c r="L45" s="324" t="e">
        <f t="shared" si="3"/>
        <v>#N/A</v>
      </c>
      <c r="N45" t="e">
        <f>IF(AND(O43="NO",O44="NO"),MATCH(C45,課題別内訳!B:B,0)+10,N44+1)</f>
        <v>#N/A</v>
      </c>
      <c r="O45" t="e" cm="1">
        <f t="array" ref="O45">IF(INDEX(課題別内訳!A:L,N45+IF(G45="共同研究費",1,0)+1,3)="","NO","OK")</f>
        <v>#N/A</v>
      </c>
    </row>
    <row r="46" spans="3:15" x14ac:dyDescent="0.45">
      <c r="C46" s="307" t="e">
        <f t="shared" si="2"/>
        <v>#N/A</v>
      </c>
      <c r="D46" s="310" t="e" cm="1">
        <f t="array" ref="D46">IF($G46="共同研究費",INDEX(課題別内訳!$C:$K,$N46,COLUMN(D46)-3),INDEX(課題別内訳!$C:$K,$N46-1,COLUMN(D46)-3))</f>
        <v>#N/A</v>
      </c>
      <c r="E46" s="311" t="e" cm="1">
        <f t="array" ref="E46">IF($G46="共同研究費",INDEX(課題別内訳!$C:$K,$N46,COLUMN(E46)-3),INDEX(課題別内訳!$C:$K,$N46-1,COLUMN(E46)-3))</f>
        <v>#N/A</v>
      </c>
      <c r="F46" s="312" t="e" cm="1">
        <f t="array" ref="F46">IF($G46="共同研究費",INDEX(課題別内訳!$C:$K,$N46,COLUMN(F46)-3),INDEX(課題別内訳!$C:$K,$N46-1,COLUMN(F46)-3))</f>
        <v>#N/A</v>
      </c>
      <c r="G46" s="308" t="e" cm="1">
        <f t="array" ref="G46">INDEX(課題別内訳!$C:$K,$N46,COLUMN(G46)-3)</f>
        <v>#N/A</v>
      </c>
      <c r="H46" s="324" t="e" cm="1">
        <f t="array" ref="H46">INDEX(課題別内訳!$C:$K,$N46,COLUMN(H46)-3)</f>
        <v>#N/A</v>
      </c>
      <c r="I46" s="324" t="e" cm="1">
        <f t="array" ref="I46">INDEX(課題別内訳!$C:$K,$N46,COLUMN(I46)-3)</f>
        <v>#N/A</v>
      </c>
      <c r="J46" s="324" t="e" cm="1">
        <f t="array" ref="J46">INDEX(課題別内訳!$C:$K,$N46,COLUMN(J46)-3)</f>
        <v>#N/A</v>
      </c>
      <c r="K46" s="324" t="e" cm="1">
        <f t="array" ref="K46">INDEX(課題別内訳!$C:$K,$N46,COLUMN(K46)-3)</f>
        <v>#N/A</v>
      </c>
      <c r="L46" s="324" t="e">
        <f t="shared" si="3"/>
        <v>#N/A</v>
      </c>
      <c r="N46" t="e">
        <f>IF(AND(O44="NO",O45="NO"),MATCH(C46,課題別内訳!B:B,0)+10,N45+1)</f>
        <v>#N/A</v>
      </c>
      <c r="O46" t="e" cm="1">
        <f t="array" ref="O46">IF(INDEX(課題別内訳!A:L,N46+IF(G46="共同研究費",1,0)+1,3)="","NO","OK")</f>
        <v>#N/A</v>
      </c>
    </row>
    <row r="47" spans="3:15" x14ac:dyDescent="0.45">
      <c r="C47" s="307" t="e">
        <f t="shared" si="2"/>
        <v>#N/A</v>
      </c>
      <c r="D47" s="310" t="e" cm="1">
        <f t="array" ref="D47">IF($G47="共同研究費",INDEX(課題別内訳!$C:$K,$N47,COLUMN(D47)-3),INDEX(課題別内訳!$C:$K,$N47-1,COLUMN(D47)-3))</f>
        <v>#N/A</v>
      </c>
      <c r="E47" s="311" t="e" cm="1">
        <f t="array" ref="E47">IF($G47="共同研究費",INDEX(課題別内訳!$C:$K,$N47,COLUMN(E47)-3),INDEX(課題別内訳!$C:$K,$N47-1,COLUMN(E47)-3))</f>
        <v>#N/A</v>
      </c>
      <c r="F47" s="312" t="e" cm="1">
        <f t="array" ref="F47">IF($G47="共同研究費",INDEX(課題別内訳!$C:$K,$N47,COLUMN(F47)-3),INDEX(課題別内訳!$C:$K,$N47-1,COLUMN(F47)-3))</f>
        <v>#N/A</v>
      </c>
      <c r="G47" s="308" t="e" cm="1">
        <f t="array" ref="G47">INDEX(課題別内訳!$C:$K,$N47,COLUMN(G47)-3)</f>
        <v>#N/A</v>
      </c>
      <c r="H47" s="324" t="e" cm="1">
        <f t="array" ref="H47">INDEX(課題別内訳!$C:$K,$N47,COLUMN(H47)-3)</f>
        <v>#N/A</v>
      </c>
      <c r="I47" s="324" t="e" cm="1">
        <f t="array" ref="I47">INDEX(課題別内訳!$C:$K,$N47,COLUMN(I47)-3)</f>
        <v>#N/A</v>
      </c>
      <c r="J47" s="324" t="e" cm="1">
        <f t="array" ref="J47">INDEX(課題別内訳!$C:$K,$N47,COLUMN(J47)-3)</f>
        <v>#N/A</v>
      </c>
      <c r="K47" s="324" t="e" cm="1">
        <f t="array" ref="K47">INDEX(課題別内訳!$C:$K,$N47,COLUMN(K47)-3)</f>
        <v>#N/A</v>
      </c>
      <c r="L47" s="324" t="e">
        <f t="shared" si="3"/>
        <v>#N/A</v>
      </c>
      <c r="N47" t="e">
        <f>IF(AND(O45="NO",O46="NO"),MATCH(C47,課題別内訳!B:B,0)+10,N46+1)</f>
        <v>#N/A</v>
      </c>
      <c r="O47" t="e" cm="1">
        <f t="array" ref="O47">IF(INDEX(課題別内訳!A:L,N47+IF(G47="共同研究費",1,0)+1,3)="","NO","OK")</f>
        <v>#N/A</v>
      </c>
    </row>
    <row r="48" spans="3:15" x14ac:dyDescent="0.45">
      <c r="C48" s="307" t="e">
        <f t="shared" si="2"/>
        <v>#N/A</v>
      </c>
      <c r="D48" s="310" t="e" cm="1">
        <f t="array" ref="D48">IF($G48="共同研究費",INDEX(課題別内訳!$C:$K,$N48,COLUMN(D48)-3),INDEX(課題別内訳!$C:$K,$N48-1,COLUMN(D48)-3))</f>
        <v>#N/A</v>
      </c>
      <c r="E48" s="311" t="e" cm="1">
        <f t="array" ref="E48">IF($G48="共同研究費",INDEX(課題別内訳!$C:$K,$N48,COLUMN(E48)-3),INDEX(課題別内訳!$C:$K,$N48-1,COLUMN(E48)-3))</f>
        <v>#N/A</v>
      </c>
      <c r="F48" s="312" t="e" cm="1">
        <f t="array" ref="F48">IF($G48="共同研究費",INDEX(課題別内訳!$C:$K,$N48,COLUMN(F48)-3),INDEX(課題別内訳!$C:$K,$N48-1,COLUMN(F48)-3))</f>
        <v>#N/A</v>
      </c>
      <c r="G48" s="308" t="e" cm="1">
        <f t="array" ref="G48">INDEX(課題別内訳!$C:$K,$N48,COLUMN(G48)-3)</f>
        <v>#N/A</v>
      </c>
      <c r="H48" s="324" t="e" cm="1">
        <f t="array" ref="H48">INDEX(課題別内訳!$C:$K,$N48,COLUMN(H48)-3)</f>
        <v>#N/A</v>
      </c>
      <c r="I48" s="324" t="e" cm="1">
        <f t="array" ref="I48">INDEX(課題別内訳!$C:$K,$N48,COLUMN(I48)-3)</f>
        <v>#N/A</v>
      </c>
      <c r="J48" s="324" t="e" cm="1">
        <f t="array" ref="J48">INDEX(課題別内訳!$C:$K,$N48,COLUMN(J48)-3)</f>
        <v>#N/A</v>
      </c>
      <c r="K48" s="324" t="e" cm="1">
        <f t="array" ref="K48">INDEX(課題別内訳!$C:$K,$N48,COLUMN(K48)-3)</f>
        <v>#N/A</v>
      </c>
      <c r="L48" s="324" t="e">
        <f t="shared" si="3"/>
        <v>#N/A</v>
      </c>
      <c r="N48" t="e">
        <f>IF(AND(O46="NO",O47="NO"),MATCH(C48,課題別内訳!B:B,0)+10,N47+1)</f>
        <v>#N/A</v>
      </c>
      <c r="O48" t="e" cm="1">
        <f t="array" ref="O48">IF(INDEX(課題別内訳!A:L,N48+IF(G48="共同研究費",1,0)+1,3)="","NO","OK")</f>
        <v>#N/A</v>
      </c>
    </row>
    <row r="49" spans="3:15" x14ac:dyDescent="0.45">
      <c r="C49" s="307" t="e">
        <f t="shared" si="2"/>
        <v>#N/A</v>
      </c>
      <c r="D49" s="310" t="e" cm="1">
        <f t="array" ref="D49">IF($G49="共同研究費",INDEX(課題別内訳!$C:$K,$N49,COLUMN(D49)-3),INDEX(課題別内訳!$C:$K,$N49-1,COLUMN(D49)-3))</f>
        <v>#N/A</v>
      </c>
      <c r="E49" s="311" t="e" cm="1">
        <f t="array" ref="E49">IF($G49="共同研究費",INDEX(課題別内訳!$C:$K,$N49,COLUMN(E49)-3),INDEX(課題別内訳!$C:$K,$N49-1,COLUMN(E49)-3))</f>
        <v>#N/A</v>
      </c>
      <c r="F49" s="312" t="e" cm="1">
        <f t="array" ref="F49">IF($G49="共同研究費",INDEX(課題別内訳!$C:$K,$N49,COLUMN(F49)-3),INDEX(課題別内訳!$C:$K,$N49-1,COLUMN(F49)-3))</f>
        <v>#N/A</v>
      </c>
      <c r="G49" s="308" t="e" cm="1">
        <f t="array" ref="G49">INDEX(課題別内訳!$C:$K,$N49,COLUMN(G49)-3)</f>
        <v>#N/A</v>
      </c>
      <c r="H49" s="324" t="e" cm="1">
        <f t="array" ref="H49">INDEX(課題別内訳!$C:$K,$N49,COLUMN(H49)-3)</f>
        <v>#N/A</v>
      </c>
      <c r="I49" s="324" t="e" cm="1">
        <f t="array" ref="I49">INDEX(課題別内訳!$C:$K,$N49,COLUMN(I49)-3)</f>
        <v>#N/A</v>
      </c>
      <c r="J49" s="324" t="e" cm="1">
        <f t="array" ref="J49">INDEX(課題別内訳!$C:$K,$N49,COLUMN(J49)-3)</f>
        <v>#N/A</v>
      </c>
      <c r="K49" s="324" t="e" cm="1">
        <f t="array" ref="K49">INDEX(課題別内訳!$C:$K,$N49,COLUMN(K49)-3)</f>
        <v>#N/A</v>
      </c>
      <c r="L49" s="324" t="e">
        <f t="shared" si="3"/>
        <v>#N/A</v>
      </c>
      <c r="N49" t="e">
        <f>IF(AND(O47="NO",O48="NO"),MATCH(C49,課題別内訳!B:B,0)+10,N48+1)</f>
        <v>#N/A</v>
      </c>
      <c r="O49" t="e" cm="1">
        <f t="array" ref="O49">IF(INDEX(課題別内訳!A:L,N49+IF(G49="共同研究費",1,0)+1,3)="","NO","OK")</f>
        <v>#N/A</v>
      </c>
    </row>
    <row r="50" spans="3:15" x14ac:dyDescent="0.45">
      <c r="C50" s="307" t="e">
        <f t="shared" si="2"/>
        <v>#N/A</v>
      </c>
      <c r="D50" s="310" t="e" cm="1">
        <f t="array" ref="D50">IF($G50="共同研究費",INDEX(課題別内訳!$C:$K,$N50,COLUMN(D50)-3),INDEX(課題別内訳!$C:$K,$N50-1,COLUMN(D50)-3))</f>
        <v>#N/A</v>
      </c>
      <c r="E50" s="311" t="e" cm="1">
        <f t="array" ref="E50">IF($G50="共同研究費",INDEX(課題別内訳!$C:$K,$N50,COLUMN(E50)-3),INDEX(課題別内訳!$C:$K,$N50-1,COLUMN(E50)-3))</f>
        <v>#N/A</v>
      </c>
      <c r="F50" s="312" t="e" cm="1">
        <f t="array" ref="F50">IF($G50="共同研究費",INDEX(課題別内訳!$C:$K,$N50,COLUMN(F50)-3),INDEX(課題別内訳!$C:$K,$N50-1,COLUMN(F50)-3))</f>
        <v>#N/A</v>
      </c>
      <c r="G50" s="308" t="e" cm="1">
        <f t="array" ref="G50">INDEX(課題別内訳!$C:$K,$N50,COLUMN(G50)-3)</f>
        <v>#N/A</v>
      </c>
      <c r="H50" s="324" t="e" cm="1">
        <f t="array" ref="H50">INDEX(課題別内訳!$C:$K,$N50,COLUMN(H50)-3)</f>
        <v>#N/A</v>
      </c>
      <c r="I50" s="324" t="e" cm="1">
        <f t="array" ref="I50">INDEX(課題別内訳!$C:$K,$N50,COLUMN(I50)-3)</f>
        <v>#N/A</v>
      </c>
      <c r="J50" s="324" t="e" cm="1">
        <f t="array" ref="J50">INDEX(課題別内訳!$C:$K,$N50,COLUMN(J50)-3)</f>
        <v>#N/A</v>
      </c>
      <c r="K50" s="324" t="e" cm="1">
        <f t="array" ref="K50">INDEX(課題別内訳!$C:$K,$N50,COLUMN(K50)-3)</f>
        <v>#N/A</v>
      </c>
      <c r="L50" s="324" t="e">
        <f t="shared" si="3"/>
        <v>#N/A</v>
      </c>
      <c r="N50" t="e">
        <f>IF(AND(O48="NO",O49="NO"),MATCH(C50,課題別内訳!B:B,0)+10,N49+1)</f>
        <v>#N/A</v>
      </c>
      <c r="O50" t="e" cm="1">
        <f t="array" ref="O50">IF(INDEX(課題別内訳!A:L,N50+IF(G50="共同研究費",1,0)+1,3)="","NO","OK")</f>
        <v>#N/A</v>
      </c>
    </row>
    <row r="51" spans="3:15" x14ac:dyDescent="0.45">
      <c r="C51" s="307" t="e">
        <f t="shared" si="2"/>
        <v>#N/A</v>
      </c>
      <c r="D51" s="310" t="e" cm="1">
        <f t="array" ref="D51">IF($G51="共同研究費",INDEX(課題別内訳!$C:$K,$N51,COLUMN(D51)-3),INDEX(課題別内訳!$C:$K,$N51-1,COLUMN(D51)-3))</f>
        <v>#N/A</v>
      </c>
      <c r="E51" s="311" t="e" cm="1">
        <f t="array" ref="E51">IF($G51="共同研究費",INDEX(課題別内訳!$C:$K,$N51,COLUMN(E51)-3),INDEX(課題別内訳!$C:$K,$N51-1,COLUMN(E51)-3))</f>
        <v>#N/A</v>
      </c>
      <c r="F51" s="312" t="e" cm="1">
        <f t="array" ref="F51">IF($G51="共同研究費",INDEX(課題別内訳!$C:$K,$N51,COLUMN(F51)-3),INDEX(課題別内訳!$C:$K,$N51-1,COLUMN(F51)-3))</f>
        <v>#N/A</v>
      </c>
      <c r="G51" s="308" t="e" cm="1">
        <f t="array" ref="G51">INDEX(課題別内訳!$C:$K,$N51,COLUMN(G51)-3)</f>
        <v>#N/A</v>
      </c>
      <c r="H51" s="324" t="e" cm="1">
        <f t="array" ref="H51">INDEX(課題別内訳!$C:$K,$N51,COLUMN(H51)-3)</f>
        <v>#N/A</v>
      </c>
      <c r="I51" s="324" t="e" cm="1">
        <f t="array" ref="I51">INDEX(課題別内訳!$C:$K,$N51,COLUMN(I51)-3)</f>
        <v>#N/A</v>
      </c>
      <c r="J51" s="324" t="e" cm="1">
        <f t="array" ref="J51">INDEX(課題別内訳!$C:$K,$N51,COLUMN(J51)-3)</f>
        <v>#N/A</v>
      </c>
      <c r="K51" s="324" t="e" cm="1">
        <f t="array" ref="K51">INDEX(課題別内訳!$C:$K,$N51,COLUMN(K51)-3)</f>
        <v>#N/A</v>
      </c>
      <c r="L51" s="324" t="e">
        <f t="shared" si="3"/>
        <v>#N/A</v>
      </c>
      <c r="N51" t="e">
        <f>IF(AND(O49="NO",O50="NO"),MATCH(C51,課題別内訳!B:B,0)+10,N50+1)</f>
        <v>#N/A</v>
      </c>
      <c r="O51" t="e" cm="1">
        <f t="array" ref="O51">IF(INDEX(課題別内訳!A:L,N51+IF(G51="共同研究費",1,0)+1,3)="","NO","OK")</f>
        <v>#N/A</v>
      </c>
    </row>
    <row r="52" spans="3:15" x14ac:dyDescent="0.45">
      <c r="C52" s="307" t="e">
        <f t="shared" si="2"/>
        <v>#N/A</v>
      </c>
      <c r="D52" s="310" t="e" cm="1">
        <f t="array" ref="D52">IF($G52="共同研究費",INDEX(課題別内訳!$C:$K,$N52,COLUMN(D52)-3),INDEX(課題別内訳!$C:$K,$N52-1,COLUMN(D52)-3))</f>
        <v>#N/A</v>
      </c>
      <c r="E52" s="311" t="e" cm="1">
        <f t="array" ref="E52">IF($G52="共同研究費",INDEX(課題別内訳!$C:$K,$N52,COLUMN(E52)-3),INDEX(課題別内訳!$C:$K,$N52-1,COLUMN(E52)-3))</f>
        <v>#N/A</v>
      </c>
      <c r="F52" s="312" t="e" cm="1">
        <f t="array" ref="F52">IF($G52="共同研究費",INDEX(課題別内訳!$C:$K,$N52,COLUMN(F52)-3),INDEX(課題別内訳!$C:$K,$N52-1,COLUMN(F52)-3))</f>
        <v>#N/A</v>
      </c>
      <c r="G52" s="308" t="e" cm="1">
        <f t="array" ref="G52">INDEX(課題別内訳!$C:$K,$N52,COLUMN(G52)-3)</f>
        <v>#N/A</v>
      </c>
      <c r="H52" s="324" t="e" cm="1">
        <f t="array" ref="H52">INDEX(課題別内訳!$C:$K,$N52,COLUMN(H52)-3)</f>
        <v>#N/A</v>
      </c>
      <c r="I52" s="324" t="e" cm="1">
        <f t="array" ref="I52">INDEX(課題別内訳!$C:$K,$N52,COLUMN(I52)-3)</f>
        <v>#N/A</v>
      </c>
      <c r="J52" s="324" t="e" cm="1">
        <f t="array" ref="J52">INDEX(課題別内訳!$C:$K,$N52,COLUMN(J52)-3)</f>
        <v>#N/A</v>
      </c>
      <c r="K52" s="324" t="e" cm="1">
        <f t="array" ref="K52">INDEX(課題別内訳!$C:$K,$N52,COLUMN(K52)-3)</f>
        <v>#N/A</v>
      </c>
      <c r="L52" s="324" t="e">
        <f t="shared" si="3"/>
        <v>#N/A</v>
      </c>
      <c r="N52" t="e">
        <f>IF(AND(O50="NO",O51="NO"),MATCH(C52,課題別内訳!B:B,0)+10,N51+1)</f>
        <v>#N/A</v>
      </c>
      <c r="O52" t="e" cm="1">
        <f t="array" ref="O52">IF(INDEX(課題別内訳!A:L,N52+IF(G52="共同研究費",1,0)+1,3)="","NO","OK")</f>
        <v>#N/A</v>
      </c>
    </row>
    <row r="53" spans="3:15" x14ac:dyDescent="0.45">
      <c r="C53" s="307" t="e">
        <f t="shared" si="2"/>
        <v>#N/A</v>
      </c>
      <c r="D53" s="310" t="e" cm="1">
        <f t="array" ref="D53">IF($G53="共同研究費",INDEX(課題別内訳!$C:$K,$N53,COLUMN(D53)-3),INDEX(課題別内訳!$C:$K,$N53-1,COLUMN(D53)-3))</f>
        <v>#N/A</v>
      </c>
      <c r="E53" s="311" t="e" cm="1">
        <f t="array" ref="E53">IF($G53="共同研究費",INDEX(課題別内訳!$C:$K,$N53,COLUMN(E53)-3),INDEX(課題別内訳!$C:$K,$N53-1,COLUMN(E53)-3))</f>
        <v>#N/A</v>
      </c>
      <c r="F53" s="312" t="e" cm="1">
        <f t="array" ref="F53">IF($G53="共同研究費",INDEX(課題別内訳!$C:$K,$N53,COLUMN(F53)-3),INDEX(課題別内訳!$C:$K,$N53-1,COLUMN(F53)-3))</f>
        <v>#N/A</v>
      </c>
      <c r="G53" s="308" t="e" cm="1">
        <f t="array" ref="G53">INDEX(課題別内訳!$C:$K,$N53,COLUMN(G53)-3)</f>
        <v>#N/A</v>
      </c>
      <c r="H53" s="324" t="e" cm="1">
        <f t="array" ref="H53">INDEX(課題別内訳!$C:$K,$N53,COLUMN(H53)-3)</f>
        <v>#N/A</v>
      </c>
      <c r="I53" s="324" t="e" cm="1">
        <f t="array" ref="I53">INDEX(課題別内訳!$C:$K,$N53,COLUMN(I53)-3)</f>
        <v>#N/A</v>
      </c>
      <c r="J53" s="324" t="e" cm="1">
        <f t="array" ref="J53">INDEX(課題別内訳!$C:$K,$N53,COLUMN(J53)-3)</f>
        <v>#N/A</v>
      </c>
      <c r="K53" s="324" t="e" cm="1">
        <f t="array" ref="K53">INDEX(課題別内訳!$C:$K,$N53,COLUMN(K53)-3)</f>
        <v>#N/A</v>
      </c>
      <c r="L53" s="324" t="e">
        <f t="shared" si="3"/>
        <v>#N/A</v>
      </c>
      <c r="N53" t="e">
        <f>IF(AND(O51="NO",O52="NO"),MATCH(C53,課題別内訳!B:B,0)+10,N52+1)</f>
        <v>#N/A</v>
      </c>
      <c r="O53" t="e" cm="1">
        <f t="array" ref="O53">IF(INDEX(課題別内訳!A:L,N53+IF(G53="共同研究費",1,0)+1,3)="","NO","OK")</f>
        <v>#N/A</v>
      </c>
    </row>
    <row r="54" spans="3:15" x14ac:dyDescent="0.45">
      <c r="C54" s="307" t="e">
        <f t="shared" si="2"/>
        <v>#N/A</v>
      </c>
      <c r="D54" s="310" t="e" cm="1">
        <f t="array" ref="D54">IF($G54="共同研究費",INDEX(課題別内訳!$C:$K,$N54,COLUMN(D54)-3),INDEX(課題別内訳!$C:$K,$N54-1,COLUMN(D54)-3))</f>
        <v>#N/A</v>
      </c>
      <c r="E54" s="311" t="e" cm="1">
        <f t="array" ref="E54">IF($G54="共同研究費",INDEX(課題別内訳!$C:$K,$N54,COLUMN(E54)-3),INDEX(課題別内訳!$C:$K,$N54-1,COLUMN(E54)-3))</f>
        <v>#N/A</v>
      </c>
      <c r="F54" s="312" t="e" cm="1">
        <f t="array" ref="F54">IF($G54="共同研究費",INDEX(課題別内訳!$C:$K,$N54,COLUMN(F54)-3),INDEX(課題別内訳!$C:$K,$N54-1,COLUMN(F54)-3))</f>
        <v>#N/A</v>
      </c>
      <c r="G54" s="308" t="e" cm="1">
        <f t="array" ref="G54">INDEX(課題別内訳!$C:$K,$N54,COLUMN(G54)-3)</f>
        <v>#N/A</v>
      </c>
      <c r="H54" s="324" t="e" cm="1">
        <f t="array" ref="H54">INDEX(課題別内訳!$C:$K,$N54,COLUMN(H54)-3)</f>
        <v>#N/A</v>
      </c>
      <c r="I54" s="324" t="e" cm="1">
        <f t="array" ref="I54">INDEX(課題別内訳!$C:$K,$N54,COLUMN(I54)-3)</f>
        <v>#N/A</v>
      </c>
      <c r="J54" s="324" t="e" cm="1">
        <f t="array" ref="J54">INDEX(課題別内訳!$C:$K,$N54,COLUMN(J54)-3)</f>
        <v>#N/A</v>
      </c>
      <c r="K54" s="324" t="e" cm="1">
        <f t="array" ref="K54">INDEX(課題別内訳!$C:$K,$N54,COLUMN(K54)-3)</f>
        <v>#N/A</v>
      </c>
      <c r="L54" s="324" t="e">
        <f t="shared" si="3"/>
        <v>#N/A</v>
      </c>
      <c r="N54" t="e">
        <f>IF(AND(O52="NO",O53="NO"),MATCH(C54,課題別内訳!B:B,0)+10,N53+1)</f>
        <v>#N/A</v>
      </c>
      <c r="O54" t="e" cm="1">
        <f t="array" ref="O54">IF(INDEX(課題別内訳!A:L,N54+IF(G54="共同研究費",1,0)+1,3)="","NO","OK")</f>
        <v>#N/A</v>
      </c>
    </row>
    <row r="55" spans="3:15" x14ac:dyDescent="0.45">
      <c r="C55" s="307" t="e">
        <f t="shared" si="2"/>
        <v>#N/A</v>
      </c>
      <c r="D55" s="310" t="e" cm="1">
        <f t="array" ref="D55">IF($G55="共同研究費",INDEX(課題別内訳!$C:$K,$N55,COLUMN(D55)-3),INDEX(課題別内訳!$C:$K,$N55-1,COLUMN(D55)-3))</f>
        <v>#N/A</v>
      </c>
      <c r="E55" s="311" t="e" cm="1">
        <f t="array" ref="E55">IF($G55="共同研究費",INDEX(課題別内訳!$C:$K,$N55,COLUMN(E55)-3),INDEX(課題別内訳!$C:$K,$N55-1,COLUMN(E55)-3))</f>
        <v>#N/A</v>
      </c>
      <c r="F55" s="312" t="e" cm="1">
        <f t="array" ref="F55">IF($G55="共同研究費",INDEX(課題別内訳!$C:$K,$N55,COLUMN(F55)-3),INDEX(課題別内訳!$C:$K,$N55-1,COLUMN(F55)-3))</f>
        <v>#N/A</v>
      </c>
      <c r="G55" s="308" t="e" cm="1">
        <f t="array" ref="G55">INDEX(課題別内訳!$C:$K,$N55,COLUMN(G55)-3)</f>
        <v>#N/A</v>
      </c>
      <c r="H55" s="324" t="e" cm="1">
        <f t="array" ref="H55">INDEX(課題別内訳!$C:$K,$N55,COLUMN(H55)-3)</f>
        <v>#N/A</v>
      </c>
      <c r="I55" s="324" t="e" cm="1">
        <f t="array" ref="I55">INDEX(課題別内訳!$C:$K,$N55,COLUMN(I55)-3)</f>
        <v>#N/A</v>
      </c>
      <c r="J55" s="324" t="e" cm="1">
        <f t="array" ref="J55">INDEX(課題別内訳!$C:$K,$N55,COLUMN(J55)-3)</f>
        <v>#N/A</v>
      </c>
      <c r="K55" s="324" t="e" cm="1">
        <f t="array" ref="K55">INDEX(課題別内訳!$C:$K,$N55,COLUMN(K55)-3)</f>
        <v>#N/A</v>
      </c>
      <c r="L55" s="324" t="e">
        <f t="shared" si="3"/>
        <v>#N/A</v>
      </c>
      <c r="N55" t="e">
        <f>IF(AND(O53="NO",O54="NO"),MATCH(C55,課題別内訳!B:B,0)+10,N54+1)</f>
        <v>#N/A</v>
      </c>
      <c r="O55" t="e" cm="1">
        <f t="array" ref="O55">IF(INDEX(課題別内訳!A:L,N55+IF(G55="共同研究費",1,0)+1,3)="","NO","OK")</f>
        <v>#N/A</v>
      </c>
    </row>
    <row r="56" spans="3:15" x14ac:dyDescent="0.45">
      <c r="C56" s="307" t="e">
        <f t="shared" si="2"/>
        <v>#N/A</v>
      </c>
      <c r="D56" s="310" t="e" cm="1">
        <f t="array" ref="D56">IF($G56="共同研究費",INDEX(課題別内訳!$C:$K,$N56,COLUMN(D56)-3),INDEX(課題別内訳!$C:$K,$N56-1,COLUMN(D56)-3))</f>
        <v>#N/A</v>
      </c>
      <c r="E56" s="311" t="e" cm="1">
        <f t="array" ref="E56">IF($G56="共同研究費",INDEX(課題別内訳!$C:$K,$N56,COLUMN(E56)-3),INDEX(課題別内訳!$C:$K,$N56-1,COLUMN(E56)-3))</f>
        <v>#N/A</v>
      </c>
      <c r="F56" s="312" t="e" cm="1">
        <f t="array" ref="F56">IF($G56="共同研究費",INDEX(課題別内訳!$C:$K,$N56,COLUMN(F56)-3),INDEX(課題別内訳!$C:$K,$N56-1,COLUMN(F56)-3))</f>
        <v>#N/A</v>
      </c>
      <c r="G56" s="308" t="e" cm="1">
        <f t="array" ref="G56">INDEX(課題別内訳!$C:$K,$N56,COLUMN(G56)-3)</f>
        <v>#N/A</v>
      </c>
      <c r="H56" s="324" t="e" cm="1">
        <f t="array" ref="H56">INDEX(課題別内訳!$C:$K,$N56,COLUMN(H56)-3)</f>
        <v>#N/A</v>
      </c>
      <c r="I56" s="324" t="e" cm="1">
        <f t="array" ref="I56">INDEX(課題別内訳!$C:$K,$N56,COLUMN(I56)-3)</f>
        <v>#N/A</v>
      </c>
      <c r="J56" s="324" t="e" cm="1">
        <f t="array" ref="J56">INDEX(課題別内訳!$C:$K,$N56,COLUMN(J56)-3)</f>
        <v>#N/A</v>
      </c>
      <c r="K56" s="324" t="e" cm="1">
        <f t="array" ref="K56">INDEX(課題別内訳!$C:$K,$N56,COLUMN(K56)-3)</f>
        <v>#N/A</v>
      </c>
      <c r="L56" s="324" t="e">
        <f t="shared" si="3"/>
        <v>#N/A</v>
      </c>
      <c r="N56" t="e">
        <f>IF(AND(O54="NO",O55="NO"),MATCH(C56,課題別内訳!B:B,0)+10,N55+1)</f>
        <v>#N/A</v>
      </c>
      <c r="O56" t="e" cm="1">
        <f t="array" ref="O56">IF(INDEX(課題別内訳!A:L,N56+IF(G56="共同研究費",1,0)+1,3)="","NO","OK")</f>
        <v>#N/A</v>
      </c>
    </row>
    <row r="57" spans="3:15" x14ac:dyDescent="0.45">
      <c r="C57" s="307" t="e">
        <f t="shared" si="2"/>
        <v>#N/A</v>
      </c>
      <c r="D57" s="310" t="e" cm="1">
        <f t="array" ref="D57">IF($G57="共同研究費",INDEX(課題別内訳!$C:$K,$N57,COLUMN(D57)-3),INDEX(課題別内訳!$C:$K,$N57-1,COLUMN(D57)-3))</f>
        <v>#N/A</v>
      </c>
      <c r="E57" s="311" t="e" cm="1">
        <f t="array" ref="E57">IF($G57="共同研究費",INDEX(課題別内訳!$C:$K,$N57,COLUMN(E57)-3),INDEX(課題別内訳!$C:$K,$N57-1,COLUMN(E57)-3))</f>
        <v>#N/A</v>
      </c>
      <c r="F57" s="312" t="e" cm="1">
        <f t="array" ref="F57">IF($G57="共同研究費",INDEX(課題別内訳!$C:$K,$N57,COLUMN(F57)-3),INDEX(課題別内訳!$C:$K,$N57-1,COLUMN(F57)-3))</f>
        <v>#N/A</v>
      </c>
      <c r="G57" s="308" t="e" cm="1">
        <f t="array" ref="G57">INDEX(課題別内訳!$C:$K,$N57,COLUMN(G57)-3)</f>
        <v>#N/A</v>
      </c>
      <c r="H57" s="324" t="e" cm="1">
        <f t="array" ref="H57">INDEX(課題別内訳!$C:$K,$N57,COLUMN(H57)-3)</f>
        <v>#N/A</v>
      </c>
      <c r="I57" s="324" t="e" cm="1">
        <f t="array" ref="I57">INDEX(課題別内訳!$C:$K,$N57,COLUMN(I57)-3)</f>
        <v>#N/A</v>
      </c>
      <c r="J57" s="324" t="e" cm="1">
        <f t="array" ref="J57">INDEX(課題別内訳!$C:$K,$N57,COLUMN(J57)-3)</f>
        <v>#N/A</v>
      </c>
      <c r="K57" s="324" t="e" cm="1">
        <f t="array" ref="K57">INDEX(課題別内訳!$C:$K,$N57,COLUMN(K57)-3)</f>
        <v>#N/A</v>
      </c>
      <c r="L57" s="324" t="e">
        <f t="shared" si="3"/>
        <v>#N/A</v>
      </c>
      <c r="N57" t="e">
        <f>IF(AND(O55="NO",O56="NO"),MATCH(C57,課題別内訳!B:B,0)+10,N56+1)</f>
        <v>#N/A</v>
      </c>
      <c r="O57" t="e" cm="1">
        <f t="array" ref="O57">IF(INDEX(課題別内訳!A:L,N57+IF(G57="共同研究費",1,0)+1,3)="","NO","OK")</f>
        <v>#N/A</v>
      </c>
    </row>
    <row r="58" spans="3:15" x14ac:dyDescent="0.45">
      <c r="C58" s="307" t="e">
        <f t="shared" si="2"/>
        <v>#N/A</v>
      </c>
      <c r="D58" s="310" t="e" cm="1">
        <f t="array" ref="D58">IF($G58="共同研究費",INDEX(課題別内訳!$C:$K,$N58,COLUMN(D58)-3),INDEX(課題別内訳!$C:$K,$N58-1,COLUMN(D58)-3))</f>
        <v>#N/A</v>
      </c>
      <c r="E58" s="311" t="e" cm="1">
        <f t="array" ref="E58">IF($G58="共同研究費",INDEX(課題別内訳!$C:$K,$N58,COLUMN(E58)-3),INDEX(課題別内訳!$C:$K,$N58-1,COLUMN(E58)-3))</f>
        <v>#N/A</v>
      </c>
      <c r="F58" s="312" t="e" cm="1">
        <f t="array" ref="F58">IF($G58="共同研究費",INDEX(課題別内訳!$C:$K,$N58,COLUMN(F58)-3),INDEX(課題別内訳!$C:$K,$N58-1,COLUMN(F58)-3))</f>
        <v>#N/A</v>
      </c>
      <c r="G58" s="308" t="e" cm="1">
        <f t="array" ref="G58">INDEX(課題別内訳!$C:$K,$N58,COLUMN(G58)-3)</f>
        <v>#N/A</v>
      </c>
      <c r="H58" s="324" t="e" cm="1">
        <f t="array" ref="H58">INDEX(課題別内訳!$C:$K,$N58,COLUMN(H58)-3)</f>
        <v>#N/A</v>
      </c>
      <c r="I58" s="324" t="e" cm="1">
        <f t="array" ref="I58">INDEX(課題別内訳!$C:$K,$N58,COLUMN(I58)-3)</f>
        <v>#N/A</v>
      </c>
      <c r="J58" s="324" t="e" cm="1">
        <f t="array" ref="J58">INDEX(課題別内訳!$C:$K,$N58,COLUMN(J58)-3)</f>
        <v>#N/A</v>
      </c>
      <c r="K58" s="324" t="e" cm="1">
        <f t="array" ref="K58">INDEX(課題別内訳!$C:$K,$N58,COLUMN(K58)-3)</f>
        <v>#N/A</v>
      </c>
      <c r="L58" s="324" t="e">
        <f t="shared" si="3"/>
        <v>#N/A</v>
      </c>
      <c r="N58" t="e">
        <f>IF(AND(O56="NO",O57="NO"),MATCH(C58,課題別内訳!B:B,0)+10,N57+1)</f>
        <v>#N/A</v>
      </c>
      <c r="O58" t="e" cm="1">
        <f t="array" ref="O58">IF(INDEX(課題別内訳!A:L,N58+IF(G58="共同研究費",1,0)+1,3)="","NO","OK")</f>
        <v>#N/A</v>
      </c>
    </row>
    <row r="59" spans="3:15" x14ac:dyDescent="0.45">
      <c r="C59" s="307" t="e">
        <f t="shared" si="2"/>
        <v>#N/A</v>
      </c>
      <c r="D59" s="310" t="e" cm="1">
        <f t="array" ref="D59">IF($G59="共同研究費",INDEX(課題別内訳!$C:$K,$N59,COLUMN(D59)-3),INDEX(課題別内訳!$C:$K,$N59-1,COLUMN(D59)-3))</f>
        <v>#N/A</v>
      </c>
      <c r="E59" s="311" t="e" cm="1">
        <f t="array" ref="E59">IF($G59="共同研究費",INDEX(課題別内訳!$C:$K,$N59,COLUMN(E59)-3),INDEX(課題別内訳!$C:$K,$N59-1,COLUMN(E59)-3))</f>
        <v>#N/A</v>
      </c>
      <c r="F59" s="312" t="e" cm="1">
        <f t="array" ref="F59">IF($G59="共同研究費",INDEX(課題別内訳!$C:$K,$N59,COLUMN(F59)-3),INDEX(課題別内訳!$C:$K,$N59-1,COLUMN(F59)-3))</f>
        <v>#N/A</v>
      </c>
      <c r="G59" s="308" t="e" cm="1">
        <f t="array" ref="G59">INDEX(課題別内訳!$C:$K,$N59,COLUMN(G59)-3)</f>
        <v>#N/A</v>
      </c>
      <c r="H59" s="324" t="e" cm="1">
        <f t="array" ref="H59">INDEX(課題別内訳!$C:$K,$N59,COLUMN(H59)-3)</f>
        <v>#N/A</v>
      </c>
      <c r="I59" s="324" t="e" cm="1">
        <f t="array" ref="I59">INDEX(課題別内訳!$C:$K,$N59,COLUMN(I59)-3)</f>
        <v>#N/A</v>
      </c>
      <c r="J59" s="324" t="e" cm="1">
        <f t="array" ref="J59">INDEX(課題別内訳!$C:$K,$N59,COLUMN(J59)-3)</f>
        <v>#N/A</v>
      </c>
      <c r="K59" s="324" t="e" cm="1">
        <f t="array" ref="K59">INDEX(課題別内訳!$C:$K,$N59,COLUMN(K59)-3)</f>
        <v>#N/A</v>
      </c>
      <c r="L59" s="324" t="e">
        <f t="shared" si="3"/>
        <v>#N/A</v>
      </c>
      <c r="N59" t="e">
        <f>IF(AND(O57="NO",O58="NO"),MATCH(C59,課題別内訳!B:B,0)+10,N58+1)</f>
        <v>#N/A</v>
      </c>
      <c r="O59" t="e" cm="1">
        <f t="array" ref="O59">IF(INDEX(課題別内訳!A:L,N59+IF(G59="共同研究費",1,0)+1,3)="","NO","OK")</f>
        <v>#N/A</v>
      </c>
    </row>
    <row r="60" spans="3:15" x14ac:dyDescent="0.45">
      <c r="C60" s="307" t="e">
        <f t="shared" si="2"/>
        <v>#N/A</v>
      </c>
      <c r="D60" s="310" t="e" cm="1">
        <f t="array" ref="D60">IF($G60="共同研究費",INDEX(課題別内訳!$C:$K,$N60,COLUMN(D60)-3),INDEX(課題別内訳!$C:$K,$N60-1,COLUMN(D60)-3))</f>
        <v>#N/A</v>
      </c>
      <c r="E60" s="311" t="e" cm="1">
        <f t="array" ref="E60">IF($G60="共同研究費",INDEX(課題別内訳!$C:$K,$N60,COLUMN(E60)-3),INDEX(課題別内訳!$C:$K,$N60-1,COLUMN(E60)-3))</f>
        <v>#N/A</v>
      </c>
      <c r="F60" s="312" t="e" cm="1">
        <f t="array" ref="F60">IF($G60="共同研究費",INDEX(課題別内訳!$C:$K,$N60,COLUMN(F60)-3),INDEX(課題別内訳!$C:$K,$N60-1,COLUMN(F60)-3))</f>
        <v>#N/A</v>
      </c>
      <c r="G60" s="308" t="e" cm="1">
        <f t="array" ref="G60">INDEX(課題別内訳!$C:$K,$N60,COLUMN(G60)-3)</f>
        <v>#N/A</v>
      </c>
      <c r="H60" s="324" t="e" cm="1">
        <f t="array" ref="H60">INDEX(課題別内訳!$C:$K,$N60,COLUMN(H60)-3)</f>
        <v>#N/A</v>
      </c>
      <c r="I60" s="324" t="e" cm="1">
        <f t="array" ref="I60">INDEX(課題別内訳!$C:$K,$N60,COLUMN(I60)-3)</f>
        <v>#N/A</v>
      </c>
      <c r="J60" s="324" t="e" cm="1">
        <f t="array" ref="J60">INDEX(課題別内訳!$C:$K,$N60,COLUMN(J60)-3)</f>
        <v>#N/A</v>
      </c>
      <c r="K60" s="324" t="e" cm="1">
        <f t="array" ref="K60">INDEX(課題別内訳!$C:$K,$N60,COLUMN(K60)-3)</f>
        <v>#N/A</v>
      </c>
      <c r="L60" s="324" t="e">
        <f t="shared" si="3"/>
        <v>#N/A</v>
      </c>
      <c r="N60" t="e">
        <f>IF(AND(O58="NO",O59="NO"),MATCH(C60,課題別内訳!B:B,0)+10,N59+1)</f>
        <v>#N/A</v>
      </c>
      <c r="O60" t="e" cm="1">
        <f t="array" ref="O60">IF(INDEX(課題別内訳!A:L,N60+IF(G60="共同研究費",1,0)+1,3)="","NO","OK")</f>
        <v>#N/A</v>
      </c>
    </row>
    <row r="61" spans="3:15" x14ac:dyDescent="0.45">
      <c r="C61" s="307" t="e">
        <f t="shared" si="2"/>
        <v>#N/A</v>
      </c>
      <c r="D61" s="310" t="e" cm="1">
        <f t="array" ref="D61">IF($G61="共同研究費",INDEX(課題別内訳!$C:$K,$N61,COLUMN(D61)-3),INDEX(課題別内訳!$C:$K,$N61-1,COLUMN(D61)-3))</f>
        <v>#N/A</v>
      </c>
      <c r="E61" s="311" t="e" cm="1">
        <f t="array" ref="E61">IF($G61="共同研究費",INDEX(課題別内訳!$C:$K,$N61,COLUMN(E61)-3),INDEX(課題別内訳!$C:$K,$N61-1,COLUMN(E61)-3))</f>
        <v>#N/A</v>
      </c>
      <c r="F61" s="312" t="e" cm="1">
        <f t="array" ref="F61">IF($G61="共同研究費",INDEX(課題別内訳!$C:$K,$N61,COLUMN(F61)-3),INDEX(課題別内訳!$C:$K,$N61-1,COLUMN(F61)-3))</f>
        <v>#N/A</v>
      </c>
      <c r="G61" s="308" t="e" cm="1">
        <f t="array" ref="G61">INDEX(課題別内訳!$C:$K,$N61,COLUMN(G61)-3)</f>
        <v>#N/A</v>
      </c>
      <c r="H61" s="324" t="e" cm="1">
        <f t="array" ref="H61">INDEX(課題別内訳!$C:$K,$N61,COLUMN(H61)-3)</f>
        <v>#N/A</v>
      </c>
      <c r="I61" s="324" t="e" cm="1">
        <f t="array" ref="I61">INDEX(課題別内訳!$C:$K,$N61,COLUMN(I61)-3)</f>
        <v>#N/A</v>
      </c>
      <c r="J61" s="324" t="e" cm="1">
        <f t="array" ref="J61">INDEX(課題別内訳!$C:$K,$N61,COLUMN(J61)-3)</f>
        <v>#N/A</v>
      </c>
      <c r="K61" s="324" t="e" cm="1">
        <f t="array" ref="K61">INDEX(課題別内訳!$C:$K,$N61,COLUMN(K61)-3)</f>
        <v>#N/A</v>
      </c>
      <c r="L61" s="324" t="e">
        <f t="shared" si="3"/>
        <v>#N/A</v>
      </c>
      <c r="N61" t="e">
        <f>IF(AND(O59="NO",O60="NO"),MATCH(C61,課題別内訳!B:B,0)+10,N60+1)</f>
        <v>#N/A</v>
      </c>
      <c r="O61" t="e" cm="1">
        <f t="array" ref="O61">IF(INDEX(課題別内訳!A:L,N61+IF(G61="共同研究費",1,0)+1,3)="","NO","OK")</f>
        <v>#N/A</v>
      </c>
    </row>
    <row r="62" spans="3:15" x14ac:dyDescent="0.45">
      <c r="C62" s="307" t="e">
        <f t="shared" si="2"/>
        <v>#N/A</v>
      </c>
      <c r="D62" s="310" t="e" cm="1">
        <f t="array" ref="D62">IF($G62="共同研究費",INDEX(課題別内訳!$C:$K,$N62,COLUMN(D62)-3),INDEX(課題別内訳!$C:$K,$N62-1,COLUMN(D62)-3))</f>
        <v>#N/A</v>
      </c>
      <c r="E62" s="311" t="e" cm="1">
        <f t="array" ref="E62">IF($G62="共同研究費",INDEX(課題別内訳!$C:$K,$N62,COLUMN(E62)-3),INDEX(課題別内訳!$C:$K,$N62-1,COLUMN(E62)-3))</f>
        <v>#N/A</v>
      </c>
      <c r="F62" s="312" t="e" cm="1">
        <f t="array" ref="F62">IF($G62="共同研究費",INDEX(課題別内訳!$C:$K,$N62,COLUMN(F62)-3),INDEX(課題別内訳!$C:$K,$N62-1,COLUMN(F62)-3))</f>
        <v>#N/A</v>
      </c>
      <c r="G62" s="308" t="e" cm="1">
        <f t="array" ref="G62">INDEX(課題別内訳!$C:$K,$N62,COLUMN(G62)-3)</f>
        <v>#N/A</v>
      </c>
      <c r="H62" s="324" t="e" cm="1">
        <f t="array" ref="H62">INDEX(課題別内訳!$C:$K,$N62,COLUMN(H62)-3)</f>
        <v>#N/A</v>
      </c>
      <c r="I62" s="324" t="e" cm="1">
        <f t="array" ref="I62">INDEX(課題別内訳!$C:$K,$N62,COLUMN(I62)-3)</f>
        <v>#N/A</v>
      </c>
      <c r="J62" s="324" t="e" cm="1">
        <f t="array" ref="J62">INDEX(課題別内訳!$C:$K,$N62,COLUMN(J62)-3)</f>
        <v>#N/A</v>
      </c>
      <c r="K62" s="324" t="e" cm="1">
        <f t="array" ref="K62">INDEX(課題別内訳!$C:$K,$N62,COLUMN(K62)-3)</f>
        <v>#N/A</v>
      </c>
      <c r="L62" s="324" t="e">
        <f t="shared" si="3"/>
        <v>#N/A</v>
      </c>
      <c r="N62" t="e">
        <f>IF(AND(O60="NO",O61="NO"),MATCH(C62,課題別内訳!B:B,0)+10,N61+1)</f>
        <v>#N/A</v>
      </c>
      <c r="O62" t="e" cm="1">
        <f t="array" ref="O62">IF(INDEX(課題別内訳!A:L,N62+IF(G62="共同研究費",1,0)+1,3)="","NO","OK")</f>
        <v>#N/A</v>
      </c>
    </row>
    <row r="63" spans="3:15" x14ac:dyDescent="0.45">
      <c r="C63" s="307" t="e">
        <f t="shared" si="2"/>
        <v>#N/A</v>
      </c>
      <c r="D63" s="310" t="e" cm="1">
        <f t="array" ref="D63">IF($G63="共同研究費",INDEX(課題別内訳!$C:$K,$N63,COLUMN(D63)-3),INDEX(課題別内訳!$C:$K,$N63-1,COLUMN(D63)-3))</f>
        <v>#N/A</v>
      </c>
      <c r="E63" s="311" t="e" cm="1">
        <f t="array" ref="E63">IF($G63="共同研究費",INDEX(課題別内訳!$C:$K,$N63,COLUMN(E63)-3),INDEX(課題別内訳!$C:$K,$N63-1,COLUMN(E63)-3))</f>
        <v>#N/A</v>
      </c>
      <c r="F63" s="312" t="e" cm="1">
        <f t="array" ref="F63">IF($G63="共同研究費",INDEX(課題別内訳!$C:$K,$N63,COLUMN(F63)-3),INDEX(課題別内訳!$C:$K,$N63-1,COLUMN(F63)-3))</f>
        <v>#N/A</v>
      </c>
      <c r="G63" s="308" t="e" cm="1">
        <f t="array" ref="G63">INDEX(課題別内訳!$C:$K,$N63,COLUMN(G63)-3)</f>
        <v>#N/A</v>
      </c>
      <c r="H63" s="324" t="e" cm="1">
        <f t="array" ref="H63">INDEX(課題別内訳!$C:$K,$N63,COLUMN(H63)-3)</f>
        <v>#N/A</v>
      </c>
      <c r="I63" s="324" t="e" cm="1">
        <f t="array" ref="I63">INDEX(課題別内訳!$C:$K,$N63,COLUMN(I63)-3)</f>
        <v>#N/A</v>
      </c>
      <c r="J63" s="324" t="e" cm="1">
        <f t="array" ref="J63">INDEX(課題別内訳!$C:$K,$N63,COLUMN(J63)-3)</f>
        <v>#N/A</v>
      </c>
      <c r="K63" s="324" t="e" cm="1">
        <f t="array" ref="K63">INDEX(課題別内訳!$C:$K,$N63,COLUMN(K63)-3)</f>
        <v>#N/A</v>
      </c>
      <c r="L63" s="324" t="e">
        <f t="shared" si="3"/>
        <v>#N/A</v>
      </c>
      <c r="N63" t="e">
        <f>IF(AND(O61="NO",O62="NO"),MATCH(C63,課題別内訳!B:B,0)+10,N62+1)</f>
        <v>#N/A</v>
      </c>
      <c r="O63" t="e" cm="1">
        <f t="array" ref="O63">IF(INDEX(課題別内訳!A:L,N63+IF(G63="共同研究費",1,0)+1,3)="","NO","OK")</f>
        <v>#N/A</v>
      </c>
    </row>
    <row r="64" spans="3:15" x14ac:dyDescent="0.45">
      <c r="C64" s="307" t="e">
        <f t="shared" si="2"/>
        <v>#N/A</v>
      </c>
      <c r="D64" s="310" t="e" cm="1">
        <f t="array" ref="D64">IF($G64="共同研究費",INDEX(課題別内訳!$C:$K,$N64,COLUMN(D64)-3),INDEX(課題別内訳!$C:$K,$N64-1,COLUMN(D64)-3))</f>
        <v>#N/A</v>
      </c>
      <c r="E64" s="311" t="e" cm="1">
        <f t="array" ref="E64">IF($G64="共同研究費",INDEX(課題別内訳!$C:$K,$N64,COLUMN(E64)-3),INDEX(課題別内訳!$C:$K,$N64-1,COLUMN(E64)-3))</f>
        <v>#N/A</v>
      </c>
      <c r="F64" s="312" t="e" cm="1">
        <f t="array" ref="F64">IF($G64="共同研究費",INDEX(課題別内訳!$C:$K,$N64,COLUMN(F64)-3),INDEX(課題別内訳!$C:$K,$N64-1,COLUMN(F64)-3))</f>
        <v>#N/A</v>
      </c>
      <c r="G64" s="308" t="e" cm="1">
        <f t="array" ref="G64">INDEX(課題別内訳!$C:$K,$N64,COLUMN(G64)-3)</f>
        <v>#N/A</v>
      </c>
      <c r="H64" s="324" t="e" cm="1">
        <f t="array" ref="H64">INDEX(課題別内訳!$C:$K,$N64,COLUMN(H64)-3)</f>
        <v>#N/A</v>
      </c>
      <c r="I64" s="324" t="e" cm="1">
        <f t="array" ref="I64">INDEX(課題別内訳!$C:$K,$N64,COLUMN(I64)-3)</f>
        <v>#N/A</v>
      </c>
      <c r="J64" s="324" t="e" cm="1">
        <f t="array" ref="J64">INDEX(課題別内訳!$C:$K,$N64,COLUMN(J64)-3)</f>
        <v>#N/A</v>
      </c>
      <c r="K64" s="324" t="e" cm="1">
        <f t="array" ref="K64">INDEX(課題別内訳!$C:$K,$N64,COLUMN(K64)-3)</f>
        <v>#N/A</v>
      </c>
      <c r="L64" s="324" t="e">
        <f t="shared" si="3"/>
        <v>#N/A</v>
      </c>
      <c r="N64" t="e">
        <f>IF(AND(O62="NO",O63="NO"),MATCH(C64,課題別内訳!B:B,0)+10,N63+1)</f>
        <v>#N/A</v>
      </c>
      <c r="O64" t="e" cm="1">
        <f t="array" ref="O64">IF(INDEX(課題別内訳!A:L,N64+IF(G64="共同研究費",1,0)+1,3)="","NO","OK")</f>
        <v>#N/A</v>
      </c>
    </row>
    <row r="65" spans="3:15" x14ac:dyDescent="0.45">
      <c r="C65" s="307" t="e">
        <f t="shared" si="2"/>
        <v>#N/A</v>
      </c>
      <c r="D65" s="310" t="e" cm="1">
        <f t="array" ref="D65">IF($G65="共同研究費",INDEX(課題別内訳!$C:$K,$N65,COLUMN(D65)-3),INDEX(課題別内訳!$C:$K,$N65-1,COLUMN(D65)-3))</f>
        <v>#N/A</v>
      </c>
      <c r="E65" s="311" t="e" cm="1">
        <f t="array" ref="E65">IF($G65="共同研究費",INDEX(課題別内訳!$C:$K,$N65,COLUMN(E65)-3),INDEX(課題別内訳!$C:$K,$N65-1,COLUMN(E65)-3))</f>
        <v>#N/A</v>
      </c>
      <c r="F65" s="312" t="e" cm="1">
        <f t="array" ref="F65">IF($G65="共同研究費",INDEX(課題別内訳!$C:$K,$N65,COLUMN(F65)-3),INDEX(課題別内訳!$C:$K,$N65-1,COLUMN(F65)-3))</f>
        <v>#N/A</v>
      </c>
      <c r="G65" s="308" t="e" cm="1">
        <f t="array" ref="G65">INDEX(課題別内訳!$C:$K,$N65,COLUMN(G65)-3)</f>
        <v>#N/A</v>
      </c>
      <c r="H65" s="324" t="e" cm="1">
        <f t="array" ref="H65">INDEX(課題別内訳!$C:$K,$N65,COLUMN(H65)-3)</f>
        <v>#N/A</v>
      </c>
      <c r="I65" s="324" t="e" cm="1">
        <f t="array" ref="I65">INDEX(課題別内訳!$C:$K,$N65,COLUMN(I65)-3)</f>
        <v>#N/A</v>
      </c>
      <c r="J65" s="324" t="e" cm="1">
        <f t="array" ref="J65">INDEX(課題別内訳!$C:$K,$N65,COLUMN(J65)-3)</f>
        <v>#N/A</v>
      </c>
      <c r="K65" s="324" t="e" cm="1">
        <f t="array" ref="K65">INDEX(課題別内訳!$C:$K,$N65,COLUMN(K65)-3)</f>
        <v>#N/A</v>
      </c>
      <c r="L65" s="324" t="e">
        <f t="shared" si="3"/>
        <v>#N/A</v>
      </c>
      <c r="N65" t="e">
        <f>IF(AND(O63="NO",O64="NO"),MATCH(C65,課題別内訳!B:B,0)+10,N64+1)</f>
        <v>#N/A</v>
      </c>
      <c r="O65" t="e" cm="1">
        <f t="array" ref="O65">IF(INDEX(課題別内訳!A:L,N65+IF(G65="共同研究費",1,0)+1,3)="","NO","OK")</f>
        <v>#N/A</v>
      </c>
    </row>
    <row r="66" spans="3:15" x14ac:dyDescent="0.45">
      <c r="C66" s="307" t="e">
        <f t="shared" si="2"/>
        <v>#N/A</v>
      </c>
      <c r="D66" s="310" t="e" cm="1">
        <f t="array" ref="D66">IF($G66="共同研究費",INDEX(課題別内訳!$C:$K,$N66,COLUMN(D66)-3),INDEX(課題別内訳!$C:$K,$N66-1,COLUMN(D66)-3))</f>
        <v>#N/A</v>
      </c>
      <c r="E66" s="311" t="e" cm="1">
        <f t="array" ref="E66">IF($G66="共同研究費",INDEX(課題別内訳!$C:$K,$N66,COLUMN(E66)-3),INDEX(課題別内訳!$C:$K,$N66-1,COLUMN(E66)-3))</f>
        <v>#N/A</v>
      </c>
      <c r="F66" s="312" t="e" cm="1">
        <f t="array" ref="F66">IF($G66="共同研究費",INDEX(課題別内訳!$C:$K,$N66,COLUMN(F66)-3),INDEX(課題別内訳!$C:$K,$N66-1,COLUMN(F66)-3))</f>
        <v>#N/A</v>
      </c>
      <c r="G66" s="308" t="e" cm="1">
        <f t="array" ref="G66">INDEX(課題別内訳!$C:$K,$N66,COLUMN(G66)-3)</f>
        <v>#N/A</v>
      </c>
      <c r="H66" s="324" t="e" cm="1">
        <f t="array" ref="H66">INDEX(課題別内訳!$C:$K,$N66,COLUMN(H66)-3)</f>
        <v>#N/A</v>
      </c>
      <c r="I66" s="324" t="e" cm="1">
        <f t="array" ref="I66">INDEX(課題別内訳!$C:$K,$N66,COLUMN(I66)-3)</f>
        <v>#N/A</v>
      </c>
      <c r="J66" s="324" t="e" cm="1">
        <f t="array" ref="J66">INDEX(課題別内訳!$C:$K,$N66,COLUMN(J66)-3)</f>
        <v>#N/A</v>
      </c>
      <c r="K66" s="324" t="e" cm="1">
        <f t="array" ref="K66">INDEX(課題別内訳!$C:$K,$N66,COLUMN(K66)-3)</f>
        <v>#N/A</v>
      </c>
      <c r="L66" s="324" t="e">
        <f t="shared" si="3"/>
        <v>#N/A</v>
      </c>
      <c r="N66" t="e">
        <f>IF(AND(O64="NO",O65="NO"),MATCH(C66,課題別内訳!B:B,0)+10,N65+1)</f>
        <v>#N/A</v>
      </c>
      <c r="O66" t="e" cm="1">
        <f t="array" ref="O66">IF(INDEX(課題別内訳!A:L,N66+IF(G66="共同研究費",1,0)+1,3)="","NO","OK")</f>
        <v>#N/A</v>
      </c>
    </row>
    <row r="67" spans="3:15" x14ac:dyDescent="0.45">
      <c r="C67" s="307" t="e">
        <f t="shared" si="2"/>
        <v>#N/A</v>
      </c>
      <c r="D67" s="310" t="e" cm="1">
        <f t="array" ref="D67">IF($G67="共同研究費",INDEX(課題別内訳!$C:$K,$N67,COLUMN(D67)-3),INDEX(課題別内訳!$C:$K,$N67-1,COLUMN(D67)-3))</f>
        <v>#N/A</v>
      </c>
      <c r="E67" s="311" t="e" cm="1">
        <f t="array" ref="E67">IF($G67="共同研究費",INDEX(課題別内訳!$C:$K,$N67,COLUMN(E67)-3),INDEX(課題別内訳!$C:$K,$N67-1,COLUMN(E67)-3))</f>
        <v>#N/A</v>
      </c>
      <c r="F67" s="312" t="e" cm="1">
        <f t="array" ref="F67">IF($G67="共同研究費",INDEX(課題別内訳!$C:$K,$N67,COLUMN(F67)-3),INDEX(課題別内訳!$C:$K,$N67-1,COLUMN(F67)-3))</f>
        <v>#N/A</v>
      </c>
      <c r="G67" s="308" t="e" cm="1">
        <f t="array" ref="G67">INDEX(課題別内訳!$C:$K,$N67,COLUMN(G67)-3)</f>
        <v>#N/A</v>
      </c>
      <c r="H67" s="324" t="e" cm="1">
        <f t="array" ref="H67">INDEX(課題別内訳!$C:$K,$N67,COLUMN(H67)-3)</f>
        <v>#N/A</v>
      </c>
      <c r="I67" s="324" t="e" cm="1">
        <f t="array" ref="I67">INDEX(課題別内訳!$C:$K,$N67,COLUMN(I67)-3)</f>
        <v>#N/A</v>
      </c>
      <c r="J67" s="324" t="e" cm="1">
        <f t="array" ref="J67">INDEX(課題別内訳!$C:$K,$N67,COLUMN(J67)-3)</f>
        <v>#N/A</v>
      </c>
      <c r="K67" s="324" t="e" cm="1">
        <f t="array" ref="K67">INDEX(課題別内訳!$C:$K,$N67,COLUMN(K67)-3)</f>
        <v>#N/A</v>
      </c>
      <c r="L67" s="324" t="e">
        <f t="shared" si="3"/>
        <v>#N/A</v>
      </c>
      <c r="N67" t="e">
        <f>IF(AND(O65="NO",O66="NO"),MATCH(C67,課題別内訳!B:B,0)+10,N66+1)</f>
        <v>#N/A</v>
      </c>
      <c r="O67" t="e" cm="1">
        <f t="array" ref="O67">IF(INDEX(課題別内訳!A:L,N67+IF(G67="共同研究費",1,0)+1,3)="","NO","OK")</f>
        <v>#N/A</v>
      </c>
    </row>
    <row r="68" spans="3:15" x14ac:dyDescent="0.45">
      <c r="C68" s="307" t="e">
        <f t="shared" si="2"/>
        <v>#N/A</v>
      </c>
      <c r="D68" s="310" t="e" cm="1">
        <f t="array" ref="D68">IF($G68="共同研究費",INDEX(課題別内訳!$C:$K,$N68,COLUMN(D68)-3),INDEX(課題別内訳!$C:$K,$N68-1,COLUMN(D68)-3))</f>
        <v>#N/A</v>
      </c>
      <c r="E68" s="311" t="e" cm="1">
        <f t="array" ref="E68">IF($G68="共同研究費",INDEX(課題別内訳!$C:$K,$N68,COLUMN(E68)-3),INDEX(課題別内訳!$C:$K,$N68-1,COLUMN(E68)-3))</f>
        <v>#N/A</v>
      </c>
      <c r="F68" s="312" t="e" cm="1">
        <f t="array" ref="F68">IF($G68="共同研究費",INDEX(課題別内訳!$C:$K,$N68,COLUMN(F68)-3),INDEX(課題別内訳!$C:$K,$N68-1,COLUMN(F68)-3))</f>
        <v>#N/A</v>
      </c>
      <c r="G68" s="308" t="e" cm="1">
        <f t="array" ref="G68">INDEX(課題別内訳!$C:$K,$N68,COLUMN(G68)-3)</f>
        <v>#N/A</v>
      </c>
      <c r="H68" s="324" t="e" cm="1">
        <f t="array" ref="H68">INDEX(課題別内訳!$C:$K,$N68,COLUMN(H68)-3)</f>
        <v>#N/A</v>
      </c>
      <c r="I68" s="324" t="e" cm="1">
        <f t="array" ref="I68">INDEX(課題別内訳!$C:$K,$N68,COLUMN(I68)-3)</f>
        <v>#N/A</v>
      </c>
      <c r="J68" s="324" t="e" cm="1">
        <f t="array" ref="J68">INDEX(課題別内訳!$C:$K,$N68,COLUMN(J68)-3)</f>
        <v>#N/A</v>
      </c>
      <c r="K68" s="324" t="e" cm="1">
        <f t="array" ref="K68">INDEX(課題別内訳!$C:$K,$N68,COLUMN(K68)-3)</f>
        <v>#N/A</v>
      </c>
      <c r="L68" s="324" t="e">
        <f t="shared" si="3"/>
        <v>#N/A</v>
      </c>
      <c r="N68" t="e">
        <f>IF(AND(O66="NO",O67="NO"),MATCH(C68,課題別内訳!B:B,0)+10,N67+1)</f>
        <v>#N/A</v>
      </c>
      <c r="O68" t="e" cm="1">
        <f t="array" ref="O68">IF(INDEX(課題別内訳!A:L,N68+IF(G68="共同研究費",1,0)+1,3)="","NO","OK")</f>
        <v>#N/A</v>
      </c>
    </row>
    <row r="69" spans="3:15" x14ac:dyDescent="0.45">
      <c r="C69" s="307" t="e">
        <f t="shared" si="2"/>
        <v>#N/A</v>
      </c>
      <c r="D69" s="310" t="e" cm="1">
        <f t="array" ref="D69">IF($G69="共同研究費",INDEX(課題別内訳!$C:$K,$N69,COLUMN(D69)-3),INDEX(課題別内訳!$C:$K,$N69-1,COLUMN(D69)-3))</f>
        <v>#N/A</v>
      </c>
      <c r="E69" s="311" t="e" cm="1">
        <f t="array" ref="E69">IF($G69="共同研究費",INDEX(課題別内訳!$C:$K,$N69,COLUMN(E69)-3),INDEX(課題別内訳!$C:$K,$N69-1,COLUMN(E69)-3))</f>
        <v>#N/A</v>
      </c>
      <c r="F69" s="312" t="e" cm="1">
        <f t="array" ref="F69">IF($G69="共同研究費",INDEX(課題別内訳!$C:$K,$N69,COLUMN(F69)-3),INDEX(課題別内訳!$C:$K,$N69-1,COLUMN(F69)-3))</f>
        <v>#N/A</v>
      </c>
      <c r="G69" s="308" t="e" cm="1">
        <f t="array" ref="G69">INDEX(課題別内訳!$C:$K,$N69,COLUMN(G69)-3)</f>
        <v>#N/A</v>
      </c>
      <c r="H69" s="324" t="e" cm="1">
        <f t="array" ref="H69">INDEX(課題別内訳!$C:$K,$N69,COLUMN(H69)-3)</f>
        <v>#N/A</v>
      </c>
      <c r="I69" s="324" t="e" cm="1">
        <f t="array" ref="I69">INDEX(課題別内訳!$C:$K,$N69,COLUMN(I69)-3)</f>
        <v>#N/A</v>
      </c>
      <c r="J69" s="324" t="e" cm="1">
        <f t="array" ref="J69">INDEX(課題別内訳!$C:$K,$N69,COLUMN(J69)-3)</f>
        <v>#N/A</v>
      </c>
      <c r="K69" s="324" t="e" cm="1">
        <f t="array" ref="K69">INDEX(課題別内訳!$C:$K,$N69,COLUMN(K69)-3)</f>
        <v>#N/A</v>
      </c>
      <c r="L69" s="324" t="e">
        <f t="shared" si="3"/>
        <v>#N/A</v>
      </c>
      <c r="N69" t="e">
        <f>IF(AND(O67="NO",O68="NO"),MATCH(C69,課題別内訳!B:B,0)+10,N68+1)</f>
        <v>#N/A</v>
      </c>
      <c r="O69" t="e" cm="1">
        <f t="array" ref="O69">IF(INDEX(課題別内訳!A:L,N69+IF(G69="共同研究費",1,0)+1,3)="","NO","OK")</f>
        <v>#N/A</v>
      </c>
    </row>
    <row r="70" spans="3:15" x14ac:dyDescent="0.45">
      <c r="C70" s="307" t="e">
        <f t="shared" si="2"/>
        <v>#N/A</v>
      </c>
      <c r="D70" s="310" t="e" cm="1">
        <f t="array" ref="D70">IF($G70="共同研究費",INDEX(課題別内訳!$C:$K,$N70,COLUMN(D70)-3),INDEX(課題別内訳!$C:$K,$N70-1,COLUMN(D70)-3))</f>
        <v>#N/A</v>
      </c>
      <c r="E70" s="311" t="e" cm="1">
        <f t="array" ref="E70">IF($G70="共同研究費",INDEX(課題別内訳!$C:$K,$N70,COLUMN(E70)-3),INDEX(課題別内訳!$C:$K,$N70-1,COLUMN(E70)-3))</f>
        <v>#N/A</v>
      </c>
      <c r="F70" s="312" t="e" cm="1">
        <f t="array" ref="F70">IF($G70="共同研究費",INDEX(課題別内訳!$C:$K,$N70,COLUMN(F70)-3),INDEX(課題別内訳!$C:$K,$N70-1,COLUMN(F70)-3))</f>
        <v>#N/A</v>
      </c>
      <c r="G70" s="308" t="e" cm="1">
        <f t="array" ref="G70">INDEX(課題別内訳!$C:$K,$N70,COLUMN(G70)-3)</f>
        <v>#N/A</v>
      </c>
      <c r="H70" s="324" t="e" cm="1">
        <f t="array" ref="H70">INDEX(課題別内訳!$C:$K,$N70,COLUMN(H70)-3)</f>
        <v>#N/A</v>
      </c>
      <c r="I70" s="324" t="e" cm="1">
        <f t="array" ref="I70">INDEX(課題別内訳!$C:$K,$N70,COLUMN(I70)-3)</f>
        <v>#N/A</v>
      </c>
      <c r="J70" s="324" t="e" cm="1">
        <f t="array" ref="J70">INDEX(課題別内訳!$C:$K,$N70,COLUMN(J70)-3)</f>
        <v>#N/A</v>
      </c>
      <c r="K70" s="324" t="e" cm="1">
        <f t="array" ref="K70">INDEX(課題別内訳!$C:$K,$N70,COLUMN(K70)-3)</f>
        <v>#N/A</v>
      </c>
      <c r="L70" s="324" t="e">
        <f t="shared" si="3"/>
        <v>#N/A</v>
      </c>
      <c r="N70" t="e">
        <f>IF(AND(O68="NO",O69="NO"),MATCH(C70,課題別内訳!B:B,0)+10,N69+1)</f>
        <v>#N/A</v>
      </c>
      <c r="O70" t="e" cm="1">
        <f t="array" ref="O70">IF(INDEX(課題別内訳!A:L,N70+IF(G70="共同研究費",1,0)+1,3)="","NO","OK")</f>
        <v>#N/A</v>
      </c>
    </row>
    <row r="71" spans="3:15" x14ac:dyDescent="0.45">
      <c r="C71" s="307" t="e">
        <f t="shared" ref="C71:C134" si="4">IF(AND(O69="NO",O70="NO"),C70+1,C70)</f>
        <v>#N/A</v>
      </c>
      <c r="D71" s="310" t="e" cm="1">
        <f t="array" ref="D71">IF($G71="共同研究費",INDEX(課題別内訳!$C:$K,$N71,COLUMN(D71)-3),INDEX(課題別内訳!$C:$K,$N71-1,COLUMN(D71)-3))</f>
        <v>#N/A</v>
      </c>
      <c r="E71" s="311" t="e" cm="1">
        <f t="array" ref="E71">IF($G71="共同研究費",INDEX(課題別内訳!$C:$K,$N71,COLUMN(E71)-3),INDEX(課題別内訳!$C:$K,$N71-1,COLUMN(E71)-3))</f>
        <v>#N/A</v>
      </c>
      <c r="F71" s="312" t="e" cm="1">
        <f t="array" ref="F71">IF($G71="共同研究費",INDEX(課題別内訳!$C:$K,$N71,COLUMN(F71)-3),INDEX(課題別内訳!$C:$K,$N71-1,COLUMN(F71)-3))</f>
        <v>#N/A</v>
      </c>
      <c r="G71" s="308" t="e" cm="1">
        <f t="array" ref="G71">INDEX(課題別内訳!$C:$K,$N71,COLUMN(G71)-3)</f>
        <v>#N/A</v>
      </c>
      <c r="H71" s="324" t="e" cm="1">
        <f t="array" ref="H71">INDEX(課題別内訳!$C:$K,$N71,COLUMN(H71)-3)</f>
        <v>#N/A</v>
      </c>
      <c r="I71" s="324" t="e" cm="1">
        <f t="array" ref="I71">INDEX(課題別内訳!$C:$K,$N71,COLUMN(I71)-3)</f>
        <v>#N/A</v>
      </c>
      <c r="J71" s="324" t="e" cm="1">
        <f t="array" ref="J71">INDEX(課題別内訳!$C:$K,$N71,COLUMN(J71)-3)</f>
        <v>#N/A</v>
      </c>
      <c r="K71" s="324" t="e" cm="1">
        <f t="array" ref="K71">INDEX(課題別内訳!$C:$K,$N71,COLUMN(K71)-3)</f>
        <v>#N/A</v>
      </c>
      <c r="L71" s="324" t="e">
        <f t="shared" si="3"/>
        <v>#N/A</v>
      </c>
      <c r="N71" t="e">
        <f>IF(AND(O69="NO",O70="NO"),MATCH(C71,課題別内訳!B:B,0)+10,N70+1)</f>
        <v>#N/A</v>
      </c>
      <c r="O71" t="e" cm="1">
        <f t="array" ref="O71">IF(INDEX(課題別内訳!A:L,N71+IF(G71="共同研究費",1,0)+1,3)="","NO","OK")</f>
        <v>#N/A</v>
      </c>
    </row>
    <row r="72" spans="3:15" x14ac:dyDescent="0.45">
      <c r="C72" s="307" t="e">
        <f t="shared" si="4"/>
        <v>#N/A</v>
      </c>
      <c r="D72" s="310" t="e" cm="1">
        <f t="array" ref="D72">IF($G72="共同研究費",INDEX(課題別内訳!$C:$K,$N72,COLUMN(D72)-3),INDEX(課題別内訳!$C:$K,$N72-1,COLUMN(D72)-3))</f>
        <v>#N/A</v>
      </c>
      <c r="E72" s="311" t="e" cm="1">
        <f t="array" ref="E72">IF($G72="共同研究費",INDEX(課題別内訳!$C:$K,$N72,COLUMN(E72)-3),INDEX(課題別内訳!$C:$K,$N72-1,COLUMN(E72)-3))</f>
        <v>#N/A</v>
      </c>
      <c r="F72" s="312" t="e" cm="1">
        <f t="array" ref="F72">IF($G72="共同研究費",INDEX(課題別内訳!$C:$K,$N72,COLUMN(F72)-3),INDEX(課題別内訳!$C:$K,$N72-1,COLUMN(F72)-3))</f>
        <v>#N/A</v>
      </c>
      <c r="G72" s="308" t="e" cm="1">
        <f t="array" ref="G72">INDEX(課題別内訳!$C:$K,$N72,COLUMN(G72)-3)</f>
        <v>#N/A</v>
      </c>
      <c r="H72" s="324" t="e" cm="1">
        <f t="array" ref="H72">INDEX(課題別内訳!$C:$K,$N72,COLUMN(H72)-3)</f>
        <v>#N/A</v>
      </c>
      <c r="I72" s="324" t="e" cm="1">
        <f t="array" ref="I72">INDEX(課題別内訳!$C:$K,$N72,COLUMN(I72)-3)</f>
        <v>#N/A</v>
      </c>
      <c r="J72" s="324" t="e" cm="1">
        <f t="array" ref="J72">INDEX(課題別内訳!$C:$K,$N72,COLUMN(J72)-3)</f>
        <v>#N/A</v>
      </c>
      <c r="K72" s="324" t="e" cm="1">
        <f t="array" ref="K72">INDEX(課題別内訳!$C:$K,$N72,COLUMN(K72)-3)</f>
        <v>#N/A</v>
      </c>
      <c r="L72" s="324" t="e">
        <f t="shared" si="3"/>
        <v>#N/A</v>
      </c>
      <c r="N72" t="e">
        <f>IF(AND(O70="NO",O71="NO"),MATCH(C72,課題別内訳!B:B,0)+10,N71+1)</f>
        <v>#N/A</v>
      </c>
      <c r="O72" t="e" cm="1">
        <f t="array" ref="O72">IF(INDEX(課題別内訳!A:L,N72+IF(G72="共同研究費",1,0)+1,3)="","NO","OK")</f>
        <v>#N/A</v>
      </c>
    </row>
    <row r="73" spans="3:15" x14ac:dyDescent="0.45">
      <c r="C73" s="307" t="e">
        <f t="shared" si="4"/>
        <v>#N/A</v>
      </c>
      <c r="D73" s="310" t="e" cm="1">
        <f t="array" ref="D73">IF($G73="共同研究費",INDEX(課題別内訳!$C:$K,$N73,COLUMN(D73)-3),INDEX(課題別内訳!$C:$K,$N73-1,COLUMN(D73)-3))</f>
        <v>#N/A</v>
      </c>
      <c r="E73" s="311" t="e" cm="1">
        <f t="array" ref="E73">IF($G73="共同研究費",INDEX(課題別内訳!$C:$K,$N73,COLUMN(E73)-3),INDEX(課題別内訳!$C:$K,$N73-1,COLUMN(E73)-3))</f>
        <v>#N/A</v>
      </c>
      <c r="F73" s="312" t="e" cm="1">
        <f t="array" ref="F73">IF($G73="共同研究費",INDEX(課題別内訳!$C:$K,$N73,COLUMN(F73)-3),INDEX(課題別内訳!$C:$K,$N73-1,COLUMN(F73)-3))</f>
        <v>#N/A</v>
      </c>
      <c r="G73" s="308" t="e" cm="1">
        <f t="array" ref="G73">INDEX(課題別内訳!$C:$K,$N73,COLUMN(G73)-3)</f>
        <v>#N/A</v>
      </c>
      <c r="H73" s="324" t="e" cm="1">
        <f t="array" ref="H73">INDEX(課題別内訳!$C:$K,$N73,COLUMN(H73)-3)</f>
        <v>#N/A</v>
      </c>
      <c r="I73" s="324" t="e" cm="1">
        <f t="array" ref="I73">INDEX(課題別内訳!$C:$K,$N73,COLUMN(I73)-3)</f>
        <v>#N/A</v>
      </c>
      <c r="J73" s="324" t="e" cm="1">
        <f t="array" ref="J73">INDEX(課題別内訳!$C:$K,$N73,COLUMN(J73)-3)</f>
        <v>#N/A</v>
      </c>
      <c r="K73" s="324" t="e" cm="1">
        <f t="array" ref="K73">INDEX(課題別内訳!$C:$K,$N73,COLUMN(K73)-3)</f>
        <v>#N/A</v>
      </c>
      <c r="L73" s="324" t="e">
        <f t="shared" si="3"/>
        <v>#N/A</v>
      </c>
      <c r="N73" t="e">
        <f>IF(AND(O71="NO",O72="NO"),MATCH(C73,課題別内訳!B:B,0)+10,N72+1)</f>
        <v>#N/A</v>
      </c>
      <c r="O73" t="e" cm="1">
        <f t="array" ref="O73">IF(INDEX(課題別内訳!A:L,N73+IF(G73="共同研究費",1,0)+1,3)="","NO","OK")</f>
        <v>#N/A</v>
      </c>
    </row>
    <row r="74" spans="3:15" x14ac:dyDescent="0.45">
      <c r="C74" s="307" t="e">
        <f t="shared" si="4"/>
        <v>#N/A</v>
      </c>
      <c r="D74" s="310" t="e" cm="1">
        <f t="array" ref="D74">IF($G74="共同研究費",INDEX(課題別内訳!$C:$K,$N74,COLUMN(D74)-3),INDEX(課題別内訳!$C:$K,$N74-1,COLUMN(D74)-3))</f>
        <v>#N/A</v>
      </c>
      <c r="E74" s="311" t="e" cm="1">
        <f t="array" ref="E74">IF($G74="共同研究費",INDEX(課題別内訳!$C:$K,$N74,COLUMN(E74)-3),INDEX(課題別内訳!$C:$K,$N74-1,COLUMN(E74)-3))</f>
        <v>#N/A</v>
      </c>
      <c r="F74" s="312" t="e" cm="1">
        <f t="array" ref="F74">IF($G74="共同研究費",INDEX(課題別内訳!$C:$K,$N74,COLUMN(F74)-3),INDEX(課題別内訳!$C:$K,$N74-1,COLUMN(F74)-3))</f>
        <v>#N/A</v>
      </c>
      <c r="G74" s="308" t="e" cm="1">
        <f t="array" ref="G74">INDEX(課題別内訳!$C:$K,$N74,COLUMN(G74)-3)</f>
        <v>#N/A</v>
      </c>
      <c r="H74" s="324" t="e" cm="1">
        <f t="array" ref="H74">INDEX(課題別内訳!$C:$K,$N74,COLUMN(H74)-3)</f>
        <v>#N/A</v>
      </c>
      <c r="I74" s="324" t="e" cm="1">
        <f t="array" ref="I74">INDEX(課題別内訳!$C:$K,$N74,COLUMN(I74)-3)</f>
        <v>#N/A</v>
      </c>
      <c r="J74" s="324" t="e" cm="1">
        <f t="array" ref="J74">INDEX(課題別内訳!$C:$K,$N74,COLUMN(J74)-3)</f>
        <v>#N/A</v>
      </c>
      <c r="K74" s="324" t="e" cm="1">
        <f t="array" ref="K74">INDEX(課題別内訳!$C:$K,$N74,COLUMN(K74)-3)</f>
        <v>#N/A</v>
      </c>
      <c r="L74" s="324" t="e">
        <f t="shared" si="3"/>
        <v>#N/A</v>
      </c>
      <c r="N74" t="e">
        <f>IF(AND(O72="NO",O73="NO"),MATCH(C74,課題別内訳!B:B,0)+10,N73+1)</f>
        <v>#N/A</v>
      </c>
      <c r="O74" t="e" cm="1">
        <f t="array" ref="O74">IF(INDEX(課題別内訳!A:L,N74+IF(G74="共同研究費",1,0)+1,3)="","NO","OK")</f>
        <v>#N/A</v>
      </c>
    </row>
    <row r="75" spans="3:15" x14ac:dyDescent="0.45">
      <c r="C75" s="307" t="e">
        <f t="shared" si="4"/>
        <v>#N/A</v>
      </c>
      <c r="D75" s="310" t="e" cm="1">
        <f t="array" ref="D75">IF($G75="共同研究費",INDEX(課題別内訳!$C:$K,$N75,COLUMN(D75)-3),INDEX(課題別内訳!$C:$K,$N75-1,COLUMN(D75)-3))</f>
        <v>#N/A</v>
      </c>
      <c r="E75" s="311" t="e" cm="1">
        <f t="array" ref="E75">IF($G75="共同研究費",INDEX(課題別内訳!$C:$K,$N75,COLUMN(E75)-3),INDEX(課題別内訳!$C:$K,$N75-1,COLUMN(E75)-3))</f>
        <v>#N/A</v>
      </c>
      <c r="F75" s="312" t="e" cm="1">
        <f t="array" ref="F75">IF($G75="共同研究費",INDEX(課題別内訳!$C:$K,$N75,COLUMN(F75)-3),INDEX(課題別内訳!$C:$K,$N75-1,COLUMN(F75)-3))</f>
        <v>#N/A</v>
      </c>
      <c r="G75" s="308" t="e" cm="1">
        <f t="array" ref="G75">INDEX(課題別内訳!$C:$K,$N75,COLUMN(G75)-3)</f>
        <v>#N/A</v>
      </c>
      <c r="H75" s="324" t="e" cm="1">
        <f t="array" ref="H75">INDEX(課題別内訳!$C:$K,$N75,COLUMN(H75)-3)</f>
        <v>#N/A</v>
      </c>
      <c r="I75" s="324" t="e" cm="1">
        <f t="array" ref="I75">INDEX(課題別内訳!$C:$K,$N75,COLUMN(I75)-3)</f>
        <v>#N/A</v>
      </c>
      <c r="J75" s="324" t="e" cm="1">
        <f t="array" ref="J75">INDEX(課題別内訳!$C:$K,$N75,COLUMN(J75)-3)</f>
        <v>#N/A</v>
      </c>
      <c r="K75" s="324" t="e" cm="1">
        <f t="array" ref="K75">INDEX(課題別内訳!$C:$K,$N75,COLUMN(K75)-3)</f>
        <v>#N/A</v>
      </c>
      <c r="L75" s="324" t="e">
        <f t="shared" si="3"/>
        <v>#N/A</v>
      </c>
      <c r="N75" t="e">
        <f>IF(AND(O73="NO",O74="NO"),MATCH(C75,課題別内訳!B:B,0)+10,N74+1)</f>
        <v>#N/A</v>
      </c>
      <c r="O75" t="e" cm="1">
        <f t="array" ref="O75">IF(INDEX(課題別内訳!A:L,N75+IF(G75="共同研究費",1,0)+1,3)="","NO","OK")</f>
        <v>#N/A</v>
      </c>
    </row>
    <row r="76" spans="3:15" x14ac:dyDescent="0.45">
      <c r="C76" s="307" t="e">
        <f t="shared" si="4"/>
        <v>#N/A</v>
      </c>
      <c r="D76" s="310" t="e" cm="1">
        <f t="array" ref="D76">IF($G76="共同研究費",INDEX(課題別内訳!$C:$K,$N76,COLUMN(D76)-3),INDEX(課題別内訳!$C:$K,$N76-1,COLUMN(D76)-3))</f>
        <v>#N/A</v>
      </c>
      <c r="E76" s="311" t="e" cm="1">
        <f t="array" ref="E76">IF($G76="共同研究費",INDEX(課題別内訳!$C:$K,$N76,COLUMN(E76)-3),INDEX(課題別内訳!$C:$K,$N76-1,COLUMN(E76)-3))</f>
        <v>#N/A</v>
      </c>
      <c r="F76" s="312" t="e" cm="1">
        <f t="array" ref="F76">IF($G76="共同研究費",INDEX(課題別内訳!$C:$K,$N76,COLUMN(F76)-3),INDEX(課題別内訳!$C:$K,$N76-1,COLUMN(F76)-3))</f>
        <v>#N/A</v>
      </c>
      <c r="G76" s="308" t="e" cm="1">
        <f t="array" ref="G76">INDEX(課題別内訳!$C:$K,$N76,COLUMN(G76)-3)</f>
        <v>#N/A</v>
      </c>
      <c r="H76" s="324" t="e" cm="1">
        <f t="array" ref="H76">INDEX(課題別内訳!$C:$K,$N76,COLUMN(H76)-3)</f>
        <v>#N/A</v>
      </c>
      <c r="I76" s="324" t="e" cm="1">
        <f t="array" ref="I76">INDEX(課題別内訳!$C:$K,$N76,COLUMN(I76)-3)</f>
        <v>#N/A</v>
      </c>
      <c r="J76" s="324" t="e" cm="1">
        <f t="array" ref="J76">INDEX(課題別内訳!$C:$K,$N76,COLUMN(J76)-3)</f>
        <v>#N/A</v>
      </c>
      <c r="K76" s="324" t="e" cm="1">
        <f t="array" ref="K76">INDEX(課題別内訳!$C:$K,$N76,COLUMN(K76)-3)</f>
        <v>#N/A</v>
      </c>
      <c r="L76" s="324" t="e">
        <f t="shared" si="3"/>
        <v>#N/A</v>
      </c>
      <c r="N76" t="e">
        <f>IF(AND(O74="NO",O75="NO"),MATCH(C76,課題別内訳!B:B,0)+10,N75+1)</f>
        <v>#N/A</v>
      </c>
      <c r="O76" t="e" cm="1">
        <f t="array" ref="O76">IF(INDEX(課題別内訳!A:L,N76+IF(G76="共同研究費",1,0)+1,3)="","NO","OK")</f>
        <v>#N/A</v>
      </c>
    </row>
    <row r="77" spans="3:15" x14ac:dyDescent="0.45">
      <c r="C77" s="307" t="e">
        <f t="shared" si="4"/>
        <v>#N/A</v>
      </c>
      <c r="D77" s="310" t="e" cm="1">
        <f t="array" ref="D77">IF($G77="共同研究費",INDEX(課題別内訳!$C:$K,$N77,COLUMN(D77)-3),INDEX(課題別内訳!$C:$K,$N77-1,COLUMN(D77)-3))</f>
        <v>#N/A</v>
      </c>
      <c r="E77" s="311" t="e" cm="1">
        <f t="array" ref="E77">IF($G77="共同研究費",INDEX(課題別内訳!$C:$K,$N77,COLUMN(E77)-3),INDEX(課題別内訳!$C:$K,$N77-1,COLUMN(E77)-3))</f>
        <v>#N/A</v>
      </c>
      <c r="F77" s="312" t="e" cm="1">
        <f t="array" ref="F77">IF($G77="共同研究費",INDEX(課題別内訳!$C:$K,$N77,COLUMN(F77)-3),INDEX(課題別内訳!$C:$K,$N77-1,COLUMN(F77)-3))</f>
        <v>#N/A</v>
      </c>
      <c r="G77" s="308" t="e" cm="1">
        <f t="array" ref="G77">INDEX(課題別内訳!$C:$K,$N77,COLUMN(G77)-3)</f>
        <v>#N/A</v>
      </c>
      <c r="H77" s="324" t="e" cm="1">
        <f t="array" ref="H77">INDEX(課題別内訳!$C:$K,$N77,COLUMN(H77)-3)</f>
        <v>#N/A</v>
      </c>
      <c r="I77" s="324" t="e" cm="1">
        <f t="array" ref="I77">INDEX(課題別内訳!$C:$K,$N77,COLUMN(I77)-3)</f>
        <v>#N/A</v>
      </c>
      <c r="J77" s="324" t="e" cm="1">
        <f t="array" ref="J77">INDEX(課題別内訳!$C:$K,$N77,COLUMN(J77)-3)</f>
        <v>#N/A</v>
      </c>
      <c r="K77" s="324" t="e" cm="1">
        <f t="array" ref="K77">INDEX(課題別内訳!$C:$K,$N77,COLUMN(K77)-3)</f>
        <v>#N/A</v>
      </c>
      <c r="L77" s="324" t="e">
        <f t="shared" ref="L77:L96" si="5">SUM(H77:K77)</f>
        <v>#N/A</v>
      </c>
      <c r="N77" t="e">
        <f>IF(AND(O75="NO",O76="NO"),MATCH(C77,課題別内訳!B:B,0)+10,N76+1)</f>
        <v>#N/A</v>
      </c>
      <c r="O77" t="e" cm="1">
        <f t="array" ref="O77">IF(INDEX(課題別内訳!A:L,N77+IF(G77="共同研究費",1,0)+1,3)="","NO","OK")</f>
        <v>#N/A</v>
      </c>
    </row>
    <row r="78" spans="3:15" x14ac:dyDescent="0.45">
      <c r="C78" s="307" t="e">
        <f t="shared" si="4"/>
        <v>#N/A</v>
      </c>
      <c r="D78" s="310" t="e" cm="1">
        <f t="array" ref="D78">IF($G78="共同研究費",INDEX(課題別内訳!$C:$K,$N78,COLUMN(D78)-3),INDEX(課題別内訳!$C:$K,$N78-1,COLUMN(D78)-3))</f>
        <v>#N/A</v>
      </c>
      <c r="E78" s="311" t="e" cm="1">
        <f t="array" ref="E78">IF($G78="共同研究費",INDEX(課題別内訳!$C:$K,$N78,COLUMN(E78)-3),INDEX(課題別内訳!$C:$K,$N78-1,COLUMN(E78)-3))</f>
        <v>#N/A</v>
      </c>
      <c r="F78" s="312" t="e" cm="1">
        <f t="array" ref="F78">IF($G78="共同研究費",INDEX(課題別内訳!$C:$K,$N78,COLUMN(F78)-3),INDEX(課題別内訳!$C:$K,$N78-1,COLUMN(F78)-3))</f>
        <v>#N/A</v>
      </c>
      <c r="G78" s="308" t="e" cm="1">
        <f t="array" ref="G78">INDEX(課題別内訳!$C:$K,$N78,COLUMN(G78)-3)</f>
        <v>#N/A</v>
      </c>
      <c r="H78" s="324" t="e" cm="1">
        <f t="array" ref="H78">INDEX(課題別内訳!$C:$K,$N78,COLUMN(H78)-3)</f>
        <v>#N/A</v>
      </c>
      <c r="I78" s="324" t="e" cm="1">
        <f t="array" ref="I78">INDEX(課題別内訳!$C:$K,$N78,COLUMN(I78)-3)</f>
        <v>#N/A</v>
      </c>
      <c r="J78" s="324" t="e" cm="1">
        <f t="array" ref="J78">INDEX(課題別内訳!$C:$K,$N78,COLUMN(J78)-3)</f>
        <v>#N/A</v>
      </c>
      <c r="K78" s="324" t="e" cm="1">
        <f t="array" ref="K78">INDEX(課題別内訳!$C:$K,$N78,COLUMN(K78)-3)</f>
        <v>#N/A</v>
      </c>
      <c r="L78" s="324" t="e">
        <f t="shared" si="5"/>
        <v>#N/A</v>
      </c>
      <c r="N78" t="e">
        <f>IF(AND(O76="NO",O77="NO"),MATCH(C78,課題別内訳!B:B,0)+10,N77+1)</f>
        <v>#N/A</v>
      </c>
      <c r="O78" t="e" cm="1">
        <f t="array" ref="O78">IF(INDEX(課題別内訳!A:L,N78+IF(G78="共同研究費",1,0)+1,3)="","NO","OK")</f>
        <v>#N/A</v>
      </c>
    </row>
    <row r="79" spans="3:15" x14ac:dyDescent="0.45">
      <c r="C79" s="307" t="e">
        <f t="shared" si="4"/>
        <v>#N/A</v>
      </c>
      <c r="D79" s="310" t="e" cm="1">
        <f t="array" ref="D79">IF($G79="共同研究費",INDEX(課題別内訳!$C:$K,$N79,COLUMN(D79)-3),INDEX(課題別内訳!$C:$K,$N79-1,COLUMN(D79)-3))</f>
        <v>#N/A</v>
      </c>
      <c r="E79" s="311" t="e" cm="1">
        <f t="array" ref="E79">IF($G79="共同研究費",INDEX(課題別内訳!$C:$K,$N79,COLUMN(E79)-3),INDEX(課題別内訳!$C:$K,$N79-1,COLUMN(E79)-3))</f>
        <v>#N/A</v>
      </c>
      <c r="F79" s="312" t="e" cm="1">
        <f t="array" ref="F79">IF($G79="共同研究費",INDEX(課題別内訳!$C:$K,$N79,COLUMN(F79)-3),INDEX(課題別内訳!$C:$K,$N79-1,COLUMN(F79)-3))</f>
        <v>#N/A</v>
      </c>
      <c r="G79" s="308" t="e" cm="1">
        <f t="array" ref="G79">INDEX(課題別内訳!$C:$K,$N79,COLUMN(G79)-3)</f>
        <v>#N/A</v>
      </c>
      <c r="H79" s="324" t="e" cm="1">
        <f t="array" ref="H79">INDEX(課題別内訳!$C:$K,$N79,COLUMN(H79)-3)</f>
        <v>#N/A</v>
      </c>
      <c r="I79" s="324" t="e" cm="1">
        <f t="array" ref="I79">INDEX(課題別内訳!$C:$K,$N79,COLUMN(I79)-3)</f>
        <v>#N/A</v>
      </c>
      <c r="J79" s="324" t="e" cm="1">
        <f t="array" ref="J79">INDEX(課題別内訳!$C:$K,$N79,COLUMN(J79)-3)</f>
        <v>#N/A</v>
      </c>
      <c r="K79" s="324" t="e" cm="1">
        <f t="array" ref="K79">INDEX(課題別内訳!$C:$K,$N79,COLUMN(K79)-3)</f>
        <v>#N/A</v>
      </c>
      <c r="L79" s="324" t="e">
        <f t="shared" si="5"/>
        <v>#N/A</v>
      </c>
      <c r="N79" t="e">
        <f>IF(AND(O77="NO",O78="NO"),MATCH(C79,課題別内訳!B:B,0)+10,N78+1)</f>
        <v>#N/A</v>
      </c>
      <c r="O79" t="e" cm="1">
        <f t="array" ref="O79">IF(INDEX(課題別内訳!A:L,N79+IF(G79="共同研究費",1,0)+1,3)="","NO","OK")</f>
        <v>#N/A</v>
      </c>
    </row>
    <row r="80" spans="3:15" x14ac:dyDescent="0.45">
      <c r="C80" s="307" t="e">
        <f t="shared" si="4"/>
        <v>#N/A</v>
      </c>
      <c r="D80" s="310" t="e" cm="1">
        <f t="array" ref="D80">IF($G80="共同研究費",INDEX(課題別内訳!$C:$K,$N80,COLUMN(D80)-3),INDEX(課題別内訳!$C:$K,$N80-1,COLUMN(D80)-3))</f>
        <v>#N/A</v>
      </c>
      <c r="E80" s="311" t="e" cm="1">
        <f t="array" ref="E80">IF($G80="共同研究費",INDEX(課題別内訳!$C:$K,$N80,COLUMN(E80)-3),INDEX(課題別内訳!$C:$K,$N80-1,COLUMN(E80)-3))</f>
        <v>#N/A</v>
      </c>
      <c r="F80" s="312" t="e" cm="1">
        <f t="array" ref="F80">IF($G80="共同研究費",INDEX(課題別内訳!$C:$K,$N80,COLUMN(F80)-3),INDEX(課題別内訳!$C:$K,$N80-1,COLUMN(F80)-3))</f>
        <v>#N/A</v>
      </c>
      <c r="G80" s="308" t="e" cm="1">
        <f t="array" ref="G80">INDEX(課題別内訳!$C:$K,$N80,COLUMN(G80)-3)</f>
        <v>#N/A</v>
      </c>
      <c r="H80" s="324" t="e" cm="1">
        <f t="array" ref="H80">INDEX(課題別内訳!$C:$K,$N80,COLUMN(H80)-3)</f>
        <v>#N/A</v>
      </c>
      <c r="I80" s="324" t="e" cm="1">
        <f t="array" ref="I80">INDEX(課題別内訳!$C:$K,$N80,COLUMN(I80)-3)</f>
        <v>#N/A</v>
      </c>
      <c r="J80" s="324" t="e" cm="1">
        <f t="array" ref="J80">INDEX(課題別内訳!$C:$K,$N80,COLUMN(J80)-3)</f>
        <v>#N/A</v>
      </c>
      <c r="K80" s="324" t="e" cm="1">
        <f t="array" ref="K80">INDEX(課題別内訳!$C:$K,$N80,COLUMN(K80)-3)</f>
        <v>#N/A</v>
      </c>
      <c r="L80" s="324" t="e">
        <f t="shared" si="5"/>
        <v>#N/A</v>
      </c>
      <c r="N80" t="e">
        <f>IF(AND(O78="NO",O79="NO"),MATCH(C80,課題別内訳!B:B,0)+10,N79+1)</f>
        <v>#N/A</v>
      </c>
      <c r="O80" t="e" cm="1">
        <f t="array" ref="O80">IF(INDEX(課題別内訳!A:L,N80+IF(G80="共同研究費",1,0)+1,3)="","NO","OK")</f>
        <v>#N/A</v>
      </c>
    </row>
    <row r="81" spans="3:15" x14ac:dyDescent="0.45">
      <c r="C81" s="307" t="e">
        <f t="shared" si="4"/>
        <v>#N/A</v>
      </c>
      <c r="D81" s="310" t="e" cm="1">
        <f t="array" ref="D81">IF($G81="共同研究費",INDEX(課題別内訳!$C:$K,$N81,COLUMN(D81)-3),INDEX(課題別内訳!$C:$K,$N81-1,COLUMN(D81)-3))</f>
        <v>#N/A</v>
      </c>
      <c r="E81" s="311" t="e" cm="1">
        <f t="array" ref="E81">IF($G81="共同研究費",INDEX(課題別内訳!$C:$K,$N81,COLUMN(E81)-3),INDEX(課題別内訳!$C:$K,$N81-1,COLUMN(E81)-3))</f>
        <v>#N/A</v>
      </c>
      <c r="F81" s="312" t="e" cm="1">
        <f t="array" ref="F81">IF($G81="共同研究費",INDEX(課題別内訳!$C:$K,$N81,COLUMN(F81)-3),INDEX(課題別内訳!$C:$K,$N81-1,COLUMN(F81)-3))</f>
        <v>#N/A</v>
      </c>
      <c r="G81" s="308" t="e" cm="1">
        <f t="array" ref="G81">INDEX(課題別内訳!$C:$K,$N81,COLUMN(G81)-3)</f>
        <v>#N/A</v>
      </c>
      <c r="H81" s="324" t="e" cm="1">
        <f t="array" ref="H81">INDEX(課題別内訳!$C:$K,$N81,COLUMN(H81)-3)</f>
        <v>#N/A</v>
      </c>
      <c r="I81" s="324" t="e" cm="1">
        <f t="array" ref="I81">INDEX(課題別内訳!$C:$K,$N81,COLUMN(I81)-3)</f>
        <v>#N/A</v>
      </c>
      <c r="J81" s="324" t="e" cm="1">
        <f t="array" ref="J81">INDEX(課題別内訳!$C:$K,$N81,COLUMN(J81)-3)</f>
        <v>#N/A</v>
      </c>
      <c r="K81" s="324" t="e" cm="1">
        <f t="array" ref="K81">INDEX(課題別内訳!$C:$K,$N81,COLUMN(K81)-3)</f>
        <v>#N/A</v>
      </c>
      <c r="L81" s="324" t="e">
        <f t="shared" si="5"/>
        <v>#N/A</v>
      </c>
      <c r="N81" t="e">
        <f>IF(AND(O79="NO",O80="NO"),MATCH(C81,課題別内訳!B:B,0)+10,N80+1)</f>
        <v>#N/A</v>
      </c>
      <c r="O81" t="e" cm="1">
        <f t="array" ref="O81">IF(INDEX(課題別内訳!A:L,N81+IF(G81="共同研究費",1,0)+1,3)="","NO","OK")</f>
        <v>#N/A</v>
      </c>
    </row>
    <row r="82" spans="3:15" x14ac:dyDescent="0.45">
      <c r="C82" s="307" t="e">
        <f t="shared" si="4"/>
        <v>#N/A</v>
      </c>
      <c r="D82" s="310" t="e" cm="1">
        <f t="array" ref="D82">IF($G82="共同研究費",INDEX(課題別内訳!$C:$K,$N82,COLUMN(D82)-3),INDEX(課題別内訳!$C:$K,$N82-1,COLUMN(D82)-3))</f>
        <v>#N/A</v>
      </c>
      <c r="E82" s="311" t="e" cm="1">
        <f t="array" ref="E82">IF($G82="共同研究費",INDEX(課題別内訳!$C:$K,$N82,COLUMN(E82)-3),INDEX(課題別内訳!$C:$K,$N82-1,COLUMN(E82)-3))</f>
        <v>#N/A</v>
      </c>
      <c r="F82" s="312" t="e" cm="1">
        <f t="array" ref="F82">IF($G82="共同研究費",INDEX(課題別内訳!$C:$K,$N82,COLUMN(F82)-3),INDEX(課題別内訳!$C:$K,$N82-1,COLUMN(F82)-3))</f>
        <v>#N/A</v>
      </c>
      <c r="G82" s="308" t="e" cm="1">
        <f t="array" ref="G82">INDEX(課題別内訳!$C:$K,$N82,COLUMN(G82)-3)</f>
        <v>#N/A</v>
      </c>
      <c r="H82" s="324" t="e" cm="1">
        <f t="array" ref="H82">INDEX(課題別内訳!$C:$K,$N82,COLUMN(H82)-3)</f>
        <v>#N/A</v>
      </c>
      <c r="I82" s="324" t="e" cm="1">
        <f t="array" ref="I82">INDEX(課題別内訳!$C:$K,$N82,COLUMN(I82)-3)</f>
        <v>#N/A</v>
      </c>
      <c r="J82" s="324" t="e" cm="1">
        <f t="array" ref="J82">INDEX(課題別内訳!$C:$K,$N82,COLUMN(J82)-3)</f>
        <v>#N/A</v>
      </c>
      <c r="K82" s="324" t="e" cm="1">
        <f t="array" ref="K82">INDEX(課題別内訳!$C:$K,$N82,COLUMN(K82)-3)</f>
        <v>#N/A</v>
      </c>
      <c r="L82" s="324" t="e">
        <f t="shared" si="5"/>
        <v>#N/A</v>
      </c>
      <c r="N82" t="e">
        <f>IF(AND(O80="NO",O81="NO"),MATCH(C82,課題別内訳!B:B,0)+10,N81+1)</f>
        <v>#N/A</v>
      </c>
      <c r="O82" t="e" cm="1">
        <f t="array" ref="O82">IF(INDEX(課題別内訳!A:L,N82+IF(G82="共同研究費",1,0)+1,3)="","NO","OK")</f>
        <v>#N/A</v>
      </c>
    </row>
    <row r="83" spans="3:15" x14ac:dyDescent="0.45">
      <c r="C83" s="307" t="e">
        <f t="shared" si="4"/>
        <v>#N/A</v>
      </c>
      <c r="D83" s="310" t="e" cm="1">
        <f t="array" ref="D83">IF($G83="共同研究費",INDEX(課題別内訳!$C:$K,$N83,COLUMN(D83)-3),INDEX(課題別内訳!$C:$K,$N83-1,COLUMN(D83)-3))</f>
        <v>#N/A</v>
      </c>
      <c r="E83" s="311" t="e" cm="1">
        <f t="array" ref="E83">IF($G83="共同研究費",INDEX(課題別内訳!$C:$K,$N83,COLUMN(E83)-3),INDEX(課題別内訳!$C:$K,$N83-1,COLUMN(E83)-3))</f>
        <v>#N/A</v>
      </c>
      <c r="F83" s="312" t="e" cm="1">
        <f t="array" ref="F83">IF($G83="共同研究費",INDEX(課題別内訳!$C:$K,$N83,COLUMN(F83)-3),INDEX(課題別内訳!$C:$K,$N83-1,COLUMN(F83)-3))</f>
        <v>#N/A</v>
      </c>
      <c r="G83" s="308" t="e" cm="1">
        <f t="array" ref="G83">INDEX(課題別内訳!$C:$K,$N83,COLUMN(G83)-3)</f>
        <v>#N/A</v>
      </c>
      <c r="H83" s="324" t="e" cm="1">
        <f t="array" ref="H83">INDEX(課題別内訳!$C:$K,$N83,COLUMN(H83)-3)</f>
        <v>#N/A</v>
      </c>
      <c r="I83" s="324" t="e" cm="1">
        <f t="array" ref="I83">INDEX(課題別内訳!$C:$K,$N83,COLUMN(I83)-3)</f>
        <v>#N/A</v>
      </c>
      <c r="J83" s="324" t="e" cm="1">
        <f t="array" ref="J83">INDEX(課題別内訳!$C:$K,$N83,COLUMN(J83)-3)</f>
        <v>#N/A</v>
      </c>
      <c r="K83" s="324" t="e" cm="1">
        <f t="array" ref="K83">INDEX(課題別内訳!$C:$K,$N83,COLUMN(K83)-3)</f>
        <v>#N/A</v>
      </c>
      <c r="L83" s="324" t="e">
        <f t="shared" si="5"/>
        <v>#N/A</v>
      </c>
      <c r="N83" t="e">
        <f>IF(AND(O81="NO",O82="NO"),MATCH(C83,課題別内訳!B:B,0)+10,N82+1)</f>
        <v>#N/A</v>
      </c>
      <c r="O83" t="e" cm="1">
        <f t="array" ref="O83">IF(INDEX(課題別内訳!A:L,N83+IF(G83="共同研究費",1,0)+1,3)="","NO","OK")</f>
        <v>#N/A</v>
      </c>
    </row>
    <row r="84" spans="3:15" x14ac:dyDescent="0.45">
      <c r="C84" s="307" t="e">
        <f t="shared" si="4"/>
        <v>#N/A</v>
      </c>
      <c r="D84" s="310" t="e" cm="1">
        <f t="array" ref="D84">IF($G84="共同研究費",INDEX(課題別内訳!$C:$K,$N84,COLUMN(D84)-3),INDEX(課題別内訳!$C:$K,$N84-1,COLUMN(D84)-3))</f>
        <v>#N/A</v>
      </c>
      <c r="E84" s="311" t="e" cm="1">
        <f t="array" ref="E84">IF($G84="共同研究費",INDEX(課題別内訳!$C:$K,$N84,COLUMN(E84)-3),INDEX(課題別内訳!$C:$K,$N84-1,COLUMN(E84)-3))</f>
        <v>#N/A</v>
      </c>
      <c r="F84" s="312" t="e" cm="1">
        <f t="array" ref="F84">IF($G84="共同研究費",INDEX(課題別内訳!$C:$K,$N84,COLUMN(F84)-3),INDEX(課題別内訳!$C:$K,$N84-1,COLUMN(F84)-3))</f>
        <v>#N/A</v>
      </c>
      <c r="G84" s="308" t="e" cm="1">
        <f t="array" ref="G84">INDEX(課題別内訳!$C:$K,$N84,COLUMN(G84)-3)</f>
        <v>#N/A</v>
      </c>
      <c r="H84" s="324" t="e" cm="1">
        <f t="array" ref="H84">INDEX(課題別内訳!$C:$K,$N84,COLUMN(H84)-3)</f>
        <v>#N/A</v>
      </c>
      <c r="I84" s="324" t="e" cm="1">
        <f t="array" ref="I84">INDEX(課題別内訳!$C:$K,$N84,COLUMN(I84)-3)</f>
        <v>#N/A</v>
      </c>
      <c r="J84" s="324" t="e" cm="1">
        <f t="array" ref="J84">INDEX(課題別内訳!$C:$K,$N84,COLUMN(J84)-3)</f>
        <v>#N/A</v>
      </c>
      <c r="K84" s="324" t="e" cm="1">
        <f t="array" ref="K84">INDEX(課題別内訳!$C:$K,$N84,COLUMN(K84)-3)</f>
        <v>#N/A</v>
      </c>
      <c r="L84" s="324" t="e">
        <f t="shared" si="5"/>
        <v>#N/A</v>
      </c>
      <c r="N84" t="e">
        <f>IF(AND(O82="NO",O83="NO"),MATCH(C84,課題別内訳!B:B,0)+10,N83+1)</f>
        <v>#N/A</v>
      </c>
      <c r="O84" t="e" cm="1">
        <f t="array" ref="O84">IF(INDEX(課題別内訳!A:L,N84+IF(G84="共同研究費",1,0)+1,3)="","NO","OK")</f>
        <v>#N/A</v>
      </c>
    </row>
    <row r="85" spans="3:15" x14ac:dyDescent="0.45">
      <c r="C85" s="307" t="e">
        <f t="shared" si="4"/>
        <v>#N/A</v>
      </c>
      <c r="D85" s="310" t="e" cm="1">
        <f t="array" ref="D85">IF($G85="共同研究費",INDEX(課題別内訳!$C:$K,$N85,COLUMN(D85)-3),INDEX(課題別内訳!$C:$K,$N85-1,COLUMN(D85)-3))</f>
        <v>#N/A</v>
      </c>
      <c r="E85" s="311" t="e" cm="1">
        <f t="array" ref="E85">IF($G85="共同研究費",INDEX(課題別内訳!$C:$K,$N85,COLUMN(E85)-3),INDEX(課題別内訳!$C:$K,$N85-1,COLUMN(E85)-3))</f>
        <v>#N/A</v>
      </c>
      <c r="F85" s="312" t="e" cm="1">
        <f t="array" ref="F85">IF($G85="共同研究費",INDEX(課題別内訳!$C:$K,$N85,COLUMN(F85)-3),INDEX(課題別内訳!$C:$K,$N85-1,COLUMN(F85)-3))</f>
        <v>#N/A</v>
      </c>
      <c r="G85" s="308" t="e" cm="1">
        <f t="array" ref="G85">INDEX(課題別内訳!$C:$K,$N85,COLUMN(G85)-3)</f>
        <v>#N/A</v>
      </c>
      <c r="H85" s="324" t="e" cm="1">
        <f t="array" ref="H85">INDEX(課題別内訳!$C:$K,$N85,COLUMN(H85)-3)</f>
        <v>#N/A</v>
      </c>
      <c r="I85" s="324" t="e" cm="1">
        <f t="array" ref="I85">INDEX(課題別内訳!$C:$K,$N85,COLUMN(I85)-3)</f>
        <v>#N/A</v>
      </c>
      <c r="J85" s="324" t="e" cm="1">
        <f t="array" ref="J85">INDEX(課題別内訳!$C:$K,$N85,COLUMN(J85)-3)</f>
        <v>#N/A</v>
      </c>
      <c r="K85" s="324" t="e" cm="1">
        <f t="array" ref="K85">INDEX(課題別内訳!$C:$K,$N85,COLUMN(K85)-3)</f>
        <v>#N/A</v>
      </c>
      <c r="L85" s="324" t="e">
        <f t="shared" si="5"/>
        <v>#N/A</v>
      </c>
      <c r="N85" t="e">
        <f>IF(AND(O83="NO",O84="NO"),MATCH(C85,課題別内訳!B:B,0)+10,N84+1)</f>
        <v>#N/A</v>
      </c>
      <c r="O85" t="e" cm="1">
        <f t="array" ref="O85">IF(INDEX(課題別内訳!A:L,N85+IF(G85="共同研究費",1,0)+1,3)="","NO","OK")</f>
        <v>#N/A</v>
      </c>
    </row>
    <row r="86" spans="3:15" x14ac:dyDescent="0.45">
      <c r="C86" s="307" t="e">
        <f t="shared" si="4"/>
        <v>#N/A</v>
      </c>
      <c r="D86" s="310" t="e" cm="1">
        <f t="array" ref="D86">IF($G86="共同研究費",INDEX(課題別内訳!$C:$K,$N86,COLUMN(D86)-3),INDEX(課題別内訳!$C:$K,$N86-1,COLUMN(D86)-3))</f>
        <v>#N/A</v>
      </c>
      <c r="E86" s="311" t="e" cm="1">
        <f t="array" ref="E86">IF($G86="共同研究費",INDEX(課題別内訳!$C:$K,$N86,COLUMN(E86)-3),INDEX(課題別内訳!$C:$K,$N86-1,COLUMN(E86)-3))</f>
        <v>#N/A</v>
      </c>
      <c r="F86" s="312" t="e" cm="1">
        <f t="array" ref="F86">IF($G86="共同研究費",INDEX(課題別内訳!$C:$K,$N86,COLUMN(F86)-3),INDEX(課題別内訳!$C:$K,$N86-1,COLUMN(F86)-3))</f>
        <v>#N/A</v>
      </c>
      <c r="G86" s="308" t="e" cm="1">
        <f t="array" ref="G86">INDEX(課題別内訳!$C:$K,$N86,COLUMN(G86)-3)</f>
        <v>#N/A</v>
      </c>
      <c r="H86" s="324" t="e" cm="1">
        <f t="array" ref="H86">INDEX(課題別内訳!$C:$K,$N86,COLUMN(H86)-3)</f>
        <v>#N/A</v>
      </c>
      <c r="I86" s="324" t="e" cm="1">
        <f t="array" ref="I86">INDEX(課題別内訳!$C:$K,$N86,COLUMN(I86)-3)</f>
        <v>#N/A</v>
      </c>
      <c r="J86" s="324" t="e" cm="1">
        <f t="array" ref="J86">INDEX(課題別内訳!$C:$K,$N86,COLUMN(J86)-3)</f>
        <v>#N/A</v>
      </c>
      <c r="K86" s="324" t="e" cm="1">
        <f t="array" ref="K86">INDEX(課題別内訳!$C:$K,$N86,COLUMN(K86)-3)</f>
        <v>#N/A</v>
      </c>
      <c r="L86" s="324" t="e">
        <f t="shared" si="5"/>
        <v>#N/A</v>
      </c>
      <c r="N86" t="e">
        <f>IF(AND(O84="NO",O85="NO"),MATCH(C86,課題別内訳!B:B,0)+10,N85+1)</f>
        <v>#N/A</v>
      </c>
      <c r="O86" t="e" cm="1">
        <f t="array" ref="O86">IF(INDEX(課題別内訳!A:L,N86+IF(G86="共同研究費",1,0)+1,3)="","NO","OK")</f>
        <v>#N/A</v>
      </c>
    </row>
    <row r="87" spans="3:15" x14ac:dyDescent="0.45">
      <c r="C87" s="307" t="e">
        <f t="shared" si="4"/>
        <v>#N/A</v>
      </c>
      <c r="D87" s="310" t="e" cm="1">
        <f t="array" ref="D87">IF($G87="共同研究費",INDEX(課題別内訳!$C:$K,$N87,COLUMN(D87)-3),INDEX(課題別内訳!$C:$K,$N87-1,COLUMN(D87)-3))</f>
        <v>#N/A</v>
      </c>
      <c r="E87" s="311" t="e" cm="1">
        <f t="array" ref="E87">IF($G87="共同研究費",INDEX(課題別内訳!$C:$K,$N87,COLUMN(E87)-3),INDEX(課題別内訳!$C:$K,$N87-1,COLUMN(E87)-3))</f>
        <v>#N/A</v>
      </c>
      <c r="F87" s="312" t="e" cm="1">
        <f t="array" ref="F87">IF($G87="共同研究費",INDEX(課題別内訳!$C:$K,$N87,COLUMN(F87)-3),INDEX(課題別内訳!$C:$K,$N87-1,COLUMN(F87)-3))</f>
        <v>#N/A</v>
      </c>
      <c r="G87" s="308" t="e" cm="1">
        <f t="array" ref="G87">INDEX(課題別内訳!$C:$K,$N87,COLUMN(G87)-3)</f>
        <v>#N/A</v>
      </c>
      <c r="H87" s="324" t="e" cm="1">
        <f t="array" ref="H87">INDEX(課題別内訳!$C:$K,$N87,COLUMN(H87)-3)</f>
        <v>#N/A</v>
      </c>
      <c r="I87" s="324" t="e" cm="1">
        <f t="array" ref="I87">INDEX(課題別内訳!$C:$K,$N87,COLUMN(I87)-3)</f>
        <v>#N/A</v>
      </c>
      <c r="J87" s="324" t="e" cm="1">
        <f t="array" ref="J87">INDEX(課題別内訳!$C:$K,$N87,COLUMN(J87)-3)</f>
        <v>#N/A</v>
      </c>
      <c r="K87" s="324" t="e" cm="1">
        <f t="array" ref="K87">INDEX(課題別内訳!$C:$K,$N87,COLUMN(K87)-3)</f>
        <v>#N/A</v>
      </c>
      <c r="L87" s="324" t="e">
        <f t="shared" si="5"/>
        <v>#N/A</v>
      </c>
      <c r="N87" t="e">
        <f>IF(AND(O85="NO",O86="NO"),MATCH(C87,課題別内訳!B:B,0)+10,N86+1)</f>
        <v>#N/A</v>
      </c>
      <c r="O87" t="e" cm="1">
        <f t="array" ref="O87">IF(INDEX(課題別内訳!A:L,N87+IF(G87="共同研究費",1,0)+1,3)="","NO","OK")</f>
        <v>#N/A</v>
      </c>
    </row>
    <row r="88" spans="3:15" x14ac:dyDescent="0.45">
      <c r="C88" s="307" t="e">
        <f t="shared" si="4"/>
        <v>#N/A</v>
      </c>
      <c r="D88" s="310" t="e" cm="1">
        <f t="array" ref="D88">IF($G88="共同研究費",INDEX(課題別内訳!$C:$K,$N88,COLUMN(D88)-3),INDEX(課題別内訳!$C:$K,$N88-1,COLUMN(D88)-3))</f>
        <v>#N/A</v>
      </c>
      <c r="E88" s="311" t="e" cm="1">
        <f t="array" ref="E88">IF($G88="共同研究費",INDEX(課題別内訳!$C:$K,$N88,COLUMN(E88)-3),INDEX(課題別内訳!$C:$K,$N88-1,COLUMN(E88)-3))</f>
        <v>#N/A</v>
      </c>
      <c r="F88" s="312" t="e" cm="1">
        <f t="array" ref="F88">IF($G88="共同研究費",INDEX(課題別内訳!$C:$K,$N88,COLUMN(F88)-3),INDEX(課題別内訳!$C:$K,$N88-1,COLUMN(F88)-3))</f>
        <v>#N/A</v>
      </c>
      <c r="G88" s="308" t="e" cm="1">
        <f t="array" ref="G88">INDEX(課題別内訳!$C:$K,$N88,COLUMN(G88)-3)</f>
        <v>#N/A</v>
      </c>
      <c r="H88" s="324" t="e" cm="1">
        <f t="array" ref="H88">INDEX(課題別内訳!$C:$K,$N88,COLUMN(H88)-3)</f>
        <v>#N/A</v>
      </c>
      <c r="I88" s="324" t="e" cm="1">
        <f t="array" ref="I88">INDEX(課題別内訳!$C:$K,$N88,COLUMN(I88)-3)</f>
        <v>#N/A</v>
      </c>
      <c r="J88" s="324" t="e" cm="1">
        <f t="array" ref="J88">INDEX(課題別内訳!$C:$K,$N88,COLUMN(J88)-3)</f>
        <v>#N/A</v>
      </c>
      <c r="K88" s="324" t="e" cm="1">
        <f t="array" ref="K88">INDEX(課題別内訳!$C:$K,$N88,COLUMN(K88)-3)</f>
        <v>#N/A</v>
      </c>
      <c r="L88" s="324" t="e">
        <f t="shared" si="5"/>
        <v>#N/A</v>
      </c>
      <c r="N88" t="e">
        <f>IF(AND(O86="NO",O87="NO"),MATCH(C88,課題別内訳!B:B,0)+10,N87+1)</f>
        <v>#N/A</v>
      </c>
      <c r="O88" t="e" cm="1">
        <f t="array" ref="O88">IF(INDEX(課題別内訳!A:L,N88+IF(G88="共同研究費",1,0)+1,3)="","NO","OK")</f>
        <v>#N/A</v>
      </c>
    </row>
    <row r="89" spans="3:15" x14ac:dyDescent="0.45">
      <c r="C89" s="307" t="e">
        <f t="shared" si="4"/>
        <v>#N/A</v>
      </c>
      <c r="D89" s="310" t="e" cm="1">
        <f t="array" ref="D89">IF($G89="共同研究費",INDEX(課題別内訳!$C:$K,$N89,COLUMN(D89)-3),INDEX(課題別内訳!$C:$K,$N89-1,COLUMN(D89)-3))</f>
        <v>#N/A</v>
      </c>
      <c r="E89" s="311" t="e" cm="1">
        <f t="array" ref="E89">IF($G89="共同研究費",INDEX(課題別内訳!$C:$K,$N89,COLUMN(E89)-3),INDEX(課題別内訳!$C:$K,$N89-1,COLUMN(E89)-3))</f>
        <v>#N/A</v>
      </c>
      <c r="F89" s="312" t="e" cm="1">
        <f t="array" ref="F89">IF($G89="共同研究費",INDEX(課題別内訳!$C:$K,$N89,COLUMN(F89)-3),INDEX(課題別内訳!$C:$K,$N89-1,COLUMN(F89)-3))</f>
        <v>#N/A</v>
      </c>
      <c r="G89" s="308" t="e" cm="1">
        <f t="array" ref="G89">INDEX(課題別内訳!$C:$K,$N89,COLUMN(G89)-3)</f>
        <v>#N/A</v>
      </c>
      <c r="H89" s="324" t="e" cm="1">
        <f t="array" ref="H89">INDEX(課題別内訳!$C:$K,$N89,COLUMN(H89)-3)</f>
        <v>#N/A</v>
      </c>
      <c r="I89" s="324" t="e" cm="1">
        <f t="array" ref="I89">INDEX(課題別内訳!$C:$K,$N89,COLUMN(I89)-3)</f>
        <v>#N/A</v>
      </c>
      <c r="J89" s="324" t="e" cm="1">
        <f t="array" ref="J89">INDEX(課題別内訳!$C:$K,$N89,COLUMN(J89)-3)</f>
        <v>#N/A</v>
      </c>
      <c r="K89" s="324" t="e" cm="1">
        <f t="array" ref="K89">INDEX(課題別内訳!$C:$K,$N89,COLUMN(K89)-3)</f>
        <v>#N/A</v>
      </c>
      <c r="L89" s="324" t="e">
        <f t="shared" si="5"/>
        <v>#N/A</v>
      </c>
      <c r="N89" t="e">
        <f>IF(AND(O87="NO",O88="NO"),MATCH(C89,課題別内訳!B:B,0)+10,N88+1)</f>
        <v>#N/A</v>
      </c>
      <c r="O89" t="e" cm="1">
        <f t="array" ref="O89">IF(INDEX(課題別内訳!A:L,N89+IF(G89="共同研究費",1,0)+1,3)="","NO","OK")</f>
        <v>#N/A</v>
      </c>
    </row>
    <row r="90" spans="3:15" x14ac:dyDescent="0.45">
      <c r="C90" s="307" t="e">
        <f t="shared" si="4"/>
        <v>#N/A</v>
      </c>
      <c r="D90" s="310" t="e" cm="1">
        <f t="array" ref="D90">IF($G90="共同研究費",INDEX(課題別内訳!$C:$K,$N90,COLUMN(D90)-3),INDEX(課題別内訳!$C:$K,$N90-1,COLUMN(D90)-3))</f>
        <v>#N/A</v>
      </c>
      <c r="E90" s="311" t="e" cm="1">
        <f t="array" ref="E90">IF($G90="共同研究費",INDEX(課題別内訳!$C:$K,$N90,COLUMN(E90)-3),INDEX(課題別内訳!$C:$K,$N90-1,COLUMN(E90)-3))</f>
        <v>#N/A</v>
      </c>
      <c r="F90" s="312" t="e" cm="1">
        <f t="array" ref="F90">IF($G90="共同研究費",INDEX(課題別内訳!$C:$K,$N90,COLUMN(F90)-3),INDEX(課題別内訳!$C:$K,$N90-1,COLUMN(F90)-3))</f>
        <v>#N/A</v>
      </c>
      <c r="G90" s="308" t="e" cm="1">
        <f t="array" ref="G90">INDEX(課題別内訳!$C:$K,$N90,COLUMN(G90)-3)</f>
        <v>#N/A</v>
      </c>
      <c r="H90" s="324" t="e" cm="1">
        <f t="array" ref="H90">INDEX(課題別内訳!$C:$K,$N90,COLUMN(H90)-3)</f>
        <v>#N/A</v>
      </c>
      <c r="I90" s="324" t="e" cm="1">
        <f t="array" ref="I90">INDEX(課題別内訳!$C:$K,$N90,COLUMN(I90)-3)</f>
        <v>#N/A</v>
      </c>
      <c r="J90" s="324" t="e" cm="1">
        <f t="array" ref="J90">INDEX(課題別内訳!$C:$K,$N90,COLUMN(J90)-3)</f>
        <v>#N/A</v>
      </c>
      <c r="K90" s="324" t="e" cm="1">
        <f t="array" ref="K90">INDEX(課題別内訳!$C:$K,$N90,COLUMN(K90)-3)</f>
        <v>#N/A</v>
      </c>
      <c r="L90" s="324" t="e">
        <f t="shared" si="5"/>
        <v>#N/A</v>
      </c>
      <c r="N90" t="e">
        <f>IF(AND(O88="NO",O89="NO"),MATCH(C90,課題別内訳!B:B,0)+10,N89+1)</f>
        <v>#N/A</v>
      </c>
      <c r="O90" t="e" cm="1">
        <f t="array" ref="O90">IF(INDEX(課題別内訳!A:L,N90+IF(G90="共同研究費",1,0)+1,3)="","NO","OK")</f>
        <v>#N/A</v>
      </c>
    </row>
    <row r="91" spans="3:15" x14ac:dyDescent="0.45">
      <c r="C91" s="307" t="e">
        <f t="shared" si="4"/>
        <v>#N/A</v>
      </c>
      <c r="D91" s="310" t="e" cm="1">
        <f t="array" ref="D91">IF($G91="共同研究費",INDEX(課題別内訳!$C:$K,$N91,COLUMN(D91)-3),INDEX(課題別内訳!$C:$K,$N91-1,COLUMN(D91)-3))</f>
        <v>#N/A</v>
      </c>
      <c r="E91" s="311" t="e" cm="1">
        <f t="array" ref="E91">IF($G91="共同研究費",INDEX(課題別内訳!$C:$K,$N91,COLUMN(E91)-3),INDEX(課題別内訳!$C:$K,$N91-1,COLUMN(E91)-3))</f>
        <v>#N/A</v>
      </c>
      <c r="F91" s="312" t="e" cm="1">
        <f t="array" ref="F91">IF($G91="共同研究費",INDEX(課題別内訳!$C:$K,$N91,COLUMN(F91)-3),INDEX(課題別内訳!$C:$K,$N91-1,COLUMN(F91)-3))</f>
        <v>#N/A</v>
      </c>
      <c r="G91" s="308" t="e" cm="1">
        <f t="array" ref="G91">INDEX(課題別内訳!$C:$K,$N91,COLUMN(G91)-3)</f>
        <v>#N/A</v>
      </c>
      <c r="H91" s="324" t="e" cm="1">
        <f t="array" ref="H91">INDEX(課題別内訳!$C:$K,$N91,COLUMN(H91)-3)</f>
        <v>#N/A</v>
      </c>
      <c r="I91" s="324" t="e" cm="1">
        <f t="array" ref="I91">INDEX(課題別内訳!$C:$K,$N91,COLUMN(I91)-3)</f>
        <v>#N/A</v>
      </c>
      <c r="J91" s="324" t="e" cm="1">
        <f t="array" ref="J91">INDEX(課題別内訳!$C:$K,$N91,COLUMN(J91)-3)</f>
        <v>#N/A</v>
      </c>
      <c r="K91" s="324" t="e" cm="1">
        <f t="array" ref="K91">INDEX(課題別内訳!$C:$K,$N91,COLUMN(K91)-3)</f>
        <v>#N/A</v>
      </c>
      <c r="L91" s="324" t="e">
        <f t="shared" si="5"/>
        <v>#N/A</v>
      </c>
      <c r="N91" t="e">
        <f>IF(AND(O89="NO",O90="NO"),MATCH(C91,課題別内訳!B:B,0)+10,N90+1)</f>
        <v>#N/A</v>
      </c>
      <c r="O91" t="e" cm="1">
        <f t="array" ref="O91">IF(INDEX(課題別内訳!A:L,N91+IF(G91="共同研究費",1,0)+1,3)="","NO","OK")</f>
        <v>#N/A</v>
      </c>
    </row>
    <row r="92" spans="3:15" x14ac:dyDescent="0.45">
      <c r="C92" s="307" t="e">
        <f t="shared" si="4"/>
        <v>#N/A</v>
      </c>
      <c r="D92" s="310" t="e" cm="1">
        <f t="array" ref="D92">IF($G92="共同研究費",INDEX(課題別内訳!$C:$K,$N92,COLUMN(D92)-3),INDEX(課題別内訳!$C:$K,$N92-1,COLUMN(D92)-3))</f>
        <v>#N/A</v>
      </c>
      <c r="E92" s="311" t="e" cm="1">
        <f t="array" ref="E92">IF($G92="共同研究費",INDEX(課題別内訳!$C:$K,$N92,COLUMN(E92)-3),INDEX(課題別内訳!$C:$K,$N92-1,COLUMN(E92)-3))</f>
        <v>#N/A</v>
      </c>
      <c r="F92" s="312" t="e" cm="1">
        <f t="array" ref="F92">IF($G92="共同研究費",INDEX(課題別内訳!$C:$K,$N92,COLUMN(F92)-3),INDEX(課題別内訳!$C:$K,$N92-1,COLUMN(F92)-3))</f>
        <v>#N/A</v>
      </c>
      <c r="G92" s="308" t="e" cm="1">
        <f t="array" ref="G92">INDEX(課題別内訳!$C:$K,$N92,COLUMN(G92)-3)</f>
        <v>#N/A</v>
      </c>
      <c r="H92" s="324" t="e" cm="1">
        <f t="array" ref="H92">INDEX(課題別内訳!$C:$K,$N92,COLUMN(H92)-3)</f>
        <v>#N/A</v>
      </c>
      <c r="I92" s="324" t="e" cm="1">
        <f t="array" ref="I92">INDEX(課題別内訳!$C:$K,$N92,COLUMN(I92)-3)</f>
        <v>#N/A</v>
      </c>
      <c r="J92" s="324" t="e" cm="1">
        <f t="array" ref="J92">INDEX(課題別内訳!$C:$K,$N92,COLUMN(J92)-3)</f>
        <v>#N/A</v>
      </c>
      <c r="K92" s="324" t="e" cm="1">
        <f t="array" ref="K92">INDEX(課題別内訳!$C:$K,$N92,COLUMN(K92)-3)</f>
        <v>#N/A</v>
      </c>
      <c r="L92" s="324" t="e">
        <f t="shared" si="5"/>
        <v>#N/A</v>
      </c>
      <c r="N92" t="e">
        <f>IF(AND(O90="NO",O91="NO"),MATCH(C92,課題別内訳!B:B,0)+10,N91+1)</f>
        <v>#N/A</v>
      </c>
      <c r="O92" t="e" cm="1">
        <f t="array" ref="O92">IF(INDEX(課題別内訳!A:L,N92+IF(G92="共同研究費",1,0)+1,3)="","NO","OK")</f>
        <v>#N/A</v>
      </c>
    </row>
    <row r="93" spans="3:15" x14ac:dyDescent="0.45">
      <c r="C93" s="307" t="e">
        <f t="shared" si="4"/>
        <v>#N/A</v>
      </c>
      <c r="D93" s="310" t="e" cm="1">
        <f t="array" ref="D93">IF($G93="共同研究費",INDEX(課題別内訳!$C:$K,$N93,COLUMN(D93)-3),INDEX(課題別内訳!$C:$K,$N93-1,COLUMN(D93)-3))</f>
        <v>#N/A</v>
      </c>
      <c r="E93" s="311" t="e" cm="1">
        <f t="array" ref="E93">IF($G93="共同研究費",INDEX(課題別内訳!$C:$K,$N93,COLUMN(E93)-3),INDEX(課題別内訳!$C:$K,$N93-1,COLUMN(E93)-3))</f>
        <v>#N/A</v>
      </c>
      <c r="F93" s="312" t="e" cm="1">
        <f t="array" ref="F93">IF($G93="共同研究費",INDEX(課題別内訳!$C:$K,$N93,COLUMN(F93)-3),INDEX(課題別内訳!$C:$K,$N93-1,COLUMN(F93)-3))</f>
        <v>#N/A</v>
      </c>
      <c r="G93" s="308" t="e" cm="1">
        <f t="array" ref="G93">INDEX(課題別内訳!$C:$K,$N93,COLUMN(G93)-3)</f>
        <v>#N/A</v>
      </c>
      <c r="H93" s="324" t="e" cm="1">
        <f t="array" ref="H93">INDEX(課題別内訳!$C:$K,$N93,COLUMN(H93)-3)</f>
        <v>#N/A</v>
      </c>
      <c r="I93" s="324" t="e" cm="1">
        <f t="array" ref="I93">INDEX(課題別内訳!$C:$K,$N93,COLUMN(I93)-3)</f>
        <v>#N/A</v>
      </c>
      <c r="J93" s="324" t="e" cm="1">
        <f t="array" ref="J93">INDEX(課題別内訳!$C:$K,$N93,COLUMN(J93)-3)</f>
        <v>#N/A</v>
      </c>
      <c r="K93" s="324" t="e" cm="1">
        <f t="array" ref="K93">INDEX(課題別内訳!$C:$K,$N93,COLUMN(K93)-3)</f>
        <v>#N/A</v>
      </c>
      <c r="L93" s="324" t="e">
        <f t="shared" si="5"/>
        <v>#N/A</v>
      </c>
      <c r="N93" t="e">
        <f>IF(AND(O91="NO",O92="NO"),MATCH(C93,課題別内訳!B:B,0)+10,N92+1)</f>
        <v>#N/A</v>
      </c>
      <c r="O93" t="e" cm="1">
        <f t="array" ref="O93">IF(INDEX(課題別内訳!A:L,N93+IF(G93="共同研究費",1,0)+1,3)="","NO","OK")</f>
        <v>#N/A</v>
      </c>
    </row>
    <row r="94" spans="3:15" x14ac:dyDescent="0.45">
      <c r="C94" s="307" t="e">
        <f t="shared" si="4"/>
        <v>#N/A</v>
      </c>
      <c r="D94" s="310" t="e" cm="1">
        <f t="array" ref="D94">IF($G94="共同研究費",INDEX(課題別内訳!$C:$K,$N94,COLUMN(D94)-3),INDEX(課題別内訳!$C:$K,$N94-1,COLUMN(D94)-3))</f>
        <v>#N/A</v>
      </c>
      <c r="E94" s="311" t="e" cm="1">
        <f t="array" ref="E94">IF($G94="共同研究費",INDEX(課題別内訳!$C:$K,$N94,COLUMN(E94)-3),INDEX(課題別内訳!$C:$K,$N94-1,COLUMN(E94)-3))</f>
        <v>#N/A</v>
      </c>
      <c r="F94" s="312" t="e" cm="1">
        <f t="array" ref="F94">IF($G94="共同研究費",INDEX(課題別内訳!$C:$K,$N94,COLUMN(F94)-3),INDEX(課題別内訳!$C:$K,$N94-1,COLUMN(F94)-3))</f>
        <v>#N/A</v>
      </c>
      <c r="G94" s="308" t="e" cm="1">
        <f t="array" ref="G94">INDEX(課題別内訳!$C:$K,$N94,COLUMN(G94)-3)</f>
        <v>#N/A</v>
      </c>
      <c r="H94" s="324" t="e" cm="1">
        <f t="array" ref="H94">INDEX(課題別内訳!$C:$K,$N94,COLUMN(H94)-3)</f>
        <v>#N/A</v>
      </c>
      <c r="I94" s="324" t="e" cm="1">
        <f t="array" ref="I94">INDEX(課題別内訳!$C:$K,$N94,COLUMN(I94)-3)</f>
        <v>#N/A</v>
      </c>
      <c r="J94" s="324" t="e" cm="1">
        <f t="array" ref="J94">INDEX(課題別内訳!$C:$K,$N94,COLUMN(J94)-3)</f>
        <v>#N/A</v>
      </c>
      <c r="K94" s="324" t="e" cm="1">
        <f t="array" ref="K94">INDEX(課題別内訳!$C:$K,$N94,COLUMN(K94)-3)</f>
        <v>#N/A</v>
      </c>
      <c r="L94" s="324" t="e">
        <f t="shared" si="5"/>
        <v>#N/A</v>
      </c>
      <c r="N94" t="e">
        <f>IF(AND(O92="NO",O93="NO"),MATCH(C94,課題別内訳!B:B,0)+10,N93+1)</f>
        <v>#N/A</v>
      </c>
      <c r="O94" t="e" cm="1">
        <f t="array" ref="O94">IF(INDEX(課題別内訳!A:L,N94+IF(G94="共同研究費",1,0)+1,3)="","NO","OK")</f>
        <v>#N/A</v>
      </c>
    </row>
    <row r="95" spans="3:15" x14ac:dyDescent="0.45">
      <c r="C95" s="307" t="e">
        <f t="shared" si="4"/>
        <v>#N/A</v>
      </c>
      <c r="D95" s="310" t="e" cm="1">
        <f t="array" ref="D95">IF($G95="共同研究費",INDEX(課題別内訳!$C:$K,$N95,COLUMN(D95)-3),INDEX(課題別内訳!$C:$K,$N95-1,COLUMN(D95)-3))</f>
        <v>#N/A</v>
      </c>
      <c r="E95" s="311" t="e" cm="1">
        <f t="array" ref="E95">IF($G95="共同研究費",INDEX(課題別内訳!$C:$K,$N95,COLUMN(E95)-3),INDEX(課題別内訳!$C:$K,$N95-1,COLUMN(E95)-3))</f>
        <v>#N/A</v>
      </c>
      <c r="F95" s="312" t="e" cm="1">
        <f t="array" ref="F95">IF($G95="共同研究費",INDEX(課題別内訳!$C:$K,$N95,COLUMN(F95)-3),INDEX(課題別内訳!$C:$K,$N95-1,COLUMN(F95)-3))</f>
        <v>#N/A</v>
      </c>
      <c r="G95" s="308" t="e" cm="1">
        <f t="array" ref="G95">INDEX(課題別内訳!$C:$K,$N95,COLUMN(G95)-3)</f>
        <v>#N/A</v>
      </c>
      <c r="H95" s="324" t="e" cm="1">
        <f t="array" ref="H95">INDEX(課題別内訳!$C:$K,$N95,COLUMN(H95)-3)</f>
        <v>#N/A</v>
      </c>
      <c r="I95" s="324" t="e" cm="1">
        <f t="array" ref="I95">INDEX(課題別内訳!$C:$K,$N95,COLUMN(I95)-3)</f>
        <v>#N/A</v>
      </c>
      <c r="J95" s="324" t="e" cm="1">
        <f t="array" ref="J95">INDEX(課題別内訳!$C:$K,$N95,COLUMN(J95)-3)</f>
        <v>#N/A</v>
      </c>
      <c r="K95" s="324" t="e" cm="1">
        <f t="array" ref="K95">INDEX(課題別内訳!$C:$K,$N95,COLUMN(K95)-3)</f>
        <v>#N/A</v>
      </c>
      <c r="L95" s="324" t="e">
        <f t="shared" si="5"/>
        <v>#N/A</v>
      </c>
      <c r="N95" t="e">
        <f>IF(AND(O93="NO",O94="NO"),MATCH(C95,課題別内訳!B:B,0)+10,N94+1)</f>
        <v>#N/A</v>
      </c>
      <c r="O95" t="e" cm="1">
        <f t="array" ref="O95">IF(INDEX(課題別内訳!A:L,N95+IF(G95="共同研究費",1,0)+1,3)="","NO","OK")</f>
        <v>#N/A</v>
      </c>
    </row>
    <row r="96" spans="3:15" x14ac:dyDescent="0.45">
      <c r="C96" s="307" t="e">
        <f t="shared" si="4"/>
        <v>#N/A</v>
      </c>
      <c r="D96" s="310" t="e" cm="1">
        <f t="array" ref="D96">IF($G96="共同研究費",INDEX(課題別内訳!$C:$K,$N96,COLUMN(D96)-3),INDEX(課題別内訳!$C:$K,$N96-1,COLUMN(D96)-3))</f>
        <v>#N/A</v>
      </c>
      <c r="E96" s="311" t="e" cm="1">
        <f t="array" ref="E96">IF($G96="共同研究費",INDEX(課題別内訳!$C:$K,$N96,COLUMN(E96)-3),INDEX(課題別内訳!$C:$K,$N96-1,COLUMN(E96)-3))</f>
        <v>#N/A</v>
      </c>
      <c r="F96" s="312" t="e" cm="1">
        <f t="array" ref="F96">IF($G96="共同研究費",INDEX(課題別内訳!$C:$K,$N96,COLUMN(F96)-3),INDEX(課題別内訳!$C:$K,$N96-1,COLUMN(F96)-3))</f>
        <v>#N/A</v>
      </c>
      <c r="G96" s="308" t="e" cm="1">
        <f t="array" ref="G96">INDEX(課題別内訳!$C:$K,$N96,COLUMN(G96)-3)</f>
        <v>#N/A</v>
      </c>
      <c r="H96" s="324" t="e" cm="1">
        <f t="array" ref="H96">INDEX(課題別内訳!$C:$K,$N96,COLUMN(H96)-3)</f>
        <v>#N/A</v>
      </c>
      <c r="I96" s="324" t="e" cm="1">
        <f t="array" ref="I96">INDEX(課題別内訳!$C:$K,$N96,COLUMN(I96)-3)</f>
        <v>#N/A</v>
      </c>
      <c r="J96" s="324" t="e" cm="1">
        <f t="array" ref="J96">INDEX(課題別内訳!$C:$K,$N96,COLUMN(J96)-3)</f>
        <v>#N/A</v>
      </c>
      <c r="K96" s="324" t="e" cm="1">
        <f t="array" ref="K96">INDEX(課題別内訳!$C:$K,$N96,COLUMN(K96)-3)</f>
        <v>#N/A</v>
      </c>
      <c r="L96" s="324" t="e">
        <f t="shared" si="5"/>
        <v>#N/A</v>
      </c>
      <c r="N96" t="e">
        <f>IF(AND(O94="NO",O95="NO"),MATCH(C96,課題別内訳!B:B,0)+10,N95+1)</f>
        <v>#N/A</v>
      </c>
      <c r="O96" t="e" cm="1">
        <f t="array" ref="O96">IF(INDEX(課題別内訳!A:L,N96+IF(G96="共同研究費",1,0)+1,3)="","NO","OK")</f>
        <v>#N/A</v>
      </c>
    </row>
    <row r="97" spans="3:15" x14ac:dyDescent="0.45">
      <c r="C97" s="307" t="e">
        <f t="shared" si="4"/>
        <v>#N/A</v>
      </c>
      <c r="D97" s="310" t="e" cm="1">
        <f t="array" ref="D97">IF($G97="共同研究費",INDEX(課題別内訳!$C:$K,$N97,COLUMN(D97)-3),INDEX(課題別内訳!$C:$K,$N97-1,COLUMN(D97)-3))</f>
        <v>#N/A</v>
      </c>
      <c r="E97" s="311" t="e" cm="1">
        <f t="array" ref="E97">IF($G97="共同研究費",INDEX(課題別内訳!$C:$K,$N97,COLUMN(E97)-3),INDEX(課題別内訳!$C:$K,$N97-1,COLUMN(E97)-3))</f>
        <v>#N/A</v>
      </c>
      <c r="F97" s="312" t="e" cm="1">
        <f t="array" ref="F97">IF($G97="共同研究費",INDEX(課題別内訳!$C:$K,$N97,COLUMN(F97)-3),INDEX(課題別内訳!$C:$K,$N97-1,COLUMN(F97)-3))</f>
        <v>#N/A</v>
      </c>
      <c r="G97" s="308" t="e" cm="1">
        <f t="array" ref="G97">INDEX(課題別内訳!$C:$K,$N97,COLUMN(G97)-3)</f>
        <v>#N/A</v>
      </c>
      <c r="H97" s="324" t="e" cm="1">
        <f t="array" ref="H97">INDEX(課題別内訳!$C:$K,$N97,COLUMN(H97)-3)</f>
        <v>#N/A</v>
      </c>
      <c r="I97" s="324" t="e" cm="1">
        <f t="array" ref="I97">INDEX(課題別内訳!$C:$K,$N97,COLUMN(I97)-3)</f>
        <v>#N/A</v>
      </c>
      <c r="J97" s="324" t="e" cm="1">
        <f t="array" ref="J97">INDEX(課題別内訳!$C:$K,$N97,COLUMN(J97)-3)</f>
        <v>#N/A</v>
      </c>
      <c r="K97" s="324" t="e" cm="1">
        <f t="array" ref="K97">INDEX(課題別内訳!$C:$K,$N97,COLUMN(K97)-3)</f>
        <v>#N/A</v>
      </c>
      <c r="L97" s="324" t="e">
        <f t="shared" ref="L97:L153" si="6">SUM(H97:K97)</f>
        <v>#N/A</v>
      </c>
      <c r="N97" t="e">
        <f>IF(AND(O95="NO",O96="NO"),MATCH(C97,課題別内訳!B:B,0)+10,N96+1)</f>
        <v>#N/A</v>
      </c>
      <c r="O97" t="e" cm="1">
        <f t="array" ref="O97">IF(INDEX(課題別内訳!A:L,N97+IF(G97="共同研究費",1,0)+1,3)="","NO","OK")</f>
        <v>#N/A</v>
      </c>
    </row>
    <row r="98" spans="3:15" x14ac:dyDescent="0.45">
      <c r="C98" s="307" t="e">
        <f t="shared" si="4"/>
        <v>#N/A</v>
      </c>
      <c r="D98" s="310" t="e" cm="1">
        <f t="array" ref="D98">IF($G98="共同研究費",INDEX(課題別内訳!$C:$K,$N98,COLUMN(D98)-3),INDEX(課題別内訳!$C:$K,$N98-1,COLUMN(D98)-3))</f>
        <v>#N/A</v>
      </c>
      <c r="E98" s="311" t="e" cm="1">
        <f t="array" ref="E98">IF($G98="共同研究費",INDEX(課題別内訳!$C:$K,$N98,COLUMN(E98)-3),INDEX(課題別内訳!$C:$K,$N98-1,COLUMN(E98)-3))</f>
        <v>#N/A</v>
      </c>
      <c r="F98" s="312" t="e" cm="1">
        <f t="array" ref="F98">IF($G98="共同研究費",INDEX(課題別内訳!$C:$K,$N98,COLUMN(F98)-3),INDEX(課題別内訳!$C:$K,$N98-1,COLUMN(F98)-3))</f>
        <v>#N/A</v>
      </c>
      <c r="G98" s="308" t="e" cm="1">
        <f t="array" ref="G98">INDEX(課題別内訳!$C:$K,$N98,COLUMN(G98)-3)</f>
        <v>#N/A</v>
      </c>
      <c r="H98" s="324" t="e" cm="1">
        <f t="array" ref="H98">INDEX(課題別内訳!$C:$K,$N98,COLUMN(H98)-3)</f>
        <v>#N/A</v>
      </c>
      <c r="I98" s="324" t="e" cm="1">
        <f t="array" ref="I98">INDEX(課題別内訳!$C:$K,$N98,COLUMN(I98)-3)</f>
        <v>#N/A</v>
      </c>
      <c r="J98" s="324" t="e" cm="1">
        <f t="array" ref="J98">INDEX(課題別内訳!$C:$K,$N98,COLUMN(J98)-3)</f>
        <v>#N/A</v>
      </c>
      <c r="K98" s="324" t="e" cm="1">
        <f t="array" ref="K98">INDEX(課題別内訳!$C:$K,$N98,COLUMN(K98)-3)</f>
        <v>#N/A</v>
      </c>
      <c r="L98" s="324" t="e">
        <f t="shared" si="6"/>
        <v>#N/A</v>
      </c>
      <c r="N98" t="e">
        <f>IF(AND(O96="NO",O97="NO"),MATCH(C98,課題別内訳!B:B,0)+10,N97+1)</f>
        <v>#N/A</v>
      </c>
      <c r="O98" t="e" cm="1">
        <f t="array" ref="O98">IF(INDEX(課題別内訳!A:L,N98+IF(G98="共同研究費",1,0)+1,3)="","NO","OK")</f>
        <v>#N/A</v>
      </c>
    </row>
    <row r="99" spans="3:15" x14ac:dyDescent="0.45">
      <c r="C99" s="307" t="e">
        <f t="shared" si="4"/>
        <v>#N/A</v>
      </c>
      <c r="D99" s="310" t="e" cm="1">
        <f t="array" ref="D99">IF($G99="共同研究費",INDEX(課題別内訳!$C:$K,$N99,COLUMN(D99)-3),INDEX(課題別内訳!$C:$K,$N99-1,COLUMN(D99)-3))</f>
        <v>#N/A</v>
      </c>
      <c r="E99" s="311" t="e" cm="1">
        <f t="array" ref="E99">IF($G99="共同研究費",INDEX(課題別内訳!$C:$K,$N99,COLUMN(E99)-3),INDEX(課題別内訳!$C:$K,$N99-1,COLUMN(E99)-3))</f>
        <v>#N/A</v>
      </c>
      <c r="F99" s="312" t="e" cm="1">
        <f t="array" ref="F99">IF($G99="共同研究費",INDEX(課題別内訳!$C:$K,$N99,COLUMN(F99)-3),INDEX(課題別内訳!$C:$K,$N99-1,COLUMN(F99)-3))</f>
        <v>#N/A</v>
      </c>
      <c r="G99" s="308" t="e" cm="1">
        <f t="array" ref="G99">INDEX(課題別内訳!$C:$K,$N99,COLUMN(G99)-3)</f>
        <v>#N/A</v>
      </c>
      <c r="H99" s="324" t="e" cm="1">
        <f t="array" ref="H99">INDEX(課題別内訳!$C:$K,$N99,COLUMN(H99)-3)</f>
        <v>#N/A</v>
      </c>
      <c r="I99" s="324" t="e" cm="1">
        <f t="array" ref="I99">INDEX(課題別内訳!$C:$K,$N99,COLUMN(I99)-3)</f>
        <v>#N/A</v>
      </c>
      <c r="J99" s="324" t="e" cm="1">
        <f t="array" ref="J99">INDEX(課題別内訳!$C:$K,$N99,COLUMN(J99)-3)</f>
        <v>#N/A</v>
      </c>
      <c r="K99" s="324" t="e" cm="1">
        <f t="array" ref="K99">INDEX(課題別内訳!$C:$K,$N99,COLUMN(K99)-3)</f>
        <v>#N/A</v>
      </c>
      <c r="L99" s="324" t="e">
        <f t="shared" si="6"/>
        <v>#N/A</v>
      </c>
      <c r="N99" t="e">
        <f>IF(AND(O97="NO",O98="NO"),MATCH(C99,課題別内訳!B:B,0)+10,N98+1)</f>
        <v>#N/A</v>
      </c>
      <c r="O99" t="e" cm="1">
        <f t="array" ref="O99">IF(INDEX(課題別内訳!A:L,N99+IF(G99="共同研究費",1,0)+1,3)="","NO","OK")</f>
        <v>#N/A</v>
      </c>
    </row>
    <row r="100" spans="3:15" x14ac:dyDescent="0.45">
      <c r="C100" s="307" t="e">
        <f t="shared" si="4"/>
        <v>#N/A</v>
      </c>
      <c r="D100" s="310" t="e" cm="1">
        <f t="array" ref="D100">IF($G100="共同研究費",INDEX(課題別内訳!$C:$K,$N100,COLUMN(D100)-3),INDEX(課題別内訳!$C:$K,$N100-1,COLUMN(D100)-3))</f>
        <v>#N/A</v>
      </c>
      <c r="E100" s="311" t="e" cm="1">
        <f t="array" ref="E100">IF($G100="共同研究費",INDEX(課題別内訳!$C:$K,$N100,COLUMN(E100)-3),INDEX(課題別内訳!$C:$K,$N100-1,COLUMN(E100)-3))</f>
        <v>#N/A</v>
      </c>
      <c r="F100" s="312" t="e" cm="1">
        <f t="array" ref="F100">IF($G100="共同研究費",INDEX(課題別内訳!$C:$K,$N100,COLUMN(F100)-3),INDEX(課題別内訳!$C:$K,$N100-1,COLUMN(F100)-3))</f>
        <v>#N/A</v>
      </c>
      <c r="G100" s="308" t="e" cm="1">
        <f t="array" ref="G100">INDEX(課題別内訳!$C:$K,$N100,COLUMN(G100)-3)</f>
        <v>#N/A</v>
      </c>
      <c r="H100" s="324" t="e" cm="1">
        <f t="array" ref="H100">INDEX(課題別内訳!$C:$K,$N100,COLUMN(H100)-3)</f>
        <v>#N/A</v>
      </c>
      <c r="I100" s="324" t="e" cm="1">
        <f t="array" ref="I100">INDEX(課題別内訳!$C:$K,$N100,COLUMN(I100)-3)</f>
        <v>#N/A</v>
      </c>
      <c r="J100" s="324" t="e" cm="1">
        <f t="array" ref="J100">INDEX(課題別内訳!$C:$K,$N100,COLUMN(J100)-3)</f>
        <v>#N/A</v>
      </c>
      <c r="K100" s="324" t="e" cm="1">
        <f t="array" ref="K100">INDEX(課題別内訳!$C:$K,$N100,COLUMN(K100)-3)</f>
        <v>#N/A</v>
      </c>
      <c r="L100" s="324" t="e">
        <f t="shared" si="6"/>
        <v>#N/A</v>
      </c>
      <c r="N100" t="e">
        <f>IF(AND(O98="NO",O99="NO"),MATCH(C100,課題別内訳!B:B,0)+10,N99+1)</f>
        <v>#N/A</v>
      </c>
      <c r="O100" t="e" cm="1">
        <f t="array" ref="O100">IF(INDEX(課題別内訳!A:L,N100+IF(G100="共同研究費",1,0)+1,3)="","NO","OK")</f>
        <v>#N/A</v>
      </c>
    </row>
    <row r="101" spans="3:15" x14ac:dyDescent="0.45">
      <c r="C101" s="307" t="e">
        <f t="shared" si="4"/>
        <v>#N/A</v>
      </c>
      <c r="D101" s="310" t="e" cm="1">
        <f t="array" ref="D101">IF($G101="共同研究費",INDEX(課題別内訳!$C:$K,$N101,COLUMN(D101)-3),INDEX(課題別内訳!$C:$K,$N101-1,COLUMN(D101)-3))</f>
        <v>#N/A</v>
      </c>
      <c r="E101" s="311" t="e" cm="1">
        <f t="array" ref="E101">IF($G101="共同研究費",INDEX(課題別内訳!$C:$K,$N101,COLUMN(E101)-3),INDEX(課題別内訳!$C:$K,$N101-1,COLUMN(E101)-3))</f>
        <v>#N/A</v>
      </c>
      <c r="F101" s="312" t="e" cm="1">
        <f t="array" ref="F101">IF($G101="共同研究費",INDEX(課題別内訳!$C:$K,$N101,COLUMN(F101)-3),INDEX(課題別内訳!$C:$K,$N101-1,COLUMN(F101)-3))</f>
        <v>#N/A</v>
      </c>
      <c r="G101" s="308" t="e" cm="1">
        <f t="array" ref="G101">INDEX(課題別内訳!$C:$K,$N101,COLUMN(G101)-3)</f>
        <v>#N/A</v>
      </c>
      <c r="H101" s="324" t="e" cm="1">
        <f t="array" ref="H101">INDEX(課題別内訳!$C:$K,$N101,COLUMN(H101)-3)</f>
        <v>#N/A</v>
      </c>
      <c r="I101" s="324" t="e" cm="1">
        <f t="array" ref="I101">INDEX(課題別内訳!$C:$K,$N101,COLUMN(I101)-3)</f>
        <v>#N/A</v>
      </c>
      <c r="J101" s="324" t="e" cm="1">
        <f t="array" ref="J101">INDEX(課題別内訳!$C:$K,$N101,COLUMN(J101)-3)</f>
        <v>#N/A</v>
      </c>
      <c r="K101" s="324" t="e" cm="1">
        <f t="array" ref="K101">INDEX(課題別内訳!$C:$K,$N101,COLUMN(K101)-3)</f>
        <v>#N/A</v>
      </c>
      <c r="L101" s="324" t="e">
        <f t="shared" si="6"/>
        <v>#N/A</v>
      </c>
      <c r="N101" t="e">
        <f>IF(AND(O99="NO",O100="NO"),MATCH(C101,課題別内訳!B:B,0)+10,N100+1)</f>
        <v>#N/A</v>
      </c>
      <c r="O101" t="e" cm="1">
        <f t="array" ref="O101">IF(INDEX(課題別内訳!A:L,N101+IF(G101="共同研究費",1,0)+1,3)="","NO","OK")</f>
        <v>#N/A</v>
      </c>
    </row>
    <row r="102" spans="3:15" x14ac:dyDescent="0.45">
      <c r="C102" s="307" t="e">
        <f t="shared" si="4"/>
        <v>#N/A</v>
      </c>
      <c r="D102" s="310" t="e" cm="1">
        <f t="array" ref="D102">IF($G102="共同研究費",INDEX(課題別内訳!$C:$K,$N102,COLUMN(D102)-3),INDEX(課題別内訳!$C:$K,$N102-1,COLUMN(D102)-3))</f>
        <v>#N/A</v>
      </c>
      <c r="E102" s="311" t="e" cm="1">
        <f t="array" ref="E102">IF($G102="共同研究費",INDEX(課題別内訳!$C:$K,$N102,COLUMN(E102)-3),INDEX(課題別内訳!$C:$K,$N102-1,COLUMN(E102)-3))</f>
        <v>#N/A</v>
      </c>
      <c r="F102" s="312" t="e" cm="1">
        <f t="array" ref="F102">IF($G102="共同研究費",INDEX(課題別内訳!$C:$K,$N102,COLUMN(F102)-3),INDEX(課題別内訳!$C:$K,$N102-1,COLUMN(F102)-3))</f>
        <v>#N/A</v>
      </c>
      <c r="G102" s="308" t="e" cm="1">
        <f t="array" ref="G102">INDEX(課題別内訳!$C:$K,$N102,COLUMN(G102)-3)</f>
        <v>#N/A</v>
      </c>
      <c r="H102" s="324" t="e" cm="1">
        <f t="array" ref="H102">INDEX(課題別内訳!$C:$K,$N102,COLUMN(H102)-3)</f>
        <v>#N/A</v>
      </c>
      <c r="I102" s="324" t="e" cm="1">
        <f t="array" ref="I102">INDEX(課題別内訳!$C:$K,$N102,COLUMN(I102)-3)</f>
        <v>#N/A</v>
      </c>
      <c r="J102" s="324" t="e" cm="1">
        <f t="array" ref="J102">INDEX(課題別内訳!$C:$K,$N102,COLUMN(J102)-3)</f>
        <v>#N/A</v>
      </c>
      <c r="K102" s="324" t="e" cm="1">
        <f t="array" ref="K102">INDEX(課題別内訳!$C:$K,$N102,COLUMN(K102)-3)</f>
        <v>#N/A</v>
      </c>
      <c r="L102" s="324" t="e">
        <f t="shared" si="6"/>
        <v>#N/A</v>
      </c>
      <c r="N102" t="e">
        <f>IF(AND(O100="NO",O101="NO"),MATCH(C102,課題別内訳!B:B,0)+10,N101+1)</f>
        <v>#N/A</v>
      </c>
      <c r="O102" t="e" cm="1">
        <f t="array" ref="O102">IF(INDEX(課題別内訳!A:L,N102+IF(G102="共同研究費",1,0)+1,3)="","NO","OK")</f>
        <v>#N/A</v>
      </c>
    </row>
    <row r="103" spans="3:15" x14ac:dyDescent="0.45">
      <c r="C103" s="307" t="e">
        <f t="shared" si="4"/>
        <v>#N/A</v>
      </c>
      <c r="D103" s="310" t="e" cm="1">
        <f t="array" ref="D103">IF($G103="共同研究費",INDEX(課題別内訳!$C:$K,$N103,COLUMN(D103)-3),INDEX(課題別内訳!$C:$K,$N103-1,COLUMN(D103)-3))</f>
        <v>#N/A</v>
      </c>
      <c r="E103" s="311" t="e" cm="1">
        <f t="array" ref="E103">IF($G103="共同研究費",INDEX(課題別内訳!$C:$K,$N103,COLUMN(E103)-3),INDEX(課題別内訳!$C:$K,$N103-1,COLUMN(E103)-3))</f>
        <v>#N/A</v>
      </c>
      <c r="F103" s="312" t="e" cm="1">
        <f t="array" ref="F103">IF($G103="共同研究費",INDEX(課題別内訳!$C:$K,$N103,COLUMN(F103)-3),INDEX(課題別内訳!$C:$K,$N103-1,COLUMN(F103)-3))</f>
        <v>#N/A</v>
      </c>
      <c r="G103" s="308" t="e" cm="1">
        <f t="array" ref="G103">INDEX(課題別内訳!$C:$K,$N103,COLUMN(G103)-3)</f>
        <v>#N/A</v>
      </c>
      <c r="H103" s="324" t="e" cm="1">
        <f t="array" ref="H103">INDEX(課題別内訳!$C:$K,$N103,COLUMN(H103)-3)</f>
        <v>#N/A</v>
      </c>
      <c r="I103" s="324" t="e" cm="1">
        <f t="array" ref="I103">INDEX(課題別内訳!$C:$K,$N103,COLUMN(I103)-3)</f>
        <v>#N/A</v>
      </c>
      <c r="J103" s="324" t="e" cm="1">
        <f t="array" ref="J103">INDEX(課題別内訳!$C:$K,$N103,COLUMN(J103)-3)</f>
        <v>#N/A</v>
      </c>
      <c r="K103" s="324" t="e" cm="1">
        <f t="array" ref="K103">INDEX(課題別内訳!$C:$K,$N103,COLUMN(K103)-3)</f>
        <v>#N/A</v>
      </c>
      <c r="L103" s="324" t="e">
        <f t="shared" si="6"/>
        <v>#N/A</v>
      </c>
      <c r="N103" t="e">
        <f>IF(AND(O101="NO",O102="NO"),MATCH(C103,課題別内訳!B:B,0)+10,N102+1)</f>
        <v>#N/A</v>
      </c>
      <c r="O103" t="e" cm="1">
        <f t="array" ref="O103">IF(INDEX(課題別内訳!A:L,N103+IF(G103="共同研究費",1,0)+1,3)="","NO","OK")</f>
        <v>#N/A</v>
      </c>
    </row>
    <row r="104" spans="3:15" x14ac:dyDescent="0.45">
      <c r="C104" s="307" t="e">
        <f t="shared" si="4"/>
        <v>#N/A</v>
      </c>
      <c r="D104" s="310" t="e" cm="1">
        <f t="array" ref="D104">IF($G104="共同研究費",INDEX(課題別内訳!$C:$K,$N104,COLUMN(D104)-3),INDEX(課題別内訳!$C:$K,$N104-1,COLUMN(D104)-3))</f>
        <v>#N/A</v>
      </c>
      <c r="E104" s="311" t="e" cm="1">
        <f t="array" ref="E104">IF($G104="共同研究費",INDEX(課題別内訳!$C:$K,$N104,COLUMN(E104)-3),INDEX(課題別内訳!$C:$K,$N104-1,COLUMN(E104)-3))</f>
        <v>#N/A</v>
      </c>
      <c r="F104" s="312" t="e" cm="1">
        <f t="array" ref="F104">IF($G104="共同研究費",INDEX(課題別内訳!$C:$K,$N104,COLUMN(F104)-3),INDEX(課題別内訳!$C:$K,$N104-1,COLUMN(F104)-3))</f>
        <v>#N/A</v>
      </c>
      <c r="G104" s="308" t="e" cm="1">
        <f t="array" ref="G104">INDEX(課題別内訳!$C:$K,$N104,COLUMN(G104)-3)</f>
        <v>#N/A</v>
      </c>
      <c r="H104" s="324" t="e" cm="1">
        <f t="array" ref="H104">INDEX(課題別内訳!$C:$K,$N104,COLUMN(H104)-3)</f>
        <v>#N/A</v>
      </c>
      <c r="I104" s="324" t="e" cm="1">
        <f t="array" ref="I104">INDEX(課題別内訳!$C:$K,$N104,COLUMN(I104)-3)</f>
        <v>#N/A</v>
      </c>
      <c r="J104" s="324" t="e" cm="1">
        <f t="array" ref="J104">INDEX(課題別内訳!$C:$K,$N104,COLUMN(J104)-3)</f>
        <v>#N/A</v>
      </c>
      <c r="K104" s="324" t="e" cm="1">
        <f t="array" ref="K104">INDEX(課題別内訳!$C:$K,$N104,COLUMN(K104)-3)</f>
        <v>#N/A</v>
      </c>
      <c r="L104" s="324" t="e">
        <f t="shared" si="6"/>
        <v>#N/A</v>
      </c>
      <c r="N104" t="e">
        <f>IF(AND(O102="NO",O103="NO"),MATCH(C104,課題別内訳!B:B,0)+10,N103+1)</f>
        <v>#N/A</v>
      </c>
      <c r="O104" t="e" cm="1">
        <f t="array" ref="O104">IF(INDEX(課題別内訳!A:L,N104+IF(G104="共同研究費",1,0)+1,3)="","NO","OK")</f>
        <v>#N/A</v>
      </c>
    </row>
    <row r="105" spans="3:15" x14ac:dyDescent="0.45">
      <c r="C105" s="307" t="e">
        <f t="shared" si="4"/>
        <v>#N/A</v>
      </c>
      <c r="D105" s="310" t="e" cm="1">
        <f t="array" ref="D105">IF($G105="共同研究費",INDEX(課題別内訳!$C:$K,$N105,COLUMN(D105)-3),INDEX(課題別内訳!$C:$K,$N105-1,COLUMN(D105)-3))</f>
        <v>#N/A</v>
      </c>
      <c r="E105" s="311" t="e" cm="1">
        <f t="array" ref="E105">IF($G105="共同研究費",INDEX(課題別内訳!$C:$K,$N105,COLUMN(E105)-3),INDEX(課題別内訳!$C:$K,$N105-1,COLUMN(E105)-3))</f>
        <v>#N/A</v>
      </c>
      <c r="F105" s="312" t="e" cm="1">
        <f t="array" ref="F105">IF($G105="共同研究費",INDEX(課題別内訳!$C:$K,$N105,COLUMN(F105)-3),INDEX(課題別内訳!$C:$K,$N105-1,COLUMN(F105)-3))</f>
        <v>#N/A</v>
      </c>
      <c r="G105" s="308" t="e" cm="1">
        <f t="array" ref="G105">INDEX(課題別内訳!$C:$K,$N105,COLUMN(G105)-3)</f>
        <v>#N/A</v>
      </c>
      <c r="H105" s="324" t="e" cm="1">
        <f t="array" ref="H105">INDEX(課題別内訳!$C:$K,$N105,COLUMN(H105)-3)</f>
        <v>#N/A</v>
      </c>
      <c r="I105" s="324" t="e" cm="1">
        <f t="array" ref="I105">INDEX(課題別内訳!$C:$K,$N105,COLUMN(I105)-3)</f>
        <v>#N/A</v>
      </c>
      <c r="J105" s="324" t="e" cm="1">
        <f t="array" ref="J105">INDEX(課題別内訳!$C:$K,$N105,COLUMN(J105)-3)</f>
        <v>#N/A</v>
      </c>
      <c r="K105" s="324" t="e" cm="1">
        <f t="array" ref="K105">INDEX(課題別内訳!$C:$K,$N105,COLUMN(K105)-3)</f>
        <v>#N/A</v>
      </c>
      <c r="L105" s="324" t="e">
        <f t="shared" si="6"/>
        <v>#N/A</v>
      </c>
      <c r="N105" t="e">
        <f>IF(AND(O103="NO",O104="NO"),MATCH(C105,課題別内訳!B:B,0)+10,N104+1)</f>
        <v>#N/A</v>
      </c>
      <c r="O105" t="e" cm="1">
        <f t="array" ref="O105">IF(INDEX(課題別内訳!A:L,N105+IF(G105="共同研究費",1,0)+1,3)="","NO","OK")</f>
        <v>#N/A</v>
      </c>
    </row>
    <row r="106" spans="3:15" x14ac:dyDescent="0.45">
      <c r="C106" s="307" t="e">
        <f t="shared" si="4"/>
        <v>#N/A</v>
      </c>
      <c r="D106" s="310" t="e" cm="1">
        <f t="array" ref="D106">IF($G106="共同研究費",INDEX(課題別内訳!$C:$K,$N106,COLUMN(D106)-3),INDEX(課題別内訳!$C:$K,$N106-1,COLUMN(D106)-3))</f>
        <v>#N/A</v>
      </c>
      <c r="E106" s="311" t="e" cm="1">
        <f t="array" ref="E106">IF($G106="共同研究費",INDEX(課題別内訳!$C:$K,$N106,COLUMN(E106)-3),INDEX(課題別内訳!$C:$K,$N106-1,COLUMN(E106)-3))</f>
        <v>#N/A</v>
      </c>
      <c r="F106" s="312" t="e" cm="1">
        <f t="array" ref="F106">IF($G106="共同研究費",INDEX(課題別内訳!$C:$K,$N106,COLUMN(F106)-3),INDEX(課題別内訳!$C:$K,$N106-1,COLUMN(F106)-3))</f>
        <v>#N/A</v>
      </c>
      <c r="G106" s="308" t="e" cm="1">
        <f t="array" ref="G106">INDEX(課題別内訳!$C:$K,$N106,COLUMN(G106)-3)</f>
        <v>#N/A</v>
      </c>
      <c r="H106" s="324" t="e" cm="1">
        <f t="array" ref="H106">INDEX(課題別内訳!$C:$K,$N106,COLUMN(H106)-3)</f>
        <v>#N/A</v>
      </c>
      <c r="I106" s="324" t="e" cm="1">
        <f t="array" ref="I106">INDEX(課題別内訳!$C:$K,$N106,COLUMN(I106)-3)</f>
        <v>#N/A</v>
      </c>
      <c r="J106" s="324" t="e" cm="1">
        <f t="array" ref="J106">INDEX(課題別内訳!$C:$K,$N106,COLUMN(J106)-3)</f>
        <v>#N/A</v>
      </c>
      <c r="K106" s="324" t="e" cm="1">
        <f t="array" ref="K106">INDEX(課題別内訳!$C:$K,$N106,COLUMN(K106)-3)</f>
        <v>#N/A</v>
      </c>
      <c r="L106" s="324" t="e">
        <f t="shared" si="6"/>
        <v>#N/A</v>
      </c>
      <c r="N106" t="e">
        <f>IF(AND(O104="NO",O105="NO"),MATCH(C106,課題別内訳!B:B,0)+10,N105+1)</f>
        <v>#N/A</v>
      </c>
      <c r="O106" t="e" cm="1">
        <f t="array" ref="O106">IF(INDEX(課題別内訳!A:L,N106+IF(G106="共同研究費",1,0)+1,3)="","NO","OK")</f>
        <v>#N/A</v>
      </c>
    </row>
    <row r="107" spans="3:15" x14ac:dyDescent="0.45">
      <c r="C107" s="307" t="e">
        <f t="shared" si="4"/>
        <v>#N/A</v>
      </c>
      <c r="D107" s="310" t="e" cm="1">
        <f t="array" ref="D107">IF($G107="共同研究費",INDEX(課題別内訳!$C:$K,$N107,COLUMN(D107)-3),INDEX(課題別内訳!$C:$K,$N107-1,COLUMN(D107)-3))</f>
        <v>#N/A</v>
      </c>
      <c r="E107" s="311" t="e" cm="1">
        <f t="array" ref="E107">IF($G107="共同研究費",INDEX(課題別内訳!$C:$K,$N107,COLUMN(E107)-3),INDEX(課題別内訳!$C:$K,$N107-1,COLUMN(E107)-3))</f>
        <v>#N/A</v>
      </c>
      <c r="F107" s="312" t="e" cm="1">
        <f t="array" ref="F107">IF($G107="共同研究費",INDEX(課題別内訳!$C:$K,$N107,COLUMN(F107)-3),INDEX(課題別内訳!$C:$K,$N107-1,COLUMN(F107)-3))</f>
        <v>#N/A</v>
      </c>
      <c r="G107" s="308" t="e" cm="1">
        <f t="array" ref="G107">INDEX(課題別内訳!$C:$K,$N107,COLUMN(G107)-3)</f>
        <v>#N/A</v>
      </c>
      <c r="H107" s="324" t="e" cm="1">
        <f t="array" ref="H107">INDEX(課題別内訳!$C:$K,$N107,COLUMN(H107)-3)</f>
        <v>#N/A</v>
      </c>
      <c r="I107" s="324" t="e" cm="1">
        <f t="array" ref="I107">INDEX(課題別内訳!$C:$K,$N107,COLUMN(I107)-3)</f>
        <v>#N/A</v>
      </c>
      <c r="J107" s="324" t="e" cm="1">
        <f t="array" ref="J107">INDEX(課題別内訳!$C:$K,$N107,COLUMN(J107)-3)</f>
        <v>#N/A</v>
      </c>
      <c r="K107" s="324" t="e" cm="1">
        <f t="array" ref="K107">INDEX(課題別内訳!$C:$K,$N107,COLUMN(K107)-3)</f>
        <v>#N/A</v>
      </c>
      <c r="L107" s="324" t="e">
        <f t="shared" si="6"/>
        <v>#N/A</v>
      </c>
      <c r="N107" t="e">
        <f>IF(AND(O105="NO",O106="NO"),MATCH(C107,課題別内訳!B:B,0)+10,N106+1)</f>
        <v>#N/A</v>
      </c>
      <c r="O107" t="e" cm="1">
        <f t="array" ref="O107">IF(INDEX(課題別内訳!A:L,N107+IF(G107="共同研究費",1,0)+1,3)="","NO","OK")</f>
        <v>#N/A</v>
      </c>
    </row>
    <row r="108" spans="3:15" x14ac:dyDescent="0.45">
      <c r="C108" s="307" t="e">
        <f t="shared" si="4"/>
        <v>#N/A</v>
      </c>
      <c r="D108" s="310" t="e" cm="1">
        <f t="array" ref="D108">IF($G108="共同研究費",INDEX(課題別内訳!$C:$K,$N108,COLUMN(D108)-3),INDEX(課題別内訳!$C:$K,$N108-1,COLUMN(D108)-3))</f>
        <v>#N/A</v>
      </c>
      <c r="E108" s="311" t="e" cm="1">
        <f t="array" ref="E108">IF($G108="共同研究費",INDEX(課題別内訳!$C:$K,$N108,COLUMN(E108)-3),INDEX(課題別内訳!$C:$K,$N108-1,COLUMN(E108)-3))</f>
        <v>#N/A</v>
      </c>
      <c r="F108" s="312" t="e" cm="1">
        <f t="array" ref="F108">IF($G108="共同研究費",INDEX(課題別内訳!$C:$K,$N108,COLUMN(F108)-3),INDEX(課題別内訳!$C:$K,$N108-1,COLUMN(F108)-3))</f>
        <v>#N/A</v>
      </c>
      <c r="G108" s="308" t="e" cm="1">
        <f t="array" ref="G108">INDEX(課題別内訳!$C:$K,$N108,COLUMN(G108)-3)</f>
        <v>#N/A</v>
      </c>
      <c r="H108" s="324" t="e" cm="1">
        <f t="array" ref="H108">INDEX(課題別内訳!$C:$K,$N108,COLUMN(H108)-3)</f>
        <v>#N/A</v>
      </c>
      <c r="I108" s="324" t="e" cm="1">
        <f t="array" ref="I108">INDEX(課題別内訳!$C:$K,$N108,COLUMN(I108)-3)</f>
        <v>#N/A</v>
      </c>
      <c r="J108" s="324" t="e" cm="1">
        <f t="array" ref="J108">INDEX(課題別内訳!$C:$K,$N108,COLUMN(J108)-3)</f>
        <v>#N/A</v>
      </c>
      <c r="K108" s="324" t="e" cm="1">
        <f t="array" ref="K108">INDEX(課題別内訳!$C:$K,$N108,COLUMN(K108)-3)</f>
        <v>#N/A</v>
      </c>
      <c r="L108" s="324" t="e">
        <f t="shared" si="6"/>
        <v>#N/A</v>
      </c>
      <c r="N108" t="e">
        <f>IF(AND(O106="NO",O107="NO"),MATCH(C108,課題別内訳!B:B,0)+10,N107+1)</f>
        <v>#N/A</v>
      </c>
      <c r="O108" t="e" cm="1">
        <f t="array" ref="O108">IF(INDEX(課題別内訳!A:L,N108+IF(G108="共同研究費",1,0)+1,3)="","NO","OK")</f>
        <v>#N/A</v>
      </c>
    </row>
    <row r="109" spans="3:15" x14ac:dyDescent="0.45">
      <c r="C109" s="307" t="e">
        <f t="shared" si="4"/>
        <v>#N/A</v>
      </c>
      <c r="D109" s="310" t="e" cm="1">
        <f t="array" ref="D109">IF($G109="共同研究費",INDEX(課題別内訳!$C:$K,$N109,COLUMN(D109)-3),INDEX(課題別内訳!$C:$K,$N109-1,COLUMN(D109)-3))</f>
        <v>#N/A</v>
      </c>
      <c r="E109" s="311" t="e" cm="1">
        <f t="array" ref="E109">IF($G109="共同研究費",INDEX(課題別内訳!$C:$K,$N109,COLUMN(E109)-3),INDEX(課題別内訳!$C:$K,$N109-1,COLUMN(E109)-3))</f>
        <v>#N/A</v>
      </c>
      <c r="F109" s="312" t="e" cm="1">
        <f t="array" ref="F109">IF($G109="共同研究費",INDEX(課題別内訳!$C:$K,$N109,COLUMN(F109)-3),INDEX(課題別内訳!$C:$K,$N109-1,COLUMN(F109)-3))</f>
        <v>#N/A</v>
      </c>
      <c r="G109" s="308" t="e" cm="1">
        <f t="array" ref="G109">INDEX(課題別内訳!$C:$K,$N109,COLUMN(G109)-3)</f>
        <v>#N/A</v>
      </c>
      <c r="H109" s="324" t="e" cm="1">
        <f t="array" ref="H109">INDEX(課題別内訳!$C:$K,$N109,COLUMN(H109)-3)</f>
        <v>#N/A</v>
      </c>
      <c r="I109" s="324" t="e" cm="1">
        <f t="array" ref="I109">INDEX(課題別内訳!$C:$K,$N109,COLUMN(I109)-3)</f>
        <v>#N/A</v>
      </c>
      <c r="J109" s="324" t="e" cm="1">
        <f t="array" ref="J109">INDEX(課題別内訳!$C:$K,$N109,COLUMN(J109)-3)</f>
        <v>#N/A</v>
      </c>
      <c r="K109" s="324" t="e" cm="1">
        <f t="array" ref="K109">INDEX(課題別内訳!$C:$K,$N109,COLUMN(K109)-3)</f>
        <v>#N/A</v>
      </c>
      <c r="L109" s="324" t="e">
        <f t="shared" si="6"/>
        <v>#N/A</v>
      </c>
      <c r="N109" t="e">
        <f>IF(AND(O107="NO",O108="NO"),MATCH(C109,課題別内訳!B:B,0)+10,N108+1)</f>
        <v>#N/A</v>
      </c>
      <c r="O109" t="e" cm="1">
        <f t="array" ref="O109">IF(INDEX(課題別内訳!A:L,N109+IF(G109="共同研究費",1,0)+1,3)="","NO","OK")</f>
        <v>#N/A</v>
      </c>
    </row>
    <row r="110" spans="3:15" x14ac:dyDescent="0.45">
      <c r="C110" s="307" t="e">
        <f t="shared" si="4"/>
        <v>#N/A</v>
      </c>
      <c r="D110" s="310" t="e" cm="1">
        <f t="array" ref="D110">IF($G110="共同研究費",INDEX(課題別内訳!$C:$K,$N110,COLUMN(D110)-3),INDEX(課題別内訳!$C:$K,$N110-1,COLUMN(D110)-3))</f>
        <v>#N/A</v>
      </c>
      <c r="E110" s="311" t="e" cm="1">
        <f t="array" ref="E110">IF($G110="共同研究費",INDEX(課題別内訳!$C:$K,$N110,COLUMN(E110)-3),INDEX(課題別内訳!$C:$K,$N110-1,COLUMN(E110)-3))</f>
        <v>#N/A</v>
      </c>
      <c r="F110" s="312" t="e" cm="1">
        <f t="array" ref="F110">IF($G110="共同研究費",INDEX(課題別内訳!$C:$K,$N110,COLUMN(F110)-3),INDEX(課題別内訳!$C:$K,$N110-1,COLUMN(F110)-3))</f>
        <v>#N/A</v>
      </c>
      <c r="G110" s="308" t="e" cm="1">
        <f t="array" ref="G110">INDEX(課題別内訳!$C:$K,$N110,COLUMN(G110)-3)</f>
        <v>#N/A</v>
      </c>
      <c r="H110" s="324" t="e" cm="1">
        <f t="array" ref="H110">INDEX(課題別内訳!$C:$K,$N110,COLUMN(H110)-3)</f>
        <v>#N/A</v>
      </c>
      <c r="I110" s="324" t="e" cm="1">
        <f t="array" ref="I110">INDEX(課題別内訳!$C:$K,$N110,COLUMN(I110)-3)</f>
        <v>#N/A</v>
      </c>
      <c r="J110" s="324" t="e" cm="1">
        <f t="array" ref="J110">INDEX(課題別内訳!$C:$K,$N110,COLUMN(J110)-3)</f>
        <v>#N/A</v>
      </c>
      <c r="K110" s="324" t="e" cm="1">
        <f t="array" ref="K110">INDEX(課題別内訳!$C:$K,$N110,COLUMN(K110)-3)</f>
        <v>#N/A</v>
      </c>
      <c r="L110" s="324" t="e">
        <f t="shared" si="6"/>
        <v>#N/A</v>
      </c>
      <c r="N110" t="e">
        <f>IF(AND(O108="NO",O109="NO"),MATCH(C110,課題別内訳!B:B,0)+10,N109+1)</f>
        <v>#N/A</v>
      </c>
      <c r="O110" t="e" cm="1">
        <f t="array" ref="O110">IF(INDEX(課題別内訳!A:L,N110+IF(G110="共同研究費",1,0)+1,3)="","NO","OK")</f>
        <v>#N/A</v>
      </c>
    </row>
    <row r="111" spans="3:15" x14ac:dyDescent="0.45">
      <c r="C111" s="307" t="e">
        <f t="shared" si="4"/>
        <v>#N/A</v>
      </c>
      <c r="D111" s="310" t="e" cm="1">
        <f t="array" ref="D111">IF($G111="共同研究費",INDEX(課題別内訳!$C:$K,$N111,COLUMN(D111)-3),INDEX(課題別内訳!$C:$K,$N111-1,COLUMN(D111)-3))</f>
        <v>#N/A</v>
      </c>
      <c r="E111" s="311" t="e" cm="1">
        <f t="array" ref="E111">IF($G111="共同研究費",INDEX(課題別内訳!$C:$K,$N111,COLUMN(E111)-3),INDEX(課題別内訳!$C:$K,$N111-1,COLUMN(E111)-3))</f>
        <v>#N/A</v>
      </c>
      <c r="F111" s="312" t="e" cm="1">
        <f t="array" ref="F111">IF($G111="共同研究費",INDEX(課題別内訳!$C:$K,$N111,COLUMN(F111)-3),INDEX(課題別内訳!$C:$K,$N111-1,COLUMN(F111)-3))</f>
        <v>#N/A</v>
      </c>
      <c r="G111" s="308" t="e" cm="1">
        <f t="array" ref="G111">INDEX(課題別内訳!$C:$K,$N111,COLUMN(G111)-3)</f>
        <v>#N/A</v>
      </c>
      <c r="H111" s="324" t="e" cm="1">
        <f t="array" ref="H111">INDEX(課題別内訳!$C:$K,$N111,COLUMN(H111)-3)</f>
        <v>#N/A</v>
      </c>
      <c r="I111" s="324" t="e" cm="1">
        <f t="array" ref="I111">INDEX(課題別内訳!$C:$K,$N111,COLUMN(I111)-3)</f>
        <v>#N/A</v>
      </c>
      <c r="J111" s="324" t="e" cm="1">
        <f t="array" ref="J111">INDEX(課題別内訳!$C:$K,$N111,COLUMN(J111)-3)</f>
        <v>#N/A</v>
      </c>
      <c r="K111" s="324" t="e" cm="1">
        <f t="array" ref="K111">INDEX(課題別内訳!$C:$K,$N111,COLUMN(K111)-3)</f>
        <v>#N/A</v>
      </c>
      <c r="L111" s="324" t="e">
        <f t="shared" si="6"/>
        <v>#N/A</v>
      </c>
      <c r="N111" t="e">
        <f>IF(AND(O109="NO",O110="NO"),MATCH(C111,課題別内訳!B:B,0)+10,N110+1)</f>
        <v>#N/A</v>
      </c>
      <c r="O111" t="e" cm="1">
        <f t="array" ref="O111">IF(INDEX(課題別内訳!A:L,N111+IF(G111="共同研究費",1,0)+1,3)="","NO","OK")</f>
        <v>#N/A</v>
      </c>
    </row>
    <row r="112" spans="3:15" x14ac:dyDescent="0.45">
      <c r="C112" s="307" t="e">
        <f t="shared" si="4"/>
        <v>#N/A</v>
      </c>
      <c r="D112" s="310" t="e" cm="1">
        <f t="array" ref="D112">IF($G112="共同研究費",INDEX(課題別内訳!$C:$K,$N112,COLUMN(D112)-3),INDEX(課題別内訳!$C:$K,$N112-1,COLUMN(D112)-3))</f>
        <v>#N/A</v>
      </c>
      <c r="E112" s="311" t="e" cm="1">
        <f t="array" ref="E112">IF($G112="共同研究費",INDEX(課題別内訳!$C:$K,$N112,COLUMN(E112)-3),INDEX(課題別内訳!$C:$K,$N112-1,COLUMN(E112)-3))</f>
        <v>#N/A</v>
      </c>
      <c r="F112" s="312" t="e" cm="1">
        <f t="array" ref="F112">IF($G112="共同研究費",INDEX(課題別内訳!$C:$K,$N112,COLUMN(F112)-3),INDEX(課題別内訳!$C:$K,$N112-1,COLUMN(F112)-3))</f>
        <v>#N/A</v>
      </c>
      <c r="G112" s="308" t="e" cm="1">
        <f t="array" ref="G112">INDEX(課題別内訳!$C:$K,$N112,COLUMN(G112)-3)</f>
        <v>#N/A</v>
      </c>
      <c r="H112" s="324" t="e" cm="1">
        <f t="array" ref="H112">INDEX(課題別内訳!$C:$K,$N112,COLUMN(H112)-3)</f>
        <v>#N/A</v>
      </c>
      <c r="I112" s="324" t="e" cm="1">
        <f t="array" ref="I112">INDEX(課題別内訳!$C:$K,$N112,COLUMN(I112)-3)</f>
        <v>#N/A</v>
      </c>
      <c r="J112" s="324" t="e" cm="1">
        <f t="array" ref="J112">INDEX(課題別内訳!$C:$K,$N112,COLUMN(J112)-3)</f>
        <v>#N/A</v>
      </c>
      <c r="K112" s="324" t="e" cm="1">
        <f t="array" ref="K112">INDEX(課題別内訳!$C:$K,$N112,COLUMN(K112)-3)</f>
        <v>#N/A</v>
      </c>
      <c r="L112" s="324" t="e">
        <f t="shared" si="6"/>
        <v>#N/A</v>
      </c>
      <c r="N112" t="e">
        <f>IF(AND(O110="NO",O111="NO"),MATCH(C112,課題別内訳!B:B,0)+10,N111+1)</f>
        <v>#N/A</v>
      </c>
      <c r="O112" t="e" cm="1">
        <f t="array" ref="O112">IF(INDEX(課題別内訳!A:L,N112+IF(G112="共同研究費",1,0)+1,3)="","NO","OK")</f>
        <v>#N/A</v>
      </c>
    </row>
    <row r="113" spans="3:15" x14ac:dyDescent="0.45">
      <c r="C113" s="307" t="e">
        <f t="shared" si="4"/>
        <v>#N/A</v>
      </c>
      <c r="D113" s="310" t="e" cm="1">
        <f t="array" ref="D113">IF($G113="共同研究費",INDEX(課題別内訳!$C:$K,$N113,COLUMN(D113)-3),INDEX(課題別内訳!$C:$K,$N113-1,COLUMN(D113)-3))</f>
        <v>#N/A</v>
      </c>
      <c r="E113" s="311" t="e" cm="1">
        <f t="array" ref="E113">IF($G113="共同研究費",INDEX(課題別内訳!$C:$K,$N113,COLUMN(E113)-3),INDEX(課題別内訳!$C:$K,$N113-1,COLUMN(E113)-3))</f>
        <v>#N/A</v>
      </c>
      <c r="F113" s="312" t="e" cm="1">
        <f t="array" ref="F113">IF($G113="共同研究費",INDEX(課題別内訳!$C:$K,$N113,COLUMN(F113)-3),INDEX(課題別内訳!$C:$K,$N113-1,COLUMN(F113)-3))</f>
        <v>#N/A</v>
      </c>
      <c r="G113" s="308" t="e" cm="1">
        <f t="array" ref="G113">INDEX(課題別内訳!$C:$K,$N113,COLUMN(G113)-3)</f>
        <v>#N/A</v>
      </c>
      <c r="H113" s="324" t="e" cm="1">
        <f t="array" ref="H113">INDEX(課題別内訳!$C:$K,$N113,COLUMN(H113)-3)</f>
        <v>#N/A</v>
      </c>
      <c r="I113" s="324" t="e" cm="1">
        <f t="array" ref="I113">INDEX(課題別内訳!$C:$K,$N113,COLUMN(I113)-3)</f>
        <v>#N/A</v>
      </c>
      <c r="J113" s="324" t="e" cm="1">
        <f t="array" ref="J113">INDEX(課題別内訳!$C:$K,$N113,COLUMN(J113)-3)</f>
        <v>#N/A</v>
      </c>
      <c r="K113" s="324" t="e" cm="1">
        <f t="array" ref="K113">INDEX(課題別内訳!$C:$K,$N113,COLUMN(K113)-3)</f>
        <v>#N/A</v>
      </c>
      <c r="L113" s="324" t="e">
        <f t="shared" si="6"/>
        <v>#N/A</v>
      </c>
      <c r="N113" t="e">
        <f>IF(AND(O111="NO",O112="NO"),MATCH(C113,課題別内訳!B:B,0)+10,N112+1)</f>
        <v>#N/A</v>
      </c>
      <c r="O113" t="e" cm="1">
        <f t="array" ref="O113">IF(INDEX(課題別内訳!A:L,N113+IF(G113="共同研究費",1,0)+1,3)="","NO","OK")</f>
        <v>#N/A</v>
      </c>
    </row>
    <row r="114" spans="3:15" x14ac:dyDescent="0.45">
      <c r="C114" s="307" t="e">
        <f t="shared" si="4"/>
        <v>#N/A</v>
      </c>
      <c r="D114" s="310" t="e" cm="1">
        <f t="array" ref="D114">IF($G114="共同研究費",INDEX(課題別内訳!$C:$K,$N114,COLUMN(D114)-3),INDEX(課題別内訳!$C:$K,$N114-1,COLUMN(D114)-3))</f>
        <v>#N/A</v>
      </c>
      <c r="E114" s="311" t="e" cm="1">
        <f t="array" ref="E114">IF($G114="共同研究費",INDEX(課題別内訳!$C:$K,$N114,COLUMN(E114)-3),INDEX(課題別内訳!$C:$K,$N114-1,COLUMN(E114)-3))</f>
        <v>#N/A</v>
      </c>
      <c r="F114" s="312" t="e" cm="1">
        <f t="array" ref="F114">IF($G114="共同研究費",INDEX(課題別内訳!$C:$K,$N114,COLUMN(F114)-3),INDEX(課題別内訳!$C:$K,$N114-1,COLUMN(F114)-3))</f>
        <v>#N/A</v>
      </c>
      <c r="G114" s="308" t="e" cm="1">
        <f t="array" ref="G114">INDEX(課題別内訳!$C:$K,$N114,COLUMN(G114)-3)</f>
        <v>#N/A</v>
      </c>
      <c r="H114" s="324" t="e" cm="1">
        <f t="array" ref="H114">INDEX(課題別内訳!$C:$K,$N114,COLUMN(H114)-3)</f>
        <v>#N/A</v>
      </c>
      <c r="I114" s="324" t="e" cm="1">
        <f t="array" ref="I114">INDEX(課題別内訳!$C:$K,$N114,COLUMN(I114)-3)</f>
        <v>#N/A</v>
      </c>
      <c r="J114" s="324" t="e" cm="1">
        <f t="array" ref="J114">INDEX(課題別内訳!$C:$K,$N114,COLUMN(J114)-3)</f>
        <v>#N/A</v>
      </c>
      <c r="K114" s="324" t="e" cm="1">
        <f t="array" ref="K114">INDEX(課題別内訳!$C:$K,$N114,COLUMN(K114)-3)</f>
        <v>#N/A</v>
      </c>
      <c r="L114" s="324" t="e">
        <f t="shared" si="6"/>
        <v>#N/A</v>
      </c>
      <c r="N114" t="e">
        <f>IF(AND(O112="NO",O113="NO"),MATCH(C114,課題別内訳!B:B,0)+10,N113+1)</f>
        <v>#N/A</v>
      </c>
      <c r="O114" t="e" cm="1">
        <f t="array" ref="O114">IF(INDEX(課題別内訳!A:L,N114+IF(G114="共同研究費",1,0)+1,3)="","NO","OK")</f>
        <v>#N/A</v>
      </c>
    </row>
    <row r="115" spans="3:15" x14ac:dyDescent="0.45">
      <c r="C115" s="307" t="e">
        <f t="shared" si="4"/>
        <v>#N/A</v>
      </c>
      <c r="D115" s="310" t="e" cm="1">
        <f t="array" ref="D115">IF($G115="共同研究費",INDEX(課題別内訳!$C:$K,$N115,COLUMN(D115)-3),INDEX(課題別内訳!$C:$K,$N115-1,COLUMN(D115)-3))</f>
        <v>#N/A</v>
      </c>
      <c r="E115" s="311" t="e" cm="1">
        <f t="array" ref="E115">IF($G115="共同研究費",INDEX(課題別内訳!$C:$K,$N115,COLUMN(E115)-3),INDEX(課題別内訳!$C:$K,$N115-1,COLUMN(E115)-3))</f>
        <v>#N/A</v>
      </c>
      <c r="F115" s="312" t="e" cm="1">
        <f t="array" ref="F115">IF($G115="共同研究費",INDEX(課題別内訳!$C:$K,$N115,COLUMN(F115)-3),INDEX(課題別内訳!$C:$K,$N115-1,COLUMN(F115)-3))</f>
        <v>#N/A</v>
      </c>
      <c r="G115" s="308" t="e" cm="1">
        <f t="array" ref="G115">INDEX(課題別内訳!$C:$K,$N115,COLUMN(G115)-3)</f>
        <v>#N/A</v>
      </c>
      <c r="H115" s="324" t="e" cm="1">
        <f t="array" ref="H115">INDEX(課題別内訳!$C:$K,$N115,COLUMN(H115)-3)</f>
        <v>#N/A</v>
      </c>
      <c r="I115" s="324" t="e" cm="1">
        <f t="array" ref="I115">INDEX(課題別内訳!$C:$K,$N115,COLUMN(I115)-3)</f>
        <v>#N/A</v>
      </c>
      <c r="J115" s="324" t="e" cm="1">
        <f t="array" ref="J115">INDEX(課題別内訳!$C:$K,$N115,COLUMN(J115)-3)</f>
        <v>#N/A</v>
      </c>
      <c r="K115" s="324" t="e" cm="1">
        <f t="array" ref="K115">INDEX(課題別内訳!$C:$K,$N115,COLUMN(K115)-3)</f>
        <v>#N/A</v>
      </c>
      <c r="L115" s="324" t="e">
        <f t="shared" si="6"/>
        <v>#N/A</v>
      </c>
      <c r="N115" t="e">
        <f>IF(AND(O113="NO",O114="NO"),MATCH(C115,課題別内訳!B:B,0)+10,N114+1)</f>
        <v>#N/A</v>
      </c>
      <c r="O115" t="e" cm="1">
        <f t="array" ref="O115">IF(INDEX(課題別内訳!A:L,N115+IF(G115="共同研究費",1,0)+1,3)="","NO","OK")</f>
        <v>#N/A</v>
      </c>
    </row>
    <row r="116" spans="3:15" x14ac:dyDescent="0.45">
      <c r="C116" s="307" t="e">
        <f t="shared" si="4"/>
        <v>#N/A</v>
      </c>
      <c r="D116" s="310" t="e" cm="1">
        <f t="array" ref="D116">IF($G116="共同研究費",INDEX(課題別内訳!$C:$K,$N116,COLUMN(D116)-3),INDEX(課題別内訳!$C:$K,$N116-1,COLUMN(D116)-3))</f>
        <v>#N/A</v>
      </c>
      <c r="E116" s="311" t="e" cm="1">
        <f t="array" ref="E116">IF($G116="共同研究費",INDEX(課題別内訳!$C:$K,$N116,COLUMN(E116)-3),INDEX(課題別内訳!$C:$K,$N116-1,COLUMN(E116)-3))</f>
        <v>#N/A</v>
      </c>
      <c r="F116" s="312" t="e" cm="1">
        <f t="array" ref="F116">IF($G116="共同研究費",INDEX(課題別内訳!$C:$K,$N116,COLUMN(F116)-3),INDEX(課題別内訳!$C:$K,$N116-1,COLUMN(F116)-3))</f>
        <v>#N/A</v>
      </c>
      <c r="G116" s="308" t="e" cm="1">
        <f t="array" ref="G116">INDEX(課題別内訳!$C:$K,$N116,COLUMN(G116)-3)</f>
        <v>#N/A</v>
      </c>
      <c r="H116" s="324" t="e" cm="1">
        <f t="array" ref="H116">INDEX(課題別内訳!$C:$K,$N116,COLUMN(H116)-3)</f>
        <v>#N/A</v>
      </c>
      <c r="I116" s="324" t="e" cm="1">
        <f t="array" ref="I116">INDEX(課題別内訳!$C:$K,$N116,COLUMN(I116)-3)</f>
        <v>#N/A</v>
      </c>
      <c r="J116" s="324" t="e" cm="1">
        <f t="array" ref="J116">INDEX(課題別内訳!$C:$K,$N116,COLUMN(J116)-3)</f>
        <v>#N/A</v>
      </c>
      <c r="K116" s="324" t="e" cm="1">
        <f t="array" ref="K116">INDEX(課題別内訳!$C:$K,$N116,COLUMN(K116)-3)</f>
        <v>#N/A</v>
      </c>
      <c r="L116" s="324" t="e">
        <f t="shared" si="6"/>
        <v>#N/A</v>
      </c>
      <c r="N116" t="e">
        <f>IF(AND(O114="NO",O115="NO"),MATCH(C116,課題別内訳!B:B,0)+10,N115+1)</f>
        <v>#N/A</v>
      </c>
      <c r="O116" t="e" cm="1">
        <f t="array" ref="O116">IF(INDEX(課題別内訳!A:L,N116+IF(G116="共同研究費",1,0)+1,3)="","NO","OK")</f>
        <v>#N/A</v>
      </c>
    </row>
    <row r="117" spans="3:15" x14ac:dyDescent="0.45">
      <c r="C117" s="307" t="e">
        <f t="shared" si="4"/>
        <v>#N/A</v>
      </c>
      <c r="D117" s="310" t="e" cm="1">
        <f t="array" ref="D117">IF($G117="共同研究費",INDEX(課題別内訳!$C:$K,$N117,COLUMN(D117)-3),INDEX(課題別内訳!$C:$K,$N117-1,COLUMN(D117)-3))</f>
        <v>#N/A</v>
      </c>
      <c r="E117" s="311" t="e" cm="1">
        <f t="array" ref="E117">IF($G117="共同研究費",INDEX(課題別内訳!$C:$K,$N117,COLUMN(E117)-3),INDEX(課題別内訳!$C:$K,$N117-1,COLUMN(E117)-3))</f>
        <v>#N/A</v>
      </c>
      <c r="F117" s="312" t="e" cm="1">
        <f t="array" ref="F117">IF($G117="共同研究費",INDEX(課題別内訳!$C:$K,$N117,COLUMN(F117)-3),INDEX(課題別内訳!$C:$K,$N117-1,COLUMN(F117)-3))</f>
        <v>#N/A</v>
      </c>
      <c r="G117" s="308" t="e" cm="1">
        <f t="array" ref="G117">INDEX(課題別内訳!$C:$K,$N117,COLUMN(G117)-3)</f>
        <v>#N/A</v>
      </c>
      <c r="H117" s="324" t="e" cm="1">
        <f t="array" ref="H117">INDEX(課題別内訳!$C:$K,$N117,COLUMN(H117)-3)</f>
        <v>#N/A</v>
      </c>
      <c r="I117" s="324" t="e" cm="1">
        <f t="array" ref="I117">INDEX(課題別内訳!$C:$K,$N117,COLUMN(I117)-3)</f>
        <v>#N/A</v>
      </c>
      <c r="J117" s="324" t="e" cm="1">
        <f t="array" ref="J117">INDEX(課題別内訳!$C:$K,$N117,COLUMN(J117)-3)</f>
        <v>#N/A</v>
      </c>
      <c r="K117" s="324" t="e" cm="1">
        <f t="array" ref="K117">INDEX(課題別内訳!$C:$K,$N117,COLUMN(K117)-3)</f>
        <v>#N/A</v>
      </c>
      <c r="L117" s="324" t="e">
        <f t="shared" si="6"/>
        <v>#N/A</v>
      </c>
      <c r="N117" t="e">
        <f>IF(AND(O115="NO",O116="NO"),MATCH(C117,課題別内訳!B:B,0)+10,N116+1)</f>
        <v>#N/A</v>
      </c>
      <c r="O117" t="e" cm="1">
        <f t="array" ref="O117">IF(INDEX(課題別内訳!A:L,N117+IF(G117="共同研究費",1,0)+1,3)="","NO","OK")</f>
        <v>#N/A</v>
      </c>
    </row>
    <row r="118" spans="3:15" x14ac:dyDescent="0.45">
      <c r="C118" s="307" t="e">
        <f t="shared" si="4"/>
        <v>#N/A</v>
      </c>
      <c r="D118" s="310" t="e" cm="1">
        <f t="array" ref="D118">IF($G118="共同研究費",INDEX(課題別内訳!$C:$K,$N118,COLUMN(D118)-3),INDEX(課題別内訳!$C:$K,$N118-1,COLUMN(D118)-3))</f>
        <v>#N/A</v>
      </c>
      <c r="E118" s="311" t="e" cm="1">
        <f t="array" ref="E118">IF($G118="共同研究費",INDEX(課題別内訳!$C:$K,$N118,COLUMN(E118)-3),INDEX(課題別内訳!$C:$K,$N118-1,COLUMN(E118)-3))</f>
        <v>#N/A</v>
      </c>
      <c r="F118" s="312" t="e" cm="1">
        <f t="array" ref="F118">IF($G118="共同研究費",INDEX(課題別内訳!$C:$K,$N118,COLUMN(F118)-3),INDEX(課題別内訳!$C:$K,$N118-1,COLUMN(F118)-3))</f>
        <v>#N/A</v>
      </c>
      <c r="G118" s="308" t="e" cm="1">
        <f t="array" ref="G118">INDEX(課題別内訳!$C:$K,$N118,COLUMN(G118)-3)</f>
        <v>#N/A</v>
      </c>
      <c r="H118" s="324" t="e" cm="1">
        <f t="array" ref="H118">INDEX(課題別内訳!$C:$K,$N118,COLUMN(H118)-3)</f>
        <v>#N/A</v>
      </c>
      <c r="I118" s="324" t="e" cm="1">
        <f t="array" ref="I118">INDEX(課題別内訳!$C:$K,$N118,COLUMN(I118)-3)</f>
        <v>#N/A</v>
      </c>
      <c r="J118" s="324" t="e" cm="1">
        <f t="array" ref="J118">INDEX(課題別内訳!$C:$K,$N118,COLUMN(J118)-3)</f>
        <v>#N/A</v>
      </c>
      <c r="K118" s="324" t="e" cm="1">
        <f t="array" ref="K118">INDEX(課題別内訳!$C:$K,$N118,COLUMN(K118)-3)</f>
        <v>#N/A</v>
      </c>
      <c r="L118" s="324" t="e">
        <f t="shared" si="6"/>
        <v>#N/A</v>
      </c>
      <c r="N118" t="e">
        <f>IF(AND(O116="NO",O117="NO"),MATCH(C118,課題別内訳!B:B,0)+10,N117+1)</f>
        <v>#N/A</v>
      </c>
      <c r="O118" t="e" cm="1">
        <f t="array" ref="O118">IF(INDEX(課題別内訳!A:L,N118+IF(G118="共同研究費",1,0)+1,3)="","NO","OK")</f>
        <v>#N/A</v>
      </c>
    </row>
    <row r="119" spans="3:15" x14ac:dyDescent="0.45">
      <c r="C119" s="307" t="e">
        <f t="shared" si="4"/>
        <v>#N/A</v>
      </c>
      <c r="D119" s="310" t="e" cm="1">
        <f t="array" ref="D119">IF($G119="共同研究費",INDEX(課題別内訳!$C:$K,$N119,COLUMN(D119)-3),INDEX(課題別内訳!$C:$K,$N119-1,COLUMN(D119)-3))</f>
        <v>#N/A</v>
      </c>
      <c r="E119" s="311" t="e" cm="1">
        <f t="array" ref="E119">IF($G119="共同研究費",INDEX(課題別内訳!$C:$K,$N119,COLUMN(E119)-3),INDEX(課題別内訳!$C:$K,$N119-1,COLUMN(E119)-3))</f>
        <v>#N/A</v>
      </c>
      <c r="F119" s="312" t="e" cm="1">
        <f t="array" ref="F119">IF($G119="共同研究費",INDEX(課題別内訳!$C:$K,$N119,COLUMN(F119)-3),INDEX(課題別内訳!$C:$K,$N119-1,COLUMN(F119)-3))</f>
        <v>#N/A</v>
      </c>
      <c r="G119" s="308" t="e" cm="1">
        <f t="array" ref="G119">INDEX(課題別内訳!$C:$K,$N119,COLUMN(G119)-3)</f>
        <v>#N/A</v>
      </c>
      <c r="H119" s="324" t="e" cm="1">
        <f t="array" ref="H119">INDEX(課題別内訳!$C:$K,$N119,COLUMN(H119)-3)</f>
        <v>#N/A</v>
      </c>
      <c r="I119" s="324" t="e" cm="1">
        <f t="array" ref="I119">INDEX(課題別内訳!$C:$K,$N119,COLUMN(I119)-3)</f>
        <v>#N/A</v>
      </c>
      <c r="J119" s="324" t="e" cm="1">
        <f t="array" ref="J119">INDEX(課題別内訳!$C:$K,$N119,COLUMN(J119)-3)</f>
        <v>#N/A</v>
      </c>
      <c r="K119" s="324" t="e" cm="1">
        <f t="array" ref="K119">INDEX(課題別内訳!$C:$K,$N119,COLUMN(K119)-3)</f>
        <v>#N/A</v>
      </c>
      <c r="L119" s="324" t="e">
        <f t="shared" si="6"/>
        <v>#N/A</v>
      </c>
      <c r="N119" t="e">
        <f>IF(AND(O117="NO",O118="NO"),MATCH(C119,課題別内訳!B:B,0)+10,N118+1)</f>
        <v>#N/A</v>
      </c>
      <c r="O119" t="e" cm="1">
        <f t="array" ref="O119">IF(INDEX(課題別内訳!A:L,N119+IF(G119="共同研究費",1,0)+1,3)="","NO","OK")</f>
        <v>#N/A</v>
      </c>
    </row>
    <row r="120" spans="3:15" x14ac:dyDescent="0.45">
      <c r="C120" s="307" t="e">
        <f t="shared" si="4"/>
        <v>#N/A</v>
      </c>
      <c r="D120" s="310" t="e" cm="1">
        <f t="array" ref="D120">IF($G120="共同研究費",INDEX(課題別内訳!$C:$K,$N120,COLUMN(D120)-3),INDEX(課題別内訳!$C:$K,$N120-1,COLUMN(D120)-3))</f>
        <v>#N/A</v>
      </c>
      <c r="E120" s="311" t="e" cm="1">
        <f t="array" ref="E120">IF($G120="共同研究費",INDEX(課題別内訳!$C:$K,$N120,COLUMN(E120)-3),INDEX(課題別内訳!$C:$K,$N120-1,COLUMN(E120)-3))</f>
        <v>#N/A</v>
      </c>
      <c r="F120" s="312" t="e" cm="1">
        <f t="array" ref="F120">IF($G120="共同研究費",INDEX(課題別内訳!$C:$K,$N120,COLUMN(F120)-3),INDEX(課題別内訳!$C:$K,$N120-1,COLUMN(F120)-3))</f>
        <v>#N/A</v>
      </c>
      <c r="G120" s="308" t="e" cm="1">
        <f t="array" ref="G120">INDEX(課題別内訳!$C:$K,$N120,COLUMN(G120)-3)</f>
        <v>#N/A</v>
      </c>
      <c r="H120" s="324" t="e" cm="1">
        <f t="array" ref="H120">INDEX(課題別内訳!$C:$K,$N120,COLUMN(H120)-3)</f>
        <v>#N/A</v>
      </c>
      <c r="I120" s="324" t="e" cm="1">
        <f t="array" ref="I120">INDEX(課題別内訳!$C:$K,$N120,COLUMN(I120)-3)</f>
        <v>#N/A</v>
      </c>
      <c r="J120" s="324" t="e" cm="1">
        <f t="array" ref="J120">INDEX(課題別内訳!$C:$K,$N120,COLUMN(J120)-3)</f>
        <v>#N/A</v>
      </c>
      <c r="K120" s="324" t="e" cm="1">
        <f t="array" ref="K120">INDEX(課題別内訳!$C:$K,$N120,COLUMN(K120)-3)</f>
        <v>#N/A</v>
      </c>
      <c r="L120" s="324" t="e">
        <f t="shared" si="6"/>
        <v>#N/A</v>
      </c>
      <c r="N120" t="e">
        <f>IF(AND(O118="NO",O119="NO"),MATCH(C120,課題別内訳!B:B,0)+10,N119+1)</f>
        <v>#N/A</v>
      </c>
      <c r="O120" t="e" cm="1">
        <f t="array" ref="O120">IF(INDEX(課題別内訳!A:L,N120+IF(G120="共同研究費",1,0)+1,3)="","NO","OK")</f>
        <v>#N/A</v>
      </c>
    </row>
    <row r="121" spans="3:15" x14ac:dyDescent="0.45">
      <c r="C121" s="307" t="e">
        <f t="shared" si="4"/>
        <v>#N/A</v>
      </c>
      <c r="D121" s="310" t="e" cm="1">
        <f t="array" ref="D121">IF($G121="共同研究費",INDEX(課題別内訳!$C:$K,$N121,COLUMN(D121)-3),INDEX(課題別内訳!$C:$K,$N121-1,COLUMN(D121)-3))</f>
        <v>#N/A</v>
      </c>
      <c r="E121" s="311" t="e" cm="1">
        <f t="array" ref="E121">IF($G121="共同研究費",INDEX(課題別内訳!$C:$K,$N121,COLUMN(E121)-3),INDEX(課題別内訳!$C:$K,$N121-1,COLUMN(E121)-3))</f>
        <v>#N/A</v>
      </c>
      <c r="F121" s="312" t="e" cm="1">
        <f t="array" ref="F121">IF($G121="共同研究費",INDEX(課題別内訳!$C:$K,$N121,COLUMN(F121)-3),INDEX(課題別内訳!$C:$K,$N121-1,COLUMN(F121)-3))</f>
        <v>#N/A</v>
      </c>
      <c r="G121" s="308" t="e" cm="1">
        <f t="array" ref="G121">INDEX(課題別内訳!$C:$K,$N121,COLUMN(G121)-3)</f>
        <v>#N/A</v>
      </c>
      <c r="H121" s="324" t="e" cm="1">
        <f t="array" ref="H121">INDEX(課題別内訳!$C:$K,$N121,COLUMN(H121)-3)</f>
        <v>#N/A</v>
      </c>
      <c r="I121" s="324" t="e" cm="1">
        <f t="array" ref="I121">INDEX(課題別内訳!$C:$K,$N121,COLUMN(I121)-3)</f>
        <v>#N/A</v>
      </c>
      <c r="J121" s="324" t="e" cm="1">
        <f t="array" ref="J121">INDEX(課題別内訳!$C:$K,$N121,COLUMN(J121)-3)</f>
        <v>#N/A</v>
      </c>
      <c r="K121" s="324" t="e" cm="1">
        <f t="array" ref="K121">INDEX(課題別内訳!$C:$K,$N121,COLUMN(K121)-3)</f>
        <v>#N/A</v>
      </c>
      <c r="L121" s="324" t="e">
        <f t="shared" si="6"/>
        <v>#N/A</v>
      </c>
      <c r="N121" t="e">
        <f>IF(AND(O119="NO",O120="NO"),MATCH(C121,課題別内訳!B:B,0)+10,N120+1)</f>
        <v>#N/A</v>
      </c>
      <c r="O121" t="e" cm="1">
        <f t="array" ref="O121">IF(INDEX(課題別内訳!A:L,N121+IF(G121="共同研究費",1,0)+1,3)="","NO","OK")</f>
        <v>#N/A</v>
      </c>
    </row>
    <row r="122" spans="3:15" x14ac:dyDescent="0.45">
      <c r="C122" s="307" t="e">
        <f t="shared" si="4"/>
        <v>#N/A</v>
      </c>
      <c r="D122" s="310" t="e" cm="1">
        <f t="array" ref="D122">IF($G122="共同研究費",INDEX(課題別内訳!$C:$K,$N122,COLUMN(D122)-3),INDEX(課題別内訳!$C:$K,$N122-1,COLUMN(D122)-3))</f>
        <v>#N/A</v>
      </c>
      <c r="E122" s="311" t="e" cm="1">
        <f t="array" ref="E122">IF($G122="共同研究費",INDEX(課題別内訳!$C:$K,$N122,COLUMN(E122)-3),INDEX(課題別内訳!$C:$K,$N122-1,COLUMN(E122)-3))</f>
        <v>#N/A</v>
      </c>
      <c r="F122" s="312" t="e" cm="1">
        <f t="array" ref="F122">IF($G122="共同研究費",INDEX(課題別内訳!$C:$K,$N122,COLUMN(F122)-3),INDEX(課題別内訳!$C:$K,$N122-1,COLUMN(F122)-3))</f>
        <v>#N/A</v>
      </c>
      <c r="G122" s="308" t="e" cm="1">
        <f t="array" ref="G122">INDEX(課題別内訳!$C:$K,$N122,COLUMN(G122)-3)</f>
        <v>#N/A</v>
      </c>
      <c r="H122" s="324" t="e" cm="1">
        <f t="array" ref="H122">INDEX(課題別内訳!$C:$K,$N122,COLUMN(H122)-3)</f>
        <v>#N/A</v>
      </c>
      <c r="I122" s="324" t="e" cm="1">
        <f t="array" ref="I122">INDEX(課題別内訳!$C:$K,$N122,COLUMN(I122)-3)</f>
        <v>#N/A</v>
      </c>
      <c r="J122" s="324" t="e" cm="1">
        <f t="array" ref="J122">INDEX(課題別内訳!$C:$K,$N122,COLUMN(J122)-3)</f>
        <v>#N/A</v>
      </c>
      <c r="K122" s="324" t="e" cm="1">
        <f t="array" ref="K122">INDEX(課題別内訳!$C:$K,$N122,COLUMN(K122)-3)</f>
        <v>#N/A</v>
      </c>
      <c r="L122" s="324" t="e">
        <f t="shared" si="6"/>
        <v>#N/A</v>
      </c>
      <c r="N122" t="e">
        <f>IF(AND(O120="NO",O121="NO"),MATCH(C122,課題別内訳!B:B,0)+10,N121+1)</f>
        <v>#N/A</v>
      </c>
      <c r="O122" t="e" cm="1">
        <f t="array" ref="O122">IF(INDEX(課題別内訳!A:L,N122+IF(G122="共同研究費",1,0)+1,3)="","NO","OK")</f>
        <v>#N/A</v>
      </c>
    </row>
    <row r="123" spans="3:15" x14ac:dyDescent="0.45">
      <c r="C123" s="307" t="e">
        <f t="shared" si="4"/>
        <v>#N/A</v>
      </c>
      <c r="D123" s="310" t="e" cm="1">
        <f t="array" ref="D123">IF($G123="共同研究費",INDEX(課題別内訳!$C:$K,$N123,COLUMN(D123)-3),INDEX(課題別内訳!$C:$K,$N123-1,COLUMN(D123)-3))</f>
        <v>#N/A</v>
      </c>
      <c r="E123" s="311" t="e" cm="1">
        <f t="array" ref="E123">IF($G123="共同研究費",INDEX(課題別内訳!$C:$K,$N123,COLUMN(E123)-3),INDEX(課題別内訳!$C:$K,$N123-1,COLUMN(E123)-3))</f>
        <v>#N/A</v>
      </c>
      <c r="F123" s="312" t="e" cm="1">
        <f t="array" ref="F123">IF($G123="共同研究費",INDEX(課題別内訳!$C:$K,$N123,COLUMN(F123)-3),INDEX(課題別内訳!$C:$K,$N123-1,COLUMN(F123)-3))</f>
        <v>#N/A</v>
      </c>
      <c r="G123" s="308" t="e" cm="1">
        <f t="array" ref="G123">INDEX(課題別内訳!$C:$K,$N123,COLUMN(G123)-3)</f>
        <v>#N/A</v>
      </c>
      <c r="H123" s="324" t="e" cm="1">
        <f t="array" ref="H123">INDEX(課題別内訳!$C:$K,$N123,COLUMN(H123)-3)</f>
        <v>#N/A</v>
      </c>
      <c r="I123" s="324" t="e" cm="1">
        <f t="array" ref="I123">INDEX(課題別内訳!$C:$K,$N123,COLUMN(I123)-3)</f>
        <v>#N/A</v>
      </c>
      <c r="J123" s="324" t="e" cm="1">
        <f t="array" ref="J123">INDEX(課題別内訳!$C:$K,$N123,COLUMN(J123)-3)</f>
        <v>#N/A</v>
      </c>
      <c r="K123" s="324" t="e" cm="1">
        <f t="array" ref="K123">INDEX(課題別内訳!$C:$K,$N123,COLUMN(K123)-3)</f>
        <v>#N/A</v>
      </c>
      <c r="L123" s="324" t="e">
        <f t="shared" si="6"/>
        <v>#N/A</v>
      </c>
      <c r="N123" t="e">
        <f>IF(AND(O121="NO",O122="NO"),MATCH(C123,課題別内訳!B:B,0)+10,N122+1)</f>
        <v>#N/A</v>
      </c>
      <c r="O123" t="e" cm="1">
        <f t="array" ref="O123">IF(INDEX(課題別内訳!A:L,N123+IF(G123="共同研究費",1,0)+1,3)="","NO","OK")</f>
        <v>#N/A</v>
      </c>
    </row>
    <row r="124" spans="3:15" x14ac:dyDescent="0.45">
      <c r="C124" s="307" t="e">
        <f t="shared" si="4"/>
        <v>#N/A</v>
      </c>
      <c r="D124" s="310" t="e" cm="1">
        <f t="array" ref="D124">IF($G124="共同研究費",INDEX(課題別内訳!$C:$K,$N124,COLUMN(D124)-3),INDEX(課題別内訳!$C:$K,$N124-1,COLUMN(D124)-3))</f>
        <v>#N/A</v>
      </c>
      <c r="E124" s="311" t="e" cm="1">
        <f t="array" ref="E124">IF($G124="共同研究費",INDEX(課題別内訳!$C:$K,$N124,COLUMN(E124)-3),INDEX(課題別内訳!$C:$K,$N124-1,COLUMN(E124)-3))</f>
        <v>#N/A</v>
      </c>
      <c r="F124" s="312" t="e" cm="1">
        <f t="array" ref="F124">IF($G124="共同研究費",INDEX(課題別内訳!$C:$K,$N124,COLUMN(F124)-3),INDEX(課題別内訳!$C:$K,$N124-1,COLUMN(F124)-3))</f>
        <v>#N/A</v>
      </c>
      <c r="G124" s="308" t="e" cm="1">
        <f t="array" ref="G124">INDEX(課題別内訳!$C:$K,$N124,COLUMN(G124)-3)</f>
        <v>#N/A</v>
      </c>
      <c r="H124" s="324" t="e" cm="1">
        <f t="array" ref="H124">INDEX(課題別内訳!$C:$K,$N124,COLUMN(H124)-3)</f>
        <v>#N/A</v>
      </c>
      <c r="I124" s="324" t="e" cm="1">
        <f t="array" ref="I124">INDEX(課題別内訳!$C:$K,$N124,COLUMN(I124)-3)</f>
        <v>#N/A</v>
      </c>
      <c r="J124" s="324" t="e" cm="1">
        <f t="array" ref="J124">INDEX(課題別内訳!$C:$K,$N124,COLUMN(J124)-3)</f>
        <v>#N/A</v>
      </c>
      <c r="K124" s="324" t="e" cm="1">
        <f t="array" ref="K124">INDEX(課題別内訳!$C:$K,$N124,COLUMN(K124)-3)</f>
        <v>#N/A</v>
      </c>
      <c r="L124" s="324" t="e">
        <f t="shared" si="6"/>
        <v>#N/A</v>
      </c>
      <c r="N124" t="e">
        <f>IF(AND(O122="NO",O123="NO"),MATCH(C124,課題別内訳!B:B,0)+10,N123+1)</f>
        <v>#N/A</v>
      </c>
      <c r="O124" t="e" cm="1">
        <f t="array" ref="O124">IF(INDEX(課題別内訳!A:L,N124+IF(G124="共同研究費",1,0)+1,3)="","NO","OK")</f>
        <v>#N/A</v>
      </c>
    </row>
    <row r="125" spans="3:15" x14ac:dyDescent="0.45">
      <c r="C125" s="307" t="e">
        <f t="shared" si="4"/>
        <v>#N/A</v>
      </c>
      <c r="D125" s="310" t="e" cm="1">
        <f t="array" ref="D125">IF($G125="共同研究費",INDEX(課題別内訳!$C:$K,$N125,COLUMN(D125)-3),INDEX(課題別内訳!$C:$K,$N125-1,COLUMN(D125)-3))</f>
        <v>#N/A</v>
      </c>
      <c r="E125" s="311" t="e" cm="1">
        <f t="array" ref="E125">IF($G125="共同研究費",INDEX(課題別内訳!$C:$K,$N125,COLUMN(E125)-3),INDEX(課題別内訳!$C:$K,$N125-1,COLUMN(E125)-3))</f>
        <v>#N/A</v>
      </c>
      <c r="F125" s="312" t="e" cm="1">
        <f t="array" ref="F125">IF($G125="共同研究費",INDEX(課題別内訳!$C:$K,$N125,COLUMN(F125)-3),INDEX(課題別内訳!$C:$K,$N125-1,COLUMN(F125)-3))</f>
        <v>#N/A</v>
      </c>
      <c r="G125" s="308" t="e" cm="1">
        <f t="array" ref="G125">INDEX(課題別内訳!$C:$K,$N125,COLUMN(G125)-3)</f>
        <v>#N/A</v>
      </c>
      <c r="H125" s="324" t="e" cm="1">
        <f t="array" ref="H125">INDEX(課題別内訳!$C:$K,$N125,COLUMN(H125)-3)</f>
        <v>#N/A</v>
      </c>
      <c r="I125" s="324" t="e" cm="1">
        <f t="array" ref="I125">INDEX(課題別内訳!$C:$K,$N125,COLUMN(I125)-3)</f>
        <v>#N/A</v>
      </c>
      <c r="J125" s="324" t="e" cm="1">
        <f t="array" ref="J125">INDEX(課題別内訳!$C:$K,$N125,COLUMN(J125)-3)</f>
        <v>#N/A</v>
      </c>
      <c r="K125" s="324" t="e" cm="1">
        <f t="array" ref="K125">INDEX(課題別内訳!$C:$K,$N125,COLUMN(K125)-3)</f>
        <v>#N/A</v>
      </c>
      <c r="L125" s="324" t="e">
        <f t="shared" si="6"/>
        <v>#N/A</v>
      </c>
      <c r="N125" t="e">
        <f>IF(AND(O123="NO",O124="NO"),MATCH(C125,課題別内訳!B:B,0)+10,N124+1)</f>
        <v>#N/A</v>
      </c>
      <c r="O125" t="e" cm="1">
        <f t="array" ref="O125">IF(INDEX(課題別内訳!A:L,N125+IF(G125="共同研究費",1,0)+1,3)="","NO","OK")</f>
        <v>#N/A</v>
      </c>
    </row>
    <row r="126" spans="3:15" x14ac:dyDescent="0.45">
      <c r="C126" s="307" t="e">
        <f t="shared" si="4"/>
        <v>#N/A</v>
      </c>
      <c r="D126" s="310" t="e" cm="1">
        <f t="array" ref="D126">IF($G126="共同研究費",INDEX(課題別内訳!$C:$K,$N126,COLUMN(D126)-3),INDEX(課題別内訳!$C:$K,$N126-1,COLUMN(D126)-3))</f>
        <v>#N/A</v>
      </c>
      <c r="E126" s="311" t="e" cm="1">
        <f t="array" ref="E126">IF($G126="共同研究費",INDEX(課題別内訳!$C:$K,$N126,COLUMN(E126)-3),INDEX(課題別内訳!$C:$K,$N126-1,COLUMN(E126)-3))</f>
        <v>#N/A</v>
      </c>
      <c r="F126" s="312" t="e" cm="1">
        <f t="array" ref="F126">IF($G126="共同研究費",INDEX(課題別内訳!$C:$K,$N126,COLUMN(F126)-3),INDEX(課題別内訳!$C:$K,$N126-1,COLUMN(F126)-3))</f>
        <v>#N/A</v>
      </c>
      <c r="G126" s="308" t="e" cm="1">
        <f t="array" ref="G126">INDEX(課題別内訳!$C:$K,$N126,COLUMN(G126)-3)</f>
        <v>#N/A</v>
      </c>
      <c r="H126" s="324" t="e" cm="1">
        <f t="array" ref="H126">INDEX(課題別内訳!$C:$K,$N126,COLUMN(H126)-3)</f>
        <v>#N/A</v>
      </c>
      <c r="I126" s="324" t="e" cm="1">
        <f t="array" ref="I126">INDEX(課題別内訳!$C:$K,$N126,COLUMN(I126)-3)</f>
        <v>#N/A</v>
      </c>
      <c r="J126" s="324" t="e" cm="1">
        <f t="array" ref="J126">INDEX(課題別内訳!$C:$K,$N126,COLUMN(J126)-3)</f>
        <v>#N/A</v>
      </c>
      <c r="K126" s="324" t="e" cm="1">
        <f t="array" ref="K126">INDEX(課題別内訳!$C:$K,$N126,COLUMN(K126)-3)</f>
        <v>#N/A</v>
      </c>
      <c r="L126" s="324" t="e">
        <f t="shared" si="6"/>
        <v>#N/A</v>
      </c>
      <c r="N126" t="e">
        <f>IF(AND(O124="NO",O125="NO"),MATCH(C126,課題別内訳!B:B,0)+10,N125+1)</f>
        <v>#N/A</v>
      </c>
      <c r="O126" t="e" cm="1">
        <f t="array" ref="O126">IF(INDEX(課題別内訳!A:L,N126+IF(G126="共同研究費",1,0)+1,3)="","NO","OK")</f>
        <v>#N/A</v>
      </c>
    </row>
    <row r="127" spans="3:15" x14ac:dyDescent="0.45">
      <c r="C127" s="307" t="e">
        <f t="shared" si="4"/>
        <v>#N/A</v>
      </c>
      <c r="D127" s="310" t="e" cm="1">
        <f t="array" ref="D127">IF($G127="共同研究費",INDEX(課題別内訳!$C:$K,$N127,COLUMN(D127)-3),INDEX(課題別内訳!$C:$K,$N127-1,COLUMN(D127)-3))</f>
        <v>#N/A</v>
      </c>
      <c r="E127" s="311" t="e" cm="1">
        <f t="array" ref="E127">IF($G127="共同研究費",INDEX(課題別内訳!$C:$K,$N127,COLUMN(E127)-3),INDEX(課題別内訳!$C:$K,$N127-1,COLUMN(E127)-3))</f>
        <v>#N/A</v>
      </c>
      <c r="F127" s="312" t="e" cm="1">
        <f t="array" ref="F127">IF($G127="共同研究費",INDEX(課題別内訳!$C:$K,$N127,COLUMN(F127)-3),INDEX(課題別内訳!$C:$K,$N127-1,COLUMN(F127)-3))</f>
        <v>#N/A</v>
      </c>
      <c r="G127" s="308" t="e" cm="1">
        <f t="array" ref="G127">INDEX(課題別内訳!$C:$K,$N127,COLUMN(G127)-3)</f>
        <v>#N/A</v>
      </c>
      <c r="H127" s="324" t="e" cm="1">
        <f t="array" ref="H127">INDEX(課題別内訳!$C:$K,$N127,COLUMN(H127)-3)</f>
        <v>#N/A</v>
      </c>
      <c r="I127" s="324" t="e" cm="1">
        <f t="array" ref="I127">INDEX(課題別内訳!$C:$K,$N127,COLUMN(I127)-3)</f>
        <v>#N/A</v>
      </c>
      <c r="J127" s="324" t="e" cm="1">
        <f t="array" ref="J127">INDEX(課題別内訳!$C:$K,$N127,COLUMN(J127)-3)</f>
        <v>#N/A</v>
      </c>
      <c r="K127" s="324" t="e" cm="1">
        <f t="array" ref="K127">INDEX(課題別内訳!$C:$K,$N127,COLUMN(K127)-3)</f>
        <v>#N/A</v>
      </c>
      <c r="L127" s="324" t="e">
        <f t="shared" si="6"/>
        <v>#N/A</v>
      </c>
      <c r="N127" t="e">
        <f>IF(AND(O125="NO",O126="NO"),MATCH(C127,課題別内訳!B:B,0)+10,N126+1)</f>
        <v>#N/A</v>
      </c>
      <c r="O127" t="e" cm="1">
        <f t="array" ref="O127">IF(INDEX(課題別内訳!A:L,N127+IF(G127="共同研究費",1,0)+1,3)="","NO","OK")</f>
        <v>#N/A</v>
      </c>
    </row>
    <row r="128" spans="3:15" x14ac:dyDescent="0.45">
      <c r="C128" s="307" t="e">
        <f t="shared" si="4"/>
        <v>#N/A</v>
      </c>
      <c r="D128" s="310" t="e" cm="1">
        <f t="array" ref="D128">IF($G128="共同研究費",INDEX(課題別内訳!$C:$K,$N128,COLUMN(D128)-3),INDEX(課題別内訳!$C:$K,$N128-1,COLUMN(D128)-3))</f>
        <v>#N/A</v>
      </c>
      <c r="E128" s="311" t="e" cm="1">
        <f t="array" ref="E128">IF($G128="共同研究費",INDEX(課題別内訳!$C:$K,$N128,COLUMN(E128)-3),INDEX(課題別内訳!$C:$K,$N128-1,COLUMN(E128)-3))</f>
        <v>#N/A</v>
      </c>
      <c r="F128" s="312" t="e" cm="1">
        <f t="array" ref="F128">IF($G128="共同研究費",INDEX(課題別内訳!$C:$K,$N128,COLUMN(F128)-3),INDEX(課題別内訳!$C:$K,$N128-1,COLUMN(F128)-3))</f>
        <v>#N/A</v>
      </c>
      <c r="G128" s="308" t="e" cm="1">
        <f t="array" ref="G128">INDEX(課題別内訳!$C:$K,$N128,COLUMN(G128)-3)</f>
        <v>#N/A</v>
      </c>
      <c r="H128" s="324" t="e" cm="1">
        <f t="array" ref="H128">INDEX(課題別内訳!$C:$K,$N128,COLUMN(H128)-3)</f>
        <v>#N/A</v>
      </c>
      <c r="I128" s="324" t="e" cm="1">
        <f t="array" ref="I128">INDEX(課題別内訳!$C:$K,$N128,COLUMN(I128)-3)</f>
        <v>#N/A</v>
      </c>
      <c r="J128" s="324" t="e" cm="1">
        <f t="array" ref="J128">INDEX(課題別内訳!$C:$K,$N128,COLUMN(J128)-3)</f>
        <v>#N/A</v>
      </c>
      <c r="K128" s="324" t="e" cm="1">
        <f t="array" ref="K128">INDEX(課題別内訳!$C:$K,$N128,COLUMN(K128)-3)</f>
        <v>#N/A</v>
      </c>
      <c r="L128" s="324" t="e">
        <f t="shared" si="6"/>
        <v>#N/A</v>
      </c>
      <c r="N128" t="e">
        <f>IF(AND(O126="NO",O127="NO"),MATCH(C128,課題別内訳!B:B,0)+10,N127+1)</f>
        <v>#N/A</v>
      </c>
      <c r="O128" t="e" cm="1">
        <f t="array" ref="O128">IF(INDEX(課題別内訳!A:L,N128+IF(G128="共同研究費",1,0)+1,3)="","NO","OK")</f>
        <v>#N/A</v>
      </c>
    </row>
    <row r="129" spans="3:15" x14ac:dyDescent="0.45">
      <c r="C129" s="307" t="e">
        <f t="shared" si="4"/>
        <v>#N/A</v>
      </c>
      <c r="D129" s="310" t="e" cm="1">
        <f t="array" ref="D129">IF($G129="共同研究費",INDEX(課題別内訳!$C:$K,$N129,COLUMN(D129)-3),INDEX(課題別内訳!$C:$K,$N129-1,COLUMN(D129)-3))</f>
        <v>#N/A</v>
      </c>
      <c r="E129" s="311" t="e" cm="1">
        <f t="array" ref="E129">IF($G129="共同研究費",INDEX(課題別内訳!$C:$K,$N129,COLUMN(E129)-3),INDEX(課題別内訳!$C:$K,$N129-1,COLUMN(E129)-3))</f>
        <v>#N/A</v>
      </c>
      <c r="F129" s="312" t="e" cm="1">
        <f t="array" ref="F129">IF($G129="共同研究費",INDEX(課題別内訳!$C:$K,$N129,COLUMN(F129)-3),INDEX(課題別内訳!$C:$K,$N129-1,COLUMN(F129)-3))</f>
        <v>#N/A</v>
      </c>
      <c r="G129" s="308" t="e" cm="1">
        <f t="array" ref="G129">INDEX(課題別内訳!$C:$K,$N129,COLUMN(G129)-3)</f>
        <v>#N/A</v>
      </c>
      <c r="H129" s="324" t="e" cm="1">
        <f t="array" ref="H129">INDEX(課題別内訳!$C:$K,$N129,COLUMN(H129)-3)</f>
        <v>#N/A</v>
      </c>
      <c r="I129" s="324" t="e" cm="1">
        <f t="array" ref="I129">INDEX(課題別内訳!$C:$K,$N129,COLUMN(I129)-3)</f>
        <v>#N/A</v>
      </c>
      <c r="J129" s="324" t="e" cm="1">
        <f t="array" ref="J129">INDEX(課題別内訳!$C:$K,$N129,COLUMN(J129)-3)</f>
        <v>#N/A</v>
      </c>
      <c r="K129" s="324" t="e" cm="1">
        <f t="array" ref="K129">INDEX(課題別内訳!$C:$K,$N129,COLUMN(K129)-3)</f>
        <v>#N/A</v>
      </c>
      <c r="L129" s="324" t="e">
        <f t="shared" si="6"/>
        <v>#N/A</v>
      </c>
      <c r="N129" t="e">
        <f>IF(AND(O127="NO",O128="NO"),MATCH(C129,課題別内訳!B:B,0)+10,N128+1)</f>
        <v>#N/A</v>
      </c>
      <c r="O129" t="e" cm="1">
        <f t="array" ref="O129">IF(INDEX(課題別内訳!A:L,N129+IF(G129="共同研究費",1,0)+1,3)="","NO","OK")</f>
        <v>#N/A</v>
      </c>
    </row>
    <row r="130" spans="3:15" x14ac:dyDescent="0.45">
      <c r="C130" s="307" t="e">
        <f t="shared" si="4"/>
        <v>#N/A</v>
      </c>
      <c r="D130" s="310" t="e" cm="1">
        <f t="array" ref="D130">IF($G130="共同研究費",INDEX(課題別内訳!$C:$K,$N130,COLUMN(D130)-3),INDEX(課題別内訳!$C:$K,$N130-1,COLUMN(D130)-3))</f>
        <v>#N/A</v>
      </c>
      <c r="E130" s="311" t="e" cm="1">
        <f t="array" ref="E130">IF($G130="共同研究費",INDEX(課題別内訳!$C:$K,$N130,COLUMN(E130)-3),INDEX(課題別内訳!$C:$K,$N130-1,COLUMN(E130)-3))</f>
        <v>#N/A</v>
      </c>
      <c r="F130" s="312" t="e" cm="1">
        <f t="array" ref="F130">IF($G130="共同研究費",INDEX(課題別内訳!$C:$K,$N130,COLUMN(F130)-3),INDEX(課題別内訳!$C:$K,$N130-1,COLUMN(F130)-3))</f>
        <v>#N/A</v>
      </c>
      <c r="G130" s="308" t="e" cm="1">
        <f t="array" ref="G130">INDEX(課題別内訳!$C:$K,$N130,COLUMN(G130)-3)</f>
        <v>#N/A</v>
      </c>
      <c r="H130" s="324" t="e" cm="1">
        <f t="array" ref="H130">INDEX(課題別内訳!$C:$K,$N130,COLUMN(H130)-3)</f>
        <v>#N/A</v>
      </c>
      <c r="I130" s="324" t="e" cm="1">
        <f t="array" ref="I130">INDEX(課題別内訳!$C:$K,$N130,COLUMN(I130)-3)</f>
        <v>#N/A</v>
      </c>
      <c r="J130" s="324" t="e" cm="1">
        <f t="array" ref="J130">INDEX(課題別内訳!$C:$K,$N130,COLUMN(J130)-3)</f>
        <v>#N/A</v>
      </c>
      <c r="K130" s="324" t="e" cm="1">
        <f t="array" ref="K130">INDEX(課題別内訳!$C:$K,$N130,COLUMN(K130)-3)</f>
        <v>#N/A</v>
      </c>
      <c r="L130" s="324" t="e">
        <f t="shared" si="6"/>
        <v>#N/A</v>
      </c>
      <c r="N130" t="e">
        <f>IF(AND(O128="NO",O129="NO"),MATCH(C130,課題別内訳!B:B,0)+10,N129+1)</f>
        <v>#N/A</v>
      </c>
      <c r="O130" t="e" cm="1">
        <f t="array" ref="O130">IF(INDEX(課題別内訳!A:L,N130+IF(G130="共同研究費",1,0)+1,3)="","NO","OK")</f>
        <v>#N/A</v>
      </c>
    </row>
    <row r="131" spans="3:15" x14ac:dyDescent="0.45">
      <c r="C131" s="307" t="e">
        <f t="shared" si="4"/>
        <v>#N/A</v>
      </c>
      <c r="D131" s="310" t="e" cm="1">
        <f t="array" ref="D131">IF($G131="共同研究費",INDEX(課題別内訳!$C:$K,$N131,COLUMN(D131)-3),INDEX(課題別内訳!$C:$K,$N131-1,COLUMN(D131)-3))</f>
        <v>#N/A</v>
      </c>
      <c r="E131" s="311" t="e" cm="1">
        <f t="array" ref="E131">IF($G131="共同研究費",INDEX(課題別内訳!$C:$K,$N131,COLUMN(E131)-3),INDEX(課題別内訳!$C:$K,$N131-1,COLUMN(E131)-3))</f>
        <v>#N/A</v>
      </c>
      <c r="F131" s="312" t="e" cm="1">
        <f t="array" ref="F131">IF($G131="共同研究費",INDEX(課題別内訳!$C:$K,$N131,COLUMN(F131)-3),INDEX(課題別内訳!$C:$K,$N131-1,COLUMN(F131)-3))</f>
        <v>#N/A</v>
      </c>
      <c r="G131" s="308" t="e" cm="1">
        <f t="array" ref="G131">INDEX(課題別内訳!$C:$K,$N131,COLUMN(G131)-3)</f>
        <v>#N/A</v>
      </c>
      <c r="H131" s="324" t="e" cm="1">
        <f t="array" ref="H131">INDEX(課題別内訳!$C:$K,$N131,COLUMN(H131)-3)</f>
        <v>#N/A</v>
      </c>
      <c r="I131" s="324" t="e" cm="1">
        <f t="array" ref="I131">INDEX(課題別内訳!$C:$K,$N131,COLUMN(I131)-3)</f>
        <v>#N/A</v>
      </c>
      <c r="J131" s="324" t="e" cm="1">
        <f t="array" ref="J131">INDEX(課題別内訳!$C:$K,$N131,COLUMN(J131)-3)</f>
        <v>#N/A</v>
      </c>
      <c r="K131" s="324" t="e" cm="1">
        <f t="array" ref="K131">INDEX(課題別内訳!$C:$K,$N131,COLUMN(K131)-3)</f>
        <v>#N/A</v>
      </c>
      <c r="L131" s="324" t="e">
        <f t="shared" si="6"/>
        <v>#N/A</v>
      </c>
      <c r="N131" t="e">
        <f>IF(AND(O129="NO",O130="NO"),MATCH(C131,課題別内訳!B:B,0)+10,N130+1)</f>
        <v>#N/A</v>
      </c>
      <c r="O131" t="e" cm="1">
        <f t="array" ref="O131">IF(INDEX(課題別内訳!A:L,N131+IF(G131="共同研究費",1,0)+1,3)="","NO","OK")</f>
        <v>#N/A</v>
      </c>
    </row>
    <row r="132" spans="3:15" x14ac:dyDescent="0.45">
      <c r="C132" s="307" t="e">
        <f t="shared" si="4"/>
        <v>#N/A</v>
      </c>
      <c r="D132" s="310" t="e" cm="1">
        <f t="array" ref="D132">IF($G132="共同研究費",INDEX(課題別内訳!$C:$K,$N132,COLUMN(D132)-3),INDEX(課題別内訳!$C:$K,$N132-1,COLUMN(D132)-3))</f>
        <v>#N/A</v>
      </c>
      <c r="E132" s="311" t="e" cm="1">
        <f t="array" ref="E132">IF($G132="共同研究費",INDEX(課題別内訳!$C:$K,$N132,COLUMN(E132)-3),INDEX(課題別内訳!$C:$K,$N132-1,COLUMN(E132)-3))</f>
        <v>#N/A</v>
      </c>
      <c r="F132" s="312" t="e" cm="1">
        <f t="array" ref="F132">IF($G132="共同研究費",INDEX(課題別内訳!$C:$K,$N132,COLUMN(F132)-3),INDEX(課題別内訳!$C:$K,$N132-1,COLUMN(F132)-3))</f>
        <v>#N/A</v>
      </c>
      <c r="G132" s="308" t="e" cm="1">
        <f t="array" ref="G132">INDEX(課題別内訳!$C:$K,$N132,COLUMN(G132)-3)</f>
        <v>#N/A</v>
      </c>
      <c r="H132" s="324" t="e" cm="1">
        <f t="array" ref="H132">INDEX(課題別内訳!$C:$K,$N132,COLUMN(H132)-3)</f>
        <v>#N/A</v>
      </c>
      <c r="I132" s="324" t="e" cm="1">
        <f t="array" ref="I132">INDEX(課題別内訳!$C:$K,$N132,COLUMN(I132)-3)</f>
        <v>#N/A</v>
      </c>
      <c r="J132" s="324" t="e" cm="1">
        <f t="array" ref="J132">INDEX(課題別内訳!$C:$K,$N132,COLUMN(J132)-3)</f>
        <v>#N/A</v>
      </c>
      <c r="K132" s="324" t="e" cm="1">
        <f t="array" ref="K132">INDEX(課題別内訳!$C:$K,$N132,COLUMN(K132)-3)</f>
        <v>#N/A</v>
      </c>
      <c r="L132" s="324" t="e">
        <f t="shared" si="6"/>
        <v>#N/A</v>
      </c>
      <c r="N132" t="e">
        <f>IF(AND(O130="NO",O131="NO"),MATCH(C132,課題別内訳!B:B,0)+10,N131+1)</f>
        <v>#N/A</v>
      </c>
      <c r="O132" t="e" cm="1">
        <f t="array" ref="O132">IF(INDEX(課題別内訳!A:L,N132+IF(G132="共同研究費",1,0)+1,3)="","NO","OK")</f>
        <v>#N/A</v>
      </c>
    </row>
    <row r="133" spans="3:15" x14ac:dyDescent="0.45">
      <c r="C133" s="307" t="e">
        <f t="shared" si="4"/>
        <v>#N/A</v>
      </c>
      <c r="D133" s="310" t="e" cm="1">
        <f t="array" ref="D133">IF($G133="共同研究費",INDEX(課題別内訳!$C:$K,$N133,COLUMN(D133)-3),INDEX(課題別内訳!$C:$K,$N133-1,COLUMN(D133)-3))</f>
        <v>#N/A</v>
      </c>
      <c r="E133" s="311" t="e" cm="1">
        <f t="array" ref="E133">IF($G133="共同研究費",INDEX(課題別内訳!$C:$K,$N133,COLUMN(E133)-3),INDEX(課題別内訳!$C:$K,$N133-1,COLUMN(E133)-3))</f>
        <v>#N/A</v>
      </c>
      <c r="F133" s="312" t="e" cm="1">
        <f t="array" ref="F133">IF($G133="共同研究費",INDEX(課題別内訳!$C:$K,$N133,COLUMN(F133)-3),INDEX(課題別内訳!$C:$K,$N133-1,COLUMN(F133)-3))</f>
        <v>#N/A</v>
      </c>
      <c r="G133" s="308" t="e" cm="1">
        <f t="array" ref="G133">INDEX(課題別内訳!$C:$K,$N133,COLUMN(G133)-3)</f>
        <v>#N/A</v>
      </c>
      <c r="H133" s="324" t="e" cm="1">
        <f t="array" ref="H133">INDEX(課題別内訳!$C:$K,$N133,COLUMN(H133)-3)</f>
        <v>#N/A</v>
      </c>
      <c r="I133" s="324" t="e" cm="1">
        <f t="array" ref="I133">INDEX(課題別内訳!$C:$K,$N133,COLUMN(I133)-3)</f>
        <v>#N/A</v>
      </c>
      <c r="J133" s="324" t="e" cm="1">
        <f t="array" ref="J133">INDEX(課題別内訳!$C:$K,$N133,COLUMN(J133)-3)</f>
        <v>#N/A</v>
      </c>
      <c r="K133" s="324" t="e" cm="1">
        <f t="array" ref="K133">INDEX(課題別内訳!$C:$K,$N133,COLUMN(K133)-3)</f>
        <v>#N/A</v>
      </c>
      <c r="L133" s="324" t="e">
        <f t="shared" si="6"/>
        <v>#N/A</v>
      </c>
      <c r="N133" t="e">
        <f>IF(AND(O131="NO",O132="NO"),MATCH(C133,課題別内訳!B:B,0)+10,N132+1)</f>
        <v>#N/A</v>
      </c>
      <c r="O133" t="e" cm="1">
        <f t="array" ref="O133">IF(INDEX(課題別内訳!A:L,N133+IF(G133="共同研究費",1,0)+1,3)="","NO","OK")</f>
        <v>#N/A</v>
      </c>
    </row>
    <row r="134" spans="3:15" x14ac:dyDescent="0.45">
      <c r="C134" s="307" t="e">
        <f t="shared" si="4"/>
        <v>#N/A</v>
      </c>
      <c r="D134" s="310" t="e" cm="1">
        <f t="array" ref="D134">IF($G134="共同研究費",INDEX(課題別内訳!$C:$K,$N134,COLUMN(D134)-3),INDEX(課題別内訳!$C:$K,$N134-1,COLUMN(D134)-3))</f>
        <v>#N/A</v>
      </c>
      <c r="E134" s="311" t="e" cm="1">
        <f t="array" ref="E134">IF($G134="共同研究費",INDEX(課題別内訳!$C:$K,$N134,COLUMN(E134)-3),INDEX(課題別内訳!$C:$K,$N134-1,COLUMN(E134)-3))</f>
        <v>#N/A</v>
      </c>
      <c r="F134" s="312" t="e" cm="1">
        <f t="array" ref="F134">IF($G134="共同研究費",INDEX(課題別内訳!$C:$K,$N134,COLUMN(F134)-3),INDEX(課題別内訳!$C:$K,$N134-1,COLUMN(F134)-3))</f>
        <v>#N/A</v>
      </c>
      <c r="G134" s="308" t="e" cm="1">
        <f t="array" ref="G134">INDEX(課題別内訳!$C:$K,$N134,COLUMN(G134)-3)</f>
        <v>#N/A</v>
      </c>
      <c r="H134" s="324" t="e" cm="1">
        <f t="array" ref="H134">INDEX(課題別内訳!$C:$K,$N134,COLUMN(H134)-3)</f>
        <v>#N/A</v>
      </c>
      <c r="I134" s="324" t="e" cm="1">
        <f t="array" ref="I134">INDEX(課題別内訳!$C:$K,$N134,COLUMN(I134)-3)</f>
        <v>#N/A</v>
      </c>
      <c r="J134" s="324" t="e" cm="1">
        <f t="array" ref="J134">INDEX(課題別内訳!$C:$K,$N134,COLUMN(J134)-3)</f>
        <v>#N/A</v>
      </c>
      <c r="K134" s="324" t="e" cm="1">
        <f t="array" ref="K134">INDEX(課題別内訳!$C:$K,$N134,COLUMN(K134)-3)</f>
        <v>#N/A</v>
      </c>
      <c r="L134" s="324" t="e">
        <f t="shared" si="6"/>
        <v>#N/A</v>
      </c>
      <c r="N134" t="e">
        <f>IF(AND(O132="NO",O133="NO"),MATCH(C134,課題別内訳!B:B,0)+10,N133+1)</f>
        <v>#N/A</v>
      </c>
      <c r="O134" t="e" cm="1">
        <f t="array" ref="O134">IF(INDEX(課題別内訳!A:L,N134+IF(G134="共同研究費",1,0)+1,3)="","NO","OK")</f>
        <v>#N/A</v>
      </c>
    </row>
    <row r="135" spans="3:15" x14ac:dyDescent="0.45">
      <c r="C135" s="307" t="e">
        <f t="shared" ref="C135:C153" si="7">IF(AND(O133="NO",O134="NO"),C134+1,C134)</f>
        <v>#N/A</v>
      </c>
      <c r="D135" s="310" t="e" cm="1">
        <f t="array" ref="D135">IF($G135="共同研究費",INDEX(課題別内訳!$C:$K,$N135,COLUMN(D135)-3),INDEX(課題別内訳!$C:$K,$N135-1,COLUMN(D135)-3))</f>
        <v>#N/A</v>
      </c>
      <c r="E135" s="311" t="e" cm="1">
        <f t="array" ref="E135">IF($G135="共同研究費",INDEX(課題別内訳!$C:$K,$N135,COLUMN(E135)-3),INDEX(課題別内訳!$C:$K,$N135-1,COLUMN(E135)-3))</f>
        <v>#N/A</v>
      </c>
      <c r="F135" s="312" t="e" cm="1">
        <f t="array" ref="F135">IF($G135="共同研究費",INDEX(課題別内訳!$C:$K,$N135,COLUMN(F135)-3),INDEX(課題別内訳!$C:$K,$N135-1,COLUMN(F135)-3))</f>
        <v>#N/A</v>
      </c>
      <c r="G135" s="308" t="e" cm="1">
        <f t="array" ref="G135">INDEX(課題別内訳!$C:$K,$N135,COLUMN(G135)-3)</f>
        <v>#N/A</v>
      </c>
      <c r="H135" s="324" t="e" cm="1">
        <f t="array" ref="H135">INDEX(課題別内訳!$C:$K,$N135,COLUMN(H135)-3)</f>
        <v>#N/A</v>
      </c>
      <c r="I135" s="324" t="e" cm="1">
        <f t="array" ref="I135">INDEX(課題別内訳!$C:$K,$N135,COLUMN(I135)-3)</f>
        <v>#N/A</v>
      </c>
      <c r="J135" s="324" t="e" cm="1">
        <f t="array" ref="J135">INDEX(課題別内訳!$C:$K,$N135,COLUMN(J135)-3)</f>
        <v>#N/A</v>
      </c>
      <c r="K135" s="324" t="e" cm="1">
        <f t="array" ref="K135">INDEX(課題別内訳!$C:$K,$N135,COLUMN(K135)-3)</f>
        <v>#N/A</v>
      </c>
      <c r="L135" s="324" t="e">
        <f t="shared" si="6"/>
        <v>#N/A</v>
      </c>
      <c r="N135" t="e">
        <f>IF(AND(O133="NO",O134="NO"),MATCH(C135,課題別内訳!B:B,0)+10,N134+1)</f>
        <v>#N/A</v>
      </c>
      <c r="O135" t="e" cm="1">
        <f t="array" ref="O135">IF(INDEX(課題別内訳!A:L,N135+IF(G135="共同研究費",1,0)+1,3)="","NO","OK")</f>
        <v>#N/A</v>
      </c>
    </row>
    <row r="136" spans="3:15" x14ac:dyDescent="0.45">
      <c r="C136" s="307" t="e">
        <f t="shared" si="7"/>
        <v>#N/A</v>
      </c>
      <c r="D136" s="310" t="e" cm="1">
        <f t="array" ref="D136">IF($G136="共同研究費",INDEX(課題別内訳!$C:$K,$N136,COLUMN(D136)-3),INDEX(課題別内訳!$C:$K,$N136-1,COLUMN(D136)-3))</f>
        <v>#N/A</v>
      </c>
      <c r="E136" s="311" t="e" cm="1">
        <f t="array" ref="E136">IF($G136="共同研究費",INDEX(課題別内訳!$C:$K,$N136,COLUMN(E136)-3),INDEX(課題別内訳!$C:$K,$N136-1,COLUMN(E136)-3))</f>
        <v>#N/A</v>
      </c>
      <c r="F136" s="312" t="e" cm="1">
        <f t="array" ref="F136">IF($G136="共同研究費",INDEX(課題別内訳!$C:$K,$N136,COLUMN(F136)-3),INDEX(課題別内訳!$C:$K,$N136-1,COLUMN(F136)-3))</f>
        <v>#N/A</v>
      </c>
      <c r="G136" s="308" t="e" cm="1">
        <f t="array" ref="G136">INDEX(課題別内訳!$C:$K,$N136,COLUMN(G136)-3)</f>
        <v>#N/A</v>
      </c>
      <c r="H136" s="324" t="e" cm="1">
        <f t="array" ref="H136">INDEX(課題別内訳!$C:$K,$N136,COLUMN(H136)-3)</f>
        <v>#N/A</v>
      </c>
      <c r="I136" s="324" t="e" cm="1">
        <f t="array" ref="I136">INDEX(課題別内訳!$C:$K,$N136,COLUMN(I136)-3)</f>
        <v>#N/A</v>
      </c>
      <c r="J136" s="324" t="e" cm="1">
        <f t="array" ref="J136">INDEX(課題別内訳!$C:$K,$N136,COLUMN(J136)-3)</f>
        <v>#N/A</v>
      </c>
      <c r="K136" s="324" t="e" cm="1">
        <f t="array" ref="K136">INDEX(課題別内訳!$C:$K,$N136,COLUMN(K136)-3)</f>
        <v>#N/A</v>
      </c>
      <c r="L136" s="324" t="e">
        <f t="shared" si="6"/>
        <v>#N/A</v>
      </c>
      <c r="N136" t="e">
        <f>IF(AND(O134="NO",O135="NO"),MATCH(C136,課題別内訳!B:B,0)+10,N135+1)</f>
        <v>#N/A</v>
      </c>
      <c r="O136" t="e" cm="1">
        <f t="array" ref="O136">IF(INDEX(課題別内訳!A:L,N136+IF(G136="共同研究費",1,0)+1,3)="","NO","OK")</f>
        <v>#N/A</v>
      </c>
    </row>
    <row r="137" spans="3:15" x14ac:dyDescent="0.45">
      <c r="C137" s="307" t="e">
        <f t="shared" si="7"/>
        <v>#N/A</v>
      </c>
      <c r="D137" s="310" t="e" cm="1">
        <f t="array" ref="D137">IF($G137="共同研究費",INDEX(課題別内訳!$C:$K,$N137,COLUMN(D137)-3),INDEX(課題別内訳!$C:$K,$N137-1,COLUMN(D137)-3))</f>
        <v>#N/A</v>
      </c>
      <c r="E137" s="311" t="e" cm="1">
        <f t="array" ref="E137">IF($G137="共同研究費",INDEX(課題別内訳!$C:$K,$N137,COLUMN(E137)-3),INDEX(課題別内訳!$C:$K,$N137-1,COLUMN(E137)-3))</f>
        <v>#N/A</v>
      </c>
      <c r="F137" s="312" t="e" cm="1">
        <f t="array" ref="F137">IF($G137="共同研究費",INDEX(課題別内訳!$C:$K,$N137,COLUMN(F137)-3),INDEX(課題別内訳!$C:$K,$N137-1,COLUMN(F137)-3))</f>
        <v>#N/A</v>
      </c>
      <c r="G137" s="308" t="e" cm="1">
        <f t="array" ref="G137">INDEX(課題別内訳!$C:$K,$N137,COLUMN(G137)-3)</f>
        <v>#N/A</v>
      </c>
      <c r="H137" s="324" t="e" cm="1">
        <f t="array" ref="H137">INDEX(課題別内訳!$C:$K,$N137,COLUMN(H137)-3)</f>
        <v>#N/A</v>
      </c>
      <c r="I137" s="324" t="e" cm="1">
        <f t="array" ref="I137">INDEX(課題別内訳!$C:$K,$N137,COLUMN(I137)-3)</f>
        <v>#N/A</v>
      </c>
      <c r="J137" s="324" t="e" cm="1">
        <f t="array" ref="J137">INDEX(課題別内訳!$C:$K,$N137,COLUMN(J137)-3)</f>
        <v>#N/A</v>
      </c>
      <c r="K137" s="324" t="e" cm="1">
        <f t="array" ref="K137">INDEX(課題別内訳!$C:$K,$N137,COLUMN(K137)-3)</f>
        <v>#N/A</v>
      </c>
      <c r="L137" s="324" t="e">
        <f t="shared" si="6"/>
        <v>#N/A</v>
      </c>
      <c r="N137" t="e">
        <f>IF(AND(O135="NO",O136="NO"),MATCH(C137,課題別内訳!B:B,0)+10,N136+1)</f>
        <v>#N/A</v>
      </c>
      <c r="O137" t="e" cm="1">
        <f t="array" ref="O137">IF(INDEX(課題別内訳!A:L,N137+IF(G137="共同研究費",1,0)+1,3)="","NO","OK")</f>
        <v>#N/A</v>
      </c>
    </row>
    <row r="138" spans="3:15" x14ac:dyDescent="0.45">
      <c r="C138" s="307" t="e">
        <f t="shared" si="7"/>
        <v>#N/A</v>
      </c>
      <c r="D138" s="310" t="e" cm="1">
        <f t="array" ref="D138">IF($G138="共同研究費",INDEX(課題別内訳!$C:$K,$N138,COLUMN(D138)-3),INDEX(課題別内訳!$C:$K,$N138-1,COLUMN(D138)-3))</f>
        <v>#N/A</v>
      </c>
      <c r="E138" s="311" t="e" cm="1">
        <f t="array" ref="E138">IF($G138="共同研究費",INDEX(課題別内訳!$C:$K,$N138,COLUMN(E138)-3),INDEX(課題別内訳!$C:$K,$N138-1,COLUMN(E138)-3))</f>
        <v>#N/A</v>
      </c>
      <c r="F138" s="312" t="e" cm="1">
        <f t="array" ref="F138">IF($G138="共同研究費",INDEX(課題別内訳!$C:$K,$N138,COLUMN(F138)-3),INDEX(課題別内訳!$C:$K,$N138-1,COLUMN(F138)-3))</f>
        <v>#N/A</v>
      </c>
      <c r="G138" s="308" t="e" cm="1">
        <f t="array" ref="G138">INDEX(課題別内訳!$C:$K,$N138,COLUMN(G138)-3)</f>
        <v>#N/A</v>
      </c>
      <c r="H138" s="324" t="e" cm="1">
        <f t="array" ref="H138">INDEX(課題別内訳!$C:$K,$N138,COLUMN(H138)-3)</f>
        <v>#N/A</v>
      </c>
      <c r="I138" s="324" t="e" cm="1">
        <f t="array" ref="I138">INDEX(課題別内訳!$C:$K,$N138,COLUMN(I138)-3)</f>
        <v>#N/A</v>
      </c>
      <c r="J138" s="324" t="e" cm="1">
        <f t="array" ref="J138">INDEX(課題別内訳!$C:$K,$N138,COLUMN(J138)-3)</f>
        <v>#N/A</v>
      </c>
      <c r="K138" s="324" t="e" cm="1">
        <f t="array" ref="K138">INDEX(課題別内訳!$C:$K,$N138,COLUMN(K138)-3)</f>
        <v>#N/A</v>
      </c>
      <c r="L138" s="324" t="e">
        <f t="shared" si="6"/>
        <v>#N/A</v>
      </c>
      <c r="N138" t="e">
        <f>IF(AND(O136="NO",O137="NO"),MATCH(C138,課題別内訳!B:B,0)+10,N137+1)</f>
        <v>#N/A</v>
      </c>
      <c r="O138" t="e" cm="1">
        <f t="array" ref="O138">IF(INDEX(課題別内訳!A:L,N138+IF(G138="共同研究費",1,0)+1,3)="","NO","OK")</f>
        <v>#N/A</v>
      </c>
    </row>
    <row r="139" spans="3:15" x14ac:dyDescent="0.45">
      <c r="C139" s="307" t="e">
        <f t="shared" si="7"/>
        <v>#N/A</v>
      </c>
      <c r="D139" s="310" t="e" cm="1">
        <f t="array" ref="D139">IF($G139="共同研究費",INDEX(課題別内訳!$C:$K,$N139,COLUMN(D139)-3),INDEX(課題別内訳!$C:$K,$N139-1,COLUMN(D139)-3))</f>
        <v>#N/A</v>
      </c>
      <c r="E139" s="311" t="e" cm="1">
        <f t="array" ref="E139">IF($G139="共同研究費",INDEX(課題別内訳!$C:$K,$N139,COLUMN(E139)-3),INDEX(課題別内訳!$C:$K,$N139-1,COLUMN(E139)-3))</f>
        <v>#N/A</v>
      </c>
      <c r="F139" s="312" t="e" cm="1">
        <f t="array" ref="F139">IF($G139="共同研究費",INDEX(課題別内訳!$C:$K,$N139,COLUMN(F139)-3),INDEX(課題別内訳!$C:$K,$N139-1,COLUMN(F139)-3))</f>
        <v>#N/A</v>
      </c>
      <c r="G139" s="308" t="e" cm="1">
        <f t="array" ref="G139">INDEX(課題別内訳!$C:$K,$N139,COLUMN(G139)-3)</f>
        <v>#N/A</v>
      </c>
      <c r="H139" s="324" t="e" cm="1">
        <f t="array" ref="H139">INDEX(課題別内訳!$C:$K,$N139,COLUMN(H139)-3)</f>
        <v>#N/A</v>
      </c>
      <c r="I139" s="324" t="e" cm="1">
        <f t="array" ref="I139">INDEX(課題別内訳!$C:$K,$N139,COLUMN(I139)-3)</f>
        <v>#N/A</v>
      </c>
      <c r="J139" s="324" t="e" cm="1">
        <f t="array" ref="J139">INDEX(課題別内訳!$C:$K,$N139,COLUMN(J139)-3)</f>
        <v>#N/A</v>
      </c>
      <c r="K139" s="324" t="e" cm="1">
        <f t="array" ref="K139">INDEX(課題別内訳!$C:$K,$N139,COLUMN(K139)-3)</f>
        <v>#N/A</v>
      </c>
      <c r="L139" s="324" t="e">
        <f t="shared" si="6"/>
        <v>#N/A</v>
      </c>
      <c r="N139" t="e">
        <f>IF(AND(O137="NO",O138="NO"),MATCH(C139,課題別内訳!B:B,0)+10,N138+1)</f>
        <v>#N/A</v>
      </c>
      <c r="O139" t="e" cm="1">
        <f t="array" ref="O139">IF(INDEX(課題別内訳!A:L,N139+IF(G139="共同研究費",1,0)+1,3)="","NO","OK")</f>
        <v>#N/A</v>
      </c>
    </row>
    <row r="140" spans="3:15" x14ac:dyDescent="0.45">
      <c r="C140" s="307" t="e">
        <f t="shared" si="7"/>
        <v>#N/A</v>
      </c>
      <c r="D140" s="310" t="e" cm="1">
        <f t="array" ref="D140">IF($G140="共同研究費",INDEX(課題別内訳!$C:$K,$N140,COLUMN(D140)-3),INDEX(課題別内訳!$C:$K,$N140-1,COLUMN(D140)-3))</f>
        <v>#N/A</v>
      </c>
      <c r="E140" s="311" t="e" cm="1">
        <f t="array" ref="E140">IF($G140="共同研究費",INDEX(課題別内訳!$C:$K,$N140,COLUMN(E140)-3),INDEX(課題別内訳!$C:$K,$N140-1,COLUMN(E140)-3))</f>
        <v>#N/A</v>
      </c>
      <c r="F140" s="312" t="e" cm="1">
        <f t="array" ref="F140">IF($G140="共同研究費",INDEX(課題別内訳!$C:$K,$N140,COLUMN(F140)-3),INDEX(課題別内訳!$C:$K,$N140-1,COLUMN(F140)-3))</f>
        <v>#N/A</v>
      </c>
      <c r="G140" s="308" t="e" cm="1">
        <f t="array" ref="G140">INDEX(課題別内訳!$C:$K,$N140,COLUMN(G140)-3)</f>
        <v>#N/A</v>
      </c>
      <c r="H140" s="324" t="e" cm="1">
        <f t="array" ref="H140">INDEX(課題別内訳!$C:$K,$N140,COLUMN(H140)-3)</f>
        <v>#N/A</v>
      </c>
      <c r="I140" s="324" t="e" cm="1">
        <f t="array" ref="I140">INDEX(課題別内訳!$C:$K,$N140,COLUMN(I140)-3)</f>
        <v>#N/A</v>
      </c>
      <c r="J140" s="324" t="e" cm="1">
        <f t="array" ref="J140">INDEX(課題別内訳!$C:$K,$N140,COLUMN(J140)-3)</f>
        <v>#N/A</v>
      </c>
      <c r="K140" s="324" t="e" cm="1">
        <f t="array" ref="K140">INDEX(課題別内訳!$C:$K,$N140,COLUMN(K140)-3)</f>
        <v>#N/A</v>
      </c>
      <c r="L140" s="324" t="e">
        <f t="shared" si="6"/>
        <v>#N/A</v>
      </c>
      <c r="N140" t="e">
        <f>IF(AND(O138="NO",O139="NO"),MATCH(C140,課題別内訳!B:B,0)+10,N139+1)</f>
        <v>#N/A</v>
      </c>
      <c r="O140" t="e" cm="1">
        <f t="array" ref="O140">IF(INDEX(課題別内訳!A:L,N140+IF(G140="共同研究費",1,0)+1,3)="","NO","OK")</f>
        <v>#N/A</v>
      </c>
    </row>
    <row r="141" spans="3:15" x14ac:dyDescent="0.45">
      <c r="C141" s="307" t="e">
        <f t="shared" si="7"/>
        <v>#N/A</v>
      </c>
      <c r="D141" s="310" t="e" cm="1">
        <f t="array" ref="D141">IF($G141="共同研究費",INDEX(課題別内訳!$C:$K,$N141,COLUMN(D141)-3),INDEX(課題別内訳!$C:$K,$N141-1,COLUMN(D141)-3))</f>
        <v>#N/A</v>
      </c>
      <c r="E141" s="311" t="e" cm="1">
        <f t="array" ref="E141">IF($G141="共同研究費",INDEX(課題別内訳!$C:$K,$N141,COLUMN(E141)-3),INDEX(課題別内訳!$C:$K,$N141-1,COLUMN(E141)-3))</f>
        <v>#N/A</v>
      </c>
      <c r="F141" s="312" t="e" cm="1">
        <f t="array" ref="F141">IF($G141="共同研究費",INDEX(課題別内訳!$C:$K,$N141,COLUMN(F141)-3),INDEX(課題別内訳!$C:$K,$N141-1,COLUMN(F141)-3))</f>
        <v>#N/A</v>
      </c>
      <c r="G141" s="308" t="e" cm="1">
        <f t="array" ref="G141">INDEX(課題別内訳!$C:$K,$N141,COLUMN(G141)-3)</f>
        <v>#N/A</v>
      </c>
      <c r="H141" s="324" t="e" cm="1">
        <f t="array" ref="H141">INDEX(課題別内訳!$C:$K,$N141,COLUMN(H141)-3)</f>
        <v>#N/A</v>
      </c>
      <c r="I141" s="324" t="e" cm="1">
        <f t="array" ref="I141">INDEX(課題別内訳!$C:$K,$N141,COLUMN(I141)-3)</f>
        <v>#N/A</v>
      </c>
      <c r="J141" s="324" t="e" cm="1">
        <f t="array" ref="J141">INDEX(課題別内訳!$C:$K,$N141,COLUMN(J141)-3)</f>
        <v>#N/A</v>
      </c>
      <c r="K141" s="324" t="e" cm="1">
        <f t="array" ref="K141">INDEX(課題別内訳!$C:$K,$N141,COLUMN(K141)-3)</f>
        <v>#N/A</v>
      </c>
      <c r="L141" s="324" t="e">
        <f t="shared" si="6"/>
        <v>#N/A</v>
      </c>
      <c r="N141" t="e">
        <f>IF(AND(O139="NO",O140="NO"),MATCH(C141,課題別内訳!B:B,0)+10,N140+1)</f>
        <v>#N/A</v>
      </c>
      <c r="O141" t="e" cm="1">
        <f t="array" ref="O141">IF(INDEX(課題別内訳!A:L,N141+IF(G141="共同研究費",1,0)+1,3)="","NO","OK")</f>
        <v>#N/A</v>
      </c>
    </row>
    <row r="142" spans="3:15" x14ac:dyDescent="0.45">
      <c r="C142" s="307" t="e">
        <f t="shared" si="7"/>
        <v>#N/A</v>
      </c>
      <c r="D142" s="310" t="e" cm="1">
        <f t="array" ref="D142">IF($G142="共同研究費",INDEX(課題別内訳!$C:$K,$N142,COLUMN(D142)-3),INDEX(課題別内訳!$C:$K,$N142-1,COLUMN(D142)-3))</f>
        <v>#N/A</v>
      </c>
      <c r="E142" s="311" t="e" cm="1">
        <f t="array" ref="E142">IF($G142="共同研究費",INDEX(課題別内訳!$C:$K,$N142,COLUMN(E142)-3),INDEX(課題別内訳!$C:$K,$N142-1,COLUMN(E142)-3))</f>
        <v>#N/A</v>
      </c>
      <c r="F142" s="312" t="e" cm="1">
        <f t="array" ref="F142">IF($G142="共同研究費",INDEX(課題別内訳!$C:$K,$N142,COLUMN(F142)-3),INDEX(課題別内訳!$C:$K,$N142-1,COLUMN(F142)-3))</f>
        <v>#N/A</v>
      </c>
      <c r="G142" s="308" t="e" cm="1">
        <f t="array" ref="G142">INDEX(課題別内訳!$C:$K,$N142,COLUMN(G142)-3)</f>
        <v>#N/A</v>
      </c>
      <c r="H142" s="324" t="e" cm="1">
        <f t="array" ref="H142">INDEX(課題別内訳!$C:$K,$N142,COLUMN(H142)-3)</f>
        <v>#N/A</v>
      </c>
      <c r="I142" s="324" t="e" cm="1">
        <f t="array" ref="I142">INDEX(課題別内訳!$C:$K,$N142,COLUMN(I142)-3)</f>
        <v>#N/A</v>
      </c>
      <c r="J142" s="324" t="e" cm="1">
        <f t="array" ref="J142">INDEX(課題別内訳!$C:$K,$N142,COLUMN(J142)-3)</f>
        <v>#N/A</v>
      </c>
      <c r="K142" s="324" t="e" cm="1">
        <f t="array" ref="K142">INDEX(課題別内訳!$C:$K,$N142,COLUMN(K142)-3)</f>
        <v>#N/A</v>
      </c>
      <c r="L142" s="324" t="e">
        <f t="shared" si="6"/>
        <v>#N/A</v>
      </c>
      <c r="N142" t="e">
        <f>IF(AND(O140="NO",O141="NO"),MATCH(C142,課題別内訳!B:B,0)+10,N141+1)</f>
        <v>#N/A</v>
      </c>
      <c r="O142" t="e" cm="1">
        <f t="array" ref="O142">IF(INDEX(課題別内訳!A:L,N142+IF(G142="共同研究費",1,0)+1,3)="","NO","OK")</f>
        <v>#N/A</v>
      </c>
    </row>
    <row r="143" spans="3:15" x14ac:dyDescent="0.45">
      <c r="C143" s="307" t="e">
        <f t="shared" si="7"/>
        <v>#N/A</v>
      </c>
      <c r="D143" s="310" t="e" cm="1">
        <f t="array" ref="D143">IF($G143="共同研究費",INDEX(課題別内訳!$C:$K,$N143,COLUMN(D143)-3),INDEX(課題別内訳!$C:$K,$N143-1,COLUMN(D143)-3))</f>
        <v>#N/A</v>
      </c>
      <c r="E143" s="311" t="e" cm="1">
        <f t="array" ref="E143">IF($G143="共同研究費",INDEX(課題別内訳!$C:$K,$N143,COLUMN(E143)-3),INDEX(課題別内訳!$C:$K,$N143-1,COLUMN(E143)-3))</f>
        <v>#N/A</v>
      </c>
      <c r="F143" s="312" t="e" cm="1">
        <f t="array" ref="F143">IF($G143="共同研究費",INDEX(課題別内訳!$C:$K,$N143,COLUMN(F143)-3),INDEX(課題別内訳!$C:$K,$N143-1,COLUMN(F143)-3))</f>
        <v>#N/A</v>
      </c>
      <c r="G143" s="308" t="e" cm="1">
        <f t="array" ref="G143">INDEX(課題別内訳!$C:$K,$N143,COLUMN(G143)-3)</f>
        <v>#N/A</v>
      </c>
      <c r="H143" s="324" t="e" cm="1">
        <f t="array" ref="H143">INDEX(課題別内訳!$C:$K,$N143,COLUMN(H143)-3)</f>
        <v>#N/A</v>
      </c>
      <c r="I143" s="324" t="e" cm="1">
        <f t="array" ref="I143">INDEX(課題別内訳!$C:$K,$N143,COLUMN(I143)-3)</f>
        <v>#N/A</v>
      </c>
      <c r="J143" s="324" t="e" cm="1">
        <f t="array" ref="J143">INDEX(課題別内訳!$C:$K,$N143,COLUMN(J143)-3)</f>
        <v>#N/A</v>
      </c>
      <c r="K143" s="324" t="e" cm="1">
        <f t="array" ref="K143">INDEX(課題別内訳!$C:$K,$N143,COLUMN(K143)-3)</f>
        <v>#N/A</v>
      </c>
      <c r="L143" s="324" t="e">
        <f t="shared" si="6"/>
        <v>#N/A</v>
      </c>
      <c r="N143" t="e">
        <f>IF(AND(O141="NO",O142="NO"),MATCH(C143,課題別内訳!B:B,0)+10,N142+1)</f>
        <v>#N/A</v>
      </c>
      <c r="O143" t="e" cm="1">
        <f t="array" ref="O143">IF(INDEX(課題別内訳!A:L,N143+IF(G143="共同研究費",1,0)+1,3)="","NO","OK")</f>
        <v>#N/A</v>
      </c>
    </row>
    <row r="144" spans="3:15" x14ac:dyDescent="0.45">
      <c r="C144" s="307" t="e">
        <f t="shared" si="7"/>
        <v>#N/A</v>
      </c>
      <c r="D144" s="310" t="e" cm="1">
        <f t="array" ref="D144">IF($G144="共同研究費",INDEX(課題別内訳!$C:$K,$N144,COLUMN(D144)-3),INDEX(課題別内訳!$C:$K,$N144-1,COLUMN(D144)-3))</f>
        <v>#N/A</v>
      </c>
      <c r="E144" s="311" t="e" cm="1">
        <f t="array" ref="E144">IF($G144="共同研究費",INDEX(課題別内訳!$C:$K,$N144,COLUMN(E144)-3),INDEX(課題別内訳!$C:$K,$N144-1,COLUMN(E144)-3))</f>
        <v>#N/A</v>
      </c>
      <c r="F144" s="312" t="e" cm="1">
        <f t="array" ref="F144">IF($G144="共同研究費",INDEX(課題別内訳!$C:$K,$N144,COLUMN(F144)-3),INDEX(課題別内訳!$C:$K,$N144-1,COLUMN(F144)-3))</f>
        <v>#N/A</v>
      </c>
      <c r="G144" s="308" t="e" cm="1">
        <f t="array" ref="G144">INDEX(課題別内訳!$C:$K,$N144,COLUMN(G144)-3)</f>
        <v>#N/A</v>
      </c>
      <c r="H144" s="324" t="e" cm="1">
        <f t="array" ref="H144">INDEX(課題別内訳!$C:$K,$N144,COLUMN(H144)-3)</f>
        <v>#N/A</v>
      </c>
      <c r="I144" s="324" t="e" cm="1">
        <f t="array" ref="I144">INDEX(課題別内訳!$C:$K,$N144,COLUMN(I144)-3)</f>
        <v>#N/A</v>
      </c>
      <c r="J144" s="324" t="e" cm="1">
        <f t="array" ref="J144">INDEX(課題別内訳!$C:$K,$N144,COLUMN(J144)-3)</f>
        <v>#N/A</v>
      </c>
      <c r="K144" s="324" t="e" cm="1">
        <f t="array" ref="K144">INDEX(課題別内訳!$C:$K,$N144,COLUMN(K144)-3)</f>
        <v>#N/A</v>
      </c>
      <c r="L144" s="324" t="e">
        <f t="shared" si="6"/>
        <v>#N/A</v>
      </c>
      <c r="N144" t="e">
        <f>IF(AND(O142="NO",O143="NO"),MATCH(C144,課題別内訳!B:B,0)+10,N143+1)</f>
        <v>#N/A</v>
      </c>
      <c r="O144" t="e" cm="1">
        <f t="array" ref="O144">IF(INDEX(課題別内訳!A:L,N144+IF(G144="共同研究費",1,0)+1,3)="","NO","OK")</f>
        <v>#N/A</v>
      </c>
    </row>
    <row r="145" spans="3:15" x14ac:dyDescent="0.45">
      <c r="C145" s="307" t="e">
        <f t="shared" si="7"/>
        <v>#N/A</v>
      </c>
      <c r="D145" s="310" t="e" cm="1">
        <f t="array" ref="D145">IF($G145="共同研究費",INDEX(課題別内訳!$C:$K,$N145,COLUMN(D145)-3),INDEX(課題別内訳!$C:$K,$N145-1,COLUMN(D145)-3))</f>
        <v>#N/A</v>
      </c>
      <c r="E145" s="311" t="e" cm="1">
        <f t="array" ref="E145">IF($G145="共同研究費",INDEX(課題別内訳!$C:$K,$N145,COLUMN(E145)-3),INDEX(課題別内訳!$C:$K,$N145-1,COLUMN(E145)-3))</f>
        <v>#N/A</v>
      </c>
      <c r="F145" s="312" t="e" cm="1">
        <f t="array" ref="F145">IF($G145="共同研究費",INDEX(課題別内訳!$C:$K,$N145,COLUMN(F145)-3),INDEX(課題別内訳!$C:$K,$N145-1,COLUMN(F145)-3))</f>
        <v>#N/A</v>
      </c>
      <c r="G145" s="308" t="e" cm="1">
        <f t="array" ref="G145">INDEX(課題別内訳!$C:$K,$N145,COLUMN(G145)-3)</f>
        <v>#N/A</v>
      </c>
      <c r="H145" s="324" t="e" cm="1">
        <f t="array" ref="H145">INDEX(課題別内訳!$C:$K,$N145,COLUMN(H145)-3)</f>
        <v>#N/A</v>
      </c>
      <c r="I145" s="324" t="e" cm="1">
        <f t="array" ref="I145">INDEX(課題別内訳!$C:$K,$N145,COLUMN(I145)-3)</f>
        <v>#N/A</v>
      </c>
      <c r="J145" s="324" t="e" cm="1">
        <f t="array" ref="J145">INDEX(課題別内訳!$C:$K,$N145,COLUMN(J145)-3)</f>
        <v>#N/A</v>
      </c>
      <c r="K145" s="324" t="e" cm="1">
        <f t="array" ref="K145">INDEX(課題別内訳!$C:$K,$N145,COLUMN(K145)-3)</f>
        <v>#N/A</v>
      </c>
      <c r="L145" s="324" t="e">
        <f t="shared" si="6"/>
        <v>#N/A</v>
      </c>
      <c r="N145" t="e">
        <f>IF(AND(O143="NO",O144="NO"),MATCH(C145,課題別内訳!B:B,0)+10,N144+1)</f>
        <v>#N/A</v>
      </c>
      <c r="O145" t="e" cm="1">
        <f t="array" ref="O145">IF(INDEX(課題別内訳!A:L,N145+IF(G145="共同研究費",1,0)+1,3)="","NO","OK")</f>
        <v>#N/A</v>
      </c>
    </row>
    <row r="146" spans="3:15" x14ac:dyDescent="0.45">
      <c r="C146" s="307" t="e">
        <f t="shared" si="7"/>
        <v>#N/A</v>
      </c>
      <c r="D146" s="310" t="e" cm="1">
        <f t="array" ref="D146">IF($G146="共同研究費",INDEX(課題別内訳!$C:$K,$N146,COLUMN(D146)-3),INDEX(課題別内訳!$C:$K,$N146-1,COLUMN(D146)-3))</f>
        <v>#N/A</v>
      </c>
      <c r="E146" s="311" t="e" cm="1">
        <f t="array" ref="E146">IF($G146="共同研究費",INDEX(課題別内訳!$C:$K,$N146,COLUMN(E146)-3),INDEX(課題別内訳!$C:$K,$N146-1,COLUMN(E146)-3))</f>
        <v>#N/A</v>
      </c>
      <c r="F146" s="312" t="e" cm="1">
        <f t="array" ref="F146">IF($G146="共同研究費",INDEX(課題別内訳!$C:$K,$N146,COLUMN(F146)-3),INDEX(課題別内訳!$C:$K,$N146-1,COLUMN(F146)-3))</f>
        <v>#N/A</v>
      </c>
      <c r="G146" s="308" t="e" cm="1">
        <f t="array" ref="G146">INDEX(課題別内訳!$C:$K,$N146,COLUMN(G146)-3)</f>
        <v>#N/A</v>
      </c>
      <c r="H146" s="324" t="e" cm="1">
        <f t="array" ref="H146">INDEX(課題別内訳!$C:$K,$N146,COLUMN(H146)-3)</f>
        <v>#N/A</v>
      </c>
      <c r="I146" s="324" t="e" cm="1">
        <f t="array" ref="I146">INDEX(課題別内訳!$C:$K,$N146,COLUMN(I146)-3)</f>
        <v>#N/A</v>
      </c>
      <c r="J146" s="324" t="e" cm="1">
        <f t="array" ref="J146">INDEX(課題別内訳!$C:$K,$N146,COLUMN(J146)-3)</f>
        <v>#N/A</v>
      </c>
      <c r="K146" s="324" t="e" cm="1">
        <f t="array" ref="K146">INDEX(課題別内訳!$C:$K,$N146,COLUMN(K146)-3)</f>
        <v>#N/A</v>
      </c>
      <c r="L146" s="324" t="e">
        <f t="shared" si="6"/>
        <v>#N/A</v>
      </c>
      <c r="N146" t="e">
        <f>IF(AND(O144="NO",O145="NO"),MATCH(C146,課題別内訳!B:B,0)+10,N145+1)</f>
        <v>#N/A</v>
      </c>
      <c r="O146" t="e" cm="1">
        <f t="array" ref="O146">IF(INDEX(課題別内訳!A:L,N146+IF(G146="共同研究費",1,0)+1,3)="","NO","OK")</f>
        <v>#N/A</v>
      </c>
    </row>
    <row r="147" spans="3:15" x14ac:dyDescent="0.45">
      <c r="C147" s="307" t="e">
        <f t="shared" si="7"/>
        <v>#N/A</v>
      </c>
      <c r="D147" s="310" t="e" cm="1">
        <f t="array" ref="D147">IF($G147="共同研究費",INDEX(課題別内訳!$C:$K,$N147,COLUMN(D147)-3),INDEX(課題別内訳!$C:$K,$N147-1,COLUMN(D147)-3))</f>
        <v>#N/A</v>
      </c>
      <c r="E147" s="311" t="e" cm="1">
        <f t="array" ref="E147">IF($G147="共同研究費",INDEX(課題別内訳!$C:$K,$N147,COLUMN(E147)-3),INDEX(課題別内訳!$C:$K,$N147-1,COLUMN(E147)-3))</f>
        <v>#N/A</v>
      </c>
      <c r="F147" s="312" t="e" cm="1">
        <f t="array" ref="F147">IF($G147="共同研究費",INDEX(課題別内訳!$C:$K,$N147,COLUMN(F147)-3),INDEX(課題別内訳!$C:$K,$N147-1,COLUMN(F147)-3))</f>
        <v>#N/A</v>
      </c>
      <c r="G147" s="308" t="e" cm="1">
        <f t="array" ref="G147">INDEX(課題別内訳!$C:$K,$N147,COLUMN(G147)-3)</f>
        <v>#N/A</v>
      </c>
      <c r="H147" s="324" t="e" cm="1">
        <f t="array" ref="H147">INDEX(課題別内訳!$C:$K,$N147,COLUMN(H147)-3)</f>
        <v>#N/A</v>
      </c>
      <c r="I147" s="324" t="e" cm="1">
        <f t="array" ref="I147">INDEX(課題別内訳!$C:$K,$N147,COLUMN(I147)-3)</f>
        <v>#N/A</v>
      </c>
      <c r="J147" s="324" t="e" cm="1">
        <f t="array" ref="J147">INDEX(課題別内訳!$C:$K,$N147,COLUMN(J147)-3)</f>
        <v>#N/A</v>
      </c>
      <c r="K147" s="324" t="e" cm="1">
        <f t="array" ref="K147">INDEX(課題別内訳!$C:$K,$N147,COLUMN(K147)-3)</f>
        <v>#N/A</v>
      </c>
      <c r="L147" s="324" t="e">
        <f t="shared" si="6"/>
        <v>#N/A</v>
      </c>
      <c r="N147" t="e">
        <f>IF(AND(O145="NO",O146="NO"),MATCH(C147,課題別内訳!B:B,0)+10,N146+1)</f>
        <v>#N/A</v>
      </c>
      <c r="O147" t="e" cm="1">
        <f t="array" ref="O147">IF(INDEX(課題別内訳!A:L,N147+IF(G147="共同研究費",1,0)+1,3)="","NO","OK")</f>
        <v>#N/A</v>
      </c>
    </row>
    <row r="148" spans="3:15" x14ac:dyDescent="0.45">
      <c r="C148" s="307" t="e">
        <f t="shared" si="7"/>
        <v>#N/A</v>
      </c>
      <c r="D148" s="310" t="e" cm="1">
        <f t="array" ref="D148">IF($G148="共同研究費",INDEX(課題別内訳!$C:$K,$N148,COLUMN(D148)-3),INDEX(課題別内訳!$C:$K,$N148-1,COLUMN(D148)-3))</f>
        <v>#N/A</v>
      </c>
      <c r="E148" s="311" t="e" cm="1">
        <f t="array" ref="E148">IF($G148="共同研究費",INDEX(課題別内訳!$C:$K,$N148,COLUMN(E148)-3),INDEX(課題別内訳!$C:$K,$N148-1,COLUMN(E148)-3))</f>
        <v>#N/A</v>
      </c>
      <c r="F148" s="312" t="e" cm="1">
        <f t="array" ref="F148">IF($G148="共同研究費",INDEX(課題別内訳!$C:$K,$N148,COLUMN(F148)-3),INDEX(課題別内訳!$C:$K,$N148-1,COLUMN(F148)-3))</f>
        <v>#N/A</v>
      </c>
      <c r="G148" s="308" t="e" cm="1">
        <f t="array" ref="G148">INDEX(課題別内訳!$C:$K,$N148,COLUMN(G148)-3)</f>
        <v>#N/A</v>
      </c>
      <c r="H148" s="324" t="e" cm="1">
        <f t="array" ref="H148">INDEX(課題別内訳!$C:$K,$N148,COLUMN(H148)-3)</f>
        <v>#N/A</v>
      </c>
      <c r="I148" s="324" t="e" cm="1">
        <f t="array" ref="I148">INDEX(課題別内訳!$C:$K,$N148,COLUMN(I148)-3)</f>
        <v>#N/A</v>
      </c>
      <c r="J148" s="324" t="e" cm="1">
        <f t="array" ref="J148">INDEX(課題別内訳!$C:$K,$N148,COLUMN(J148)-3)</f>
        <v>#N/A</v>
      </c>
      <c r="K148" s="324" t="e" cm="1">
        <f t="array" ref="K148">INDEX(課題別内訳!$C:$K,$N148,COLUMN(K148)-3)</f>
        <v>#N/A</v>
      </c>
      <c r="L148" s="324" t="e">
        <f t="shared" si="6"/>
        <v>#N/A</v>
      </c>
      <c r="N148" t="e">
        <f>IF(AND(O146="NO",O147="NO"),MATCH(C148,課題別内訳!B:B,0)+10,N147+1)</f>
        <v>#N/A</v>
      </c>
      <c r="O148" t="e" cm="1">
        <f t="array" ref="O148">IF(INDEX(課題別内訳!A:L,N148+IF(G148="共同研究費",1,0)+1,3)="","NO","OK")</f>
        <v>#N/A</v>
      </c>
    </row>
    <row r="149" spans="3:15" x14ac:dyDescent="0.45">
      <c r="C149" s="307" t="e">
        <f t="shared" si="7"/>
        <v>#N/A</v>
      </c>
      <c r="D149" s="310" t="e" cm="1">
        <f t="array" ref="D149">IF($G149="共同研究費",INDEX(課題別内訳!$C:$K,$N149,COLUMN(D149)-3),INDEX(課題別内訳!$C:$K,$N149-1,COLUMN(D149)-3))</f>
        <v>#N/A</v>
      </c>
      <c r="E149" s="311" t="e" cm="1">
        <f t="array" ref="E149">IF($G149="共同研究費",INDEX(課題別内訳!$C:$K,$N149,COLUMN(E149)-3),INDEX(課題別内訳!$C:$K,$N149-1,COLUMN(E149)-3))</f>
        <v>#N/A</v>
      </c>
      <c r="F149" s="312" t="e" cm="1">
        <f t="array" ref="F149">IF($G149="共同研究費",INDEX(課題別内訳!$C:$K,$N149,COLUMN(F149)-3),INDEX(課題別内訳!$C:$K,$N149-1,COLUMN(F149)-3))</f>
        <v>#N/A</v>
      </c>
      <c r="G149" s="308" t="e" cm="1">
        <f t="array" ref="G149">INDEX(課題別内訳!$C:$K,$N149,COLUMN(G149)-3)</f>
        <v>#N/A</v>
      </c>
      <c r="H149" s="324" t="e" cm="1">
        <f t="array" ref="H149">INDEX(課題別内訳!$C:$K,$N149,COLUMN(H149)-3)</f>
        <v>#N/A</v>
      </c>
      <c r="I149" s="324" t="e" cm="1">
        <f t="array" ref="I149">INDEX(課題別内訳!$C:$K,$N149,COLUMN(I149)-3)</f>
        <v>#N/A</v>
      </c>
      <c r="J149" s="324" t="e" cm="1">
        <f t="array" ref="J149">INDEX(課題別内訳!$C:$K,$N149,COLUMN(J149)-3)</f>
        <v>#N/A</v>
      </c>
      <c r="K149" s="324" t="e" cm="1">
        <f t="array" ref="K149">INDEX(課題別内訳!$C:$K,$N149,COLUMN(K149)-3)</f>
        <v>#N/A</v>
      </c>
      <c r="L149" s="324" t="e">
        <f t="shared" si="6"/>
        <v>#N/A</v>
      </c>
      <c r="N149" t="e">
        <f>IF(AND(O147="NO",O148="NO"),MATCH(C149,課題別内訳!B:B,0)+10,N148+1)</f>
        <v>#N/A</v>
      </c>
      <c r="O149" t="e" cm="1">
        <f t="array" ref="O149">IF(INDEX(課題別内訳!A:L,N149+IF(G149="共同研究費",1,0)+1,3)="","NO","OK")</f>
        <v>#N/A</v>
      </c>
    </row>
    <row r="150" spans="3:15" x14ac:dyDescent="0.45">
      <c r="C150" s="307" t="e">
        <f t="shared" si="7"/>
        <v>#N/A</v>
      </c>
      <c r="D150" s="310" t="e" cm="1">
        <f t="array" ref="D150">IF($G150="共同研究費",INDEX(課題別内訳!$C:$K,$N150,COLUMN(D150)-3),INDEX(課題別内訳!$C:$K,$N150-1,COLUMN(D150)-3))</f>
        <v>#N/A</v>
      </c>
      <c r="E150" s="311" t="e" cm="1">
        <f t="array" ref="E150">IF($G150="共同研究費",INDEX(課題別内訳!$C:$K,$N150,COLUMN(E150)-3),INDEX(課題別内訳!$C:$K,$N150-1,COLUMN(E150)-3))</f>
        <v>#N/A</v>
      </c>
      <c r="F150" s="312" t="e" cm="1">
        <f t="array" ref="F150">IF($G150="共同研究費",INDEX(課題別内訳!$C:$K,$N150,COLUMN(F150)-3),INDEX(課題別内訳!$C:$K,$N150-1,COLUMN(F150)-3))</f>
        <v>#N/A</v>
      </c>
      <c r="G150" s="308" t="e" cm="1">
        <f t="array" ref="G150">INDEX(課題別内訳!$C:$K,$N150,COLUMN(G150)-3)</f>
        <v>#N/A</v>
      </c>
      <c r="H150" s="324" t="e" cm="1">
        <f t="array" ref="H150">INDEX(課題別内訳!$C:$K,$N150,COLUMN(H150)-3)</f>
        <v>#N/A</v>
      </c>
      <c r="I150" s="324" t="e" cm="1">
        <f t="array" ref="I150">INDEX(課題別内訳!$C:$K,$N150,COLUMN(I150)-3)</f>
        <v>#N/A</v>
      </c>
      <c r="J150" s="324" t="e" cm="1">
        <f t="array" ref="J150">INDEX(課題別内訳!$C:$K,$N150,COLUMN(J150)-3)</f>
        <v>#N/A</v>
      </c>
      <c r="K150" s="324" t="e" cm="1">
        <f t="array" ref="K150">INDEX(課題別内訳!$C:$K,$N150,COLUMN(K150)-3)</f>
        <v>#N/A</v>
      </c>
      <c r="L150" s="324" t="e">
        <f t="shared" si="6"/>
        <v>#N/A</v>
      </c>
      <c r="N150" t="e">
        <f>IF(AND(O148="NO",O149="NO"),MATCH(C150,課題別内訳!B:B,0)+10,N149+1)</f>
        <v>#N/A</v>
      </c>
      <c r="O150" t="e" cm="1">
        <f t="array" ref="O150">IF(INDEX(課題別内訳!A:L,N150+IF(G150="共同研究費",1,0)+1,3)="","NO","OK")</f>
        <v>#N/A</v>
      </c>
    </row>
    <row r="151" spans="3:15" x14ac:dyDescent="0.45">
      <c r="C151" s="307" t="e">
        <f t="shared" si="7"/>
        <v>#N/A</v>
      </c>
      <c r="D151" s="310" t="e" cm="1">
        <f t="array" ref="D151">IF($G151="共同研究費",INDEX(課題別内訳!$C:$K,$N151,COLUMN(D151)-3),INDEX(課題別内訳!$C:$K,$N151-1,COLUMN(D151)-3))</f>
        <v>#N/A</v>
      </c>
      <c r="E151" s="311" t="e" cm="1">
        <f t="array" ref="E151">IF($G151="共同研究費",INDEX(課題別内訳!$C:$K,$N151,COLUMN(E151)-3),INDEX(課題別内訳!$C:$K,$N151-1,COLUMN(E151)-3))</f>
        <v>#N/A</v>
      </c>
      <c r="F151" s="312" t="e" cm="1">
        <f t="array" ref="F151">IF($G151="共同研究費",INDEX(課題別内訳!$C:$K,$N151,COLUMN(F151)-3),INDEX(課題別内訳!$C:$K,$N151-1,COLUMN(F151)-3))</f>
        <v>#N/A</v>
      </c>
      <c r="G151" s="308" t="e" cm="1">
        <f t="array" ref="G151">INDEX(課題別内訳!$C:$K,$N151,COLUMN(G151)-3)</f>
        <v>#N/A</v>
      </c>
      <c r="H151" s="324" t="e" cm="1">
        <f t="array" ref="H151">INDEX(課題別内訳!$C:$K,$N151,COLUMN(H151)-3)</f>
        <v>#N/A</v>
      </c>
      <c r="I151" s="324" t="e" cm="1">
        <f t="array" ref="I151">INDEX(課題別内訳!$C:$K,$N151,COLUMN(I151)-3)</f>
        <v>#N/A</v>
      </c>
      <c r="J151" s="324" t="e" cm="1">
        <f t="array" ref="J151">INDEX(課題別内訳!$C:$K,$N151,COLUMN(J151)-3)</f>
        <v>#N/A</v>
      </c>
      <c r="K151" s="324" t="e" cm="1">
        <f t="array" ref="K151">INDEX(課題別内訳!$C:$K,$N151,COLUMN(K151)-3)</f>
        <v>#N/A</v>
      </c>
      <c r="L151" s="324" t="e">
        <f t="shared" si="6"/>
        <v>#N/A</v>
      </c>
      <c r="N151" t="e">
        <f>IF(AND(O149="NO",O150="NO"),MATCH(C151,課題別内訳!B:B,0)+10,N150+1)</f>
        <v>#N/A</v>
      </c>
      <c r="O151" t="e" cm="1">
        <f t="array" ref="O151">IF(INDEX(課題別内訳!A:L,N151+IF(G151="共同研究費",1,0)+1,3)="","NO","OK")</f>
        <v>#N/A</v>
      </c>
    </row>
    <row r="152" spans="3:15" x14ac:dyDescent="0.45">
      <c r="C152" s="307" t="e">
        <f t="shared" si="7"/>
        <v>#N/A</v>
      </c>
      <c r="D152" s="310" t="e" cm="1">
        <f t="array" ref="D152">IF($G152="共同研究費",INDEX(課題別内訳!$C:$K,$N152,COLUMN(D152)-3),INDEX(課題別内訳!$C:$K,$N152-1,COLUMN(D152)-3))</f>
        <v>#N/A</v>
      </c>
      <c r="E152" s="311" t="e" cm="1">
        <f t="array" ref="E152">IF($G152="共同研究費",INDEX(課題別内訳!$C:$K,$N152,COLUMN(E152)-3),INDEX(課題別内訳!$C:$K,$N152-1,COLUMN(E152)-3))</f>
        <v>#N/A</v>
      </c>
      <c r="F152" s="312" t="e" cm="1">
        <f t="array" ref="F152">IF($G152="共同研究費",INDEX(課題別内訳!$C:$K,$N152,COLUMN(F152)-3),INDEX(課題別内訳!$C:$K,$N152-1,COLUMN(F152)-3))</f>
        <v>#N/A</v>
      </c>
      <c r="G152" s="308" t="e" cm="1">
        <f t="array" ref="G152">INDEX(課題別内訳!$C:$K,$N152,COLUMN(G152)-3)</f>
        <v>#N/A</v>
      </c>
      <c r="H152" s="324" t="e" cm="1">
        <f t="array" ref="H152">INDEX(課題別内訳!$C:$K,$N152,COLUMN(H152)-3)</f>
        <v>#N/A</v>
      </c>
      <c r="I152" s="324" t="e" cm="1">
        <f t="array" ref="I152">INDEX(課題別内訳!$C:$K,$N152,COLUMN(I152)-3)</f>
        <v>#N/A</v>
      </c>
      <c r="J152" s="324" t="e" cm="1">
        <f t="array" ref="J152">INDEX(課題別内訳!$C:$K,$N152,COLUMN(J152)-3)</f>
        <v>#N/A</v>
      </c>
      <c r="K152" s="324" t="e" cm="1">
        <f t="array" ref="K152">INDEX(課題別内訳!$C:$K,$N152,COLUMN(K152)-3)</f>
        <v>#N/A</v>
      </c>
      <c r="L152" s="324" t="e">
        <f t="shared" si="6"/>
        <v>#N/A</v>
      </c>
      <c r="N152" t="e">
        <f>IF(AND(O150="NO",O151="NO"),MATCH(C152,課題別内訳!B:B,0)+10,N151+1)</f>
        <v>#N/A</v>
      </c>
      <c r="O152" t="e" cm="1">
        <f t="array" ref="O152">IF(INDEX(課題別内訳!A:L,N152+IF(G152="共同研究費",1,0)+1,3)="","NO","OK")</f>
        <v>#N/A</v>
      </c>
    </row>
    <row r="153" spans="3:15" x14ac:dyDescent="0.45">
      <c r="C153" s="307" t="e">
        <f t="shared" si="7"/>
        <v>#N/A</v>
      </c>
      <c r="D153" s="310" t="e" cm="1">
        <f t="array" ref="D153">IF($G153="共同研究費",INDEX(課題別内訳!$C:$K,$N153,COLUMN(D153)-3),INDEX(課題別内訳!$C:$K,$N153-1,COLUMN(D153)-3))</f>
        <v>#N/A</v>
      </c>
      <c r="E153" s="311" t="e" cm="1">
        <f t="array" ref="E153">IF($G153="共同研究費",INDEX(課題別内訳!$C:$K,$N153,COLUMN(E153)-3),INDEX(課題別内訳!$C:$K,$N153-1,COLUMN(E153)-3))</f>
        <v>#N/A</v>
      </c>
      <c r="F153" s="312" t="e" cm="1">
        <f t="array" ref="F153">IF($G153="共同研究費",INDEX(課題別内訳!$C:$K,$N153,COLUMN(F153)-3),INDEX(課題別内訳!$C:$K,$N153-1,COLUMN(F153)-3))</f>
        <v>#N/A</v>
      </c>
      <c r="G153" s="308" t="e" cm="1">
        <f t="array" ref="G153">INDEX(課題別内訳!$C:$K,$N153,COLUMN(G153)-3)</f>
        <v>#N/A</v>
      </c>
      <c r="H153" s="324" t="e" cm="1">
        <f t="array" ref="H153">INDEX(課題別内訳!$C:$K,$N153,COLUMN(H153)-3)</f>
        <v>#N/A</v>
      </c>
      <c r="I153" s="324" t="e" cm="1">
        <f t="array" ref="I153">INDEX(課題別内訳!$C:$K,$N153,COLUMN(I153)-3)</f>
        <v>#N/A</v>
      </c>
      <c r="J153" s="324" t="e" cm="1">
        <f t="array" ref="J153">INDEX(課題別内訳!$C:$K,$N153,COLUMN(J153)-3)</f>
        <v>#N/A</v>
      </c>
      <c r="K153" s="324" t="e" cm="1">
        <f t="array" ref="K153">INDEX(課題別内訳!$C:$K,$N153,COLUMN(K153)-3)</f>
        <v>#N/A</v>
      </c>
      <c r="L153" s="324" t="e">
        <f t="shared" si="6"/>
        <v>#N/A</v>
      </c>
      <c r="N153" t="e">
        <f>IF(AND(O151="NO",O152="NO"),MATCH(C153,課題別内訳!B:B,0)+10,N152+1)</f>
        <v>#N/A</v>
      </c>
      <c r="O153" t="e" cm="1">
        <f t="array" ref="O153">IF(INDEX(課題別内訳!A:L,N153+IF(G153="共同研究費",1,0)+1,3)="","NO","OK")</f>
        <v>#N/A</v>
      </c>
    </row>
  </sheetData>
  <autoFilter ref="C3:G3" xr:uid="{ED67F46B-A8F2-402B-9C86-E586BB6612CB}"/>
  <phoneticPr fontId="1"/>
  <pageMargins left="0.7" right="0.7" top="0.75" bottom="0.75"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E947-3893-4A6A-AE54-7BF2D315EFB4}">
  <sheetPr>
    <tabColor rgb="FFCCFFFF"/>
  </sheetPr>
  <dimension ref="C3:N96"/>
  <sheetViews>
    <sheetView workbookViewId="0">
      <selection activeCell="A13" sqref="A13"/>
    </sheetView>
  </sheetViews>
  <sheetFormatPr defaultRowHeight="18" x14ac:dyDescent="0.45"/>
  <cols>
    <col min="1" max="1" width="2" customWidth="1"/>
    <col min="2" max="2" width="2.19921875" customWidth="1"/>
    <col min="4" max="4" width="20.69921875" customWidth="1"/>
    <col min="5" max="9" width="15.59765625" customWidth="1"/>
    <col min="11" max="12" width="8.69921875" hidden="1" customWidth="1"/>
    <col min="13" max="14" width="0" hidden="1" customWidth="1"/>
  </cols>
  <sheetData>
    <row r="3" spans="3:14" x14ac:dyDescent="0.45">
      <c r="C3" s="306" t="s">
        <v>196</v>
      </c>
      <c r="D3" s="309" t="s">
        <v>195</v>
      </c>
      <c r="E3" s="306" t="str">
        <f>MF申請書!$AF$18&amp;"年度"</f>
        <v>年度</v>
      </c>
      <c r="F3" s="306" t="str">
        <f>(MF申請書!$AF$18+1)&amp;"年度"</f>
        <v>1年度</v>
      </c>
      <c r="G3" s="306" t="str">
        <f>(MF申請書!$AF$18+2)&amp;"年度"</f>
        <v>2年度</v>
      </c>
      <c r="H3" s="306" t="str">
        <f>(MF申請書!$AF$18+3)&amp;"年度"</f>
        <v>3年度</v>
      </c>
      <c r="I3" s="306" t="s">
        <v>20</v>
      </c>
    </row>
    <row r="4" spans="3:14" x14ac:dyDescent="0.45">
      <c r="C4" s="307">
        <v>1</v>
      </c>
      <c r="D4" s="310" cm="1">
        <f t="array" aca="1" ref="D4" ca="1">INDEX(課題別内訳!$C:$K,$K4,COLUMN(D4)-3)</f>
        <v>0</v>
      </c>
      <c r="E4" s="324" cm="1">
        <f t="array" aca="1" ref="E4" ca="1">INDEX(課題別内訳!$C:$K,$K4,COLUMN(E4))</f>
        <v>0</v>
      </c>
      <c r="F4" s="324" cm="1">
        <f t="array" aca="1" ref="F4" ca="1">INDEX(課題別内訳!$C:$K,$K4,COLUMN(F4))</f>
        <v>0</v>
      </c>
      <c r="G4" s="324" cm="1">
        <f t="array" aca="1" ref="G4" ca="1">INDEX(課題別内訳!$C:$K,$K4,COLUMN(G4))</f>
        <v>0</v>
      </c>
      <c r="H4" s="324" cm="1">
        <f t="array" aca="1" ref="H4" ca="1">INDEX(課題別内訳!$C:$K,$K4,COLUMN(H4))</f>
        <v>0</v>
      </c>
      <c r="I4" s="324">
        <f ca="1">SUM(E4:H4)</f>
        <v>0</v>
      </c>
      <c r="K4">
        <f ca="1">MATCH(C4,課題別内訳!B:B,0)+N4</f>
        <v>56</v>
      </c>
      <c r="L4" t="str" cm="1">
        <f t="array" aca="1" ref="L4" ca="1">IF(INDEX(課題別内訳!A:L,K4+1,3)="","NO","OK")</f>
        <v>NO</v>
      </c>
      <c r="M4" t="str">
        <f>"課題別内訳!"&amp;"D"&amp;MATCH($C4,課題別内訳!B:B,0)&amp;":"&amp;"D667"</f>
        <v>課題別内訳!D2:D667</v>
      </c>
      <c r="N4">
        <f ca="1">MATCH("大学等",INDIRECT(M4),0)</f>
        <v>54</v>
      </c>
    </row>
    <row r="5" spans="3:14" x14ac:dyDescent="0.45">
      <c r="C5" s="307">
        <f t="shared" ref="C5:C13" ca="1" si="0">IF(L4="NO",C4+1,C4)</f>
        <v>2</v>
      </c>
      <c r="D5" s="310" cm="1">
        <f t="array" aca="1" ref="D5" ca="1">INDEX(課題別内訳!$C:$K,$K5,COLUMN(D5)-3)</f>
        <v>0</v>
      </c>
      <c r="E5" s="324" cm="1">
        <f t="array" aca="1" ref="E5" ca="1">INDEX(課題別内訳!$C:$K,$K5,COLUMN(E5))</f>
        <v>0</v>
      </c>
      <c r="F5" s="324" cm="1">
        <f t="array" aca="1" ref="F5" ca="1">INDEX(課題別内訳!$C:$K,$K5,COLUMN(F5))</f>
        <v>0</v>
      </c>
      <c r="G5" s="324" cm="1">
        <f t="array" aca="1" ref="G5" ca="1">INDEX(課題別内訳!$C:$K,$K5,COLUMN(G5))</f>
        <v>0</v>
      </c>
      <c r="H5" s="324" cm="1">
        <f t="array" aca="1" ref="H5" ca="1">INDEX(課題別内訳!$C:$K,$K5,COLUMN(H5))</f>
        <v>0</v>
      </c>
      <c r="I5" s="324">
        <f t="shared" ref="I5:I13" ca="1" si="1">SUM(E5:H5)</f>
        <v>0</v>
      </c>
      <c r="K5">
        <f ca="1">IF(L4="NO",MATCH(C5,課題別内訳!B:B,0)+N5,K4+1)</f>
        <v>123</v>
      </c>
      <c r="L5" t="str" cm="1">
        <f t="array" aca="1" ref="L5" ca="1">IF(INDEX(課題別内訳!A:L,K5+1,3)="","NO","OK")</f>
        <v>NO</v>
      </c>
      <c r="M5" t="str">
        <f ca="1">"課題別内訳!"&amp;"D"&amp;MATCH($C5,課題別内訳!B:B,0)&amp;":"&amp;"D667"</f>
        <v>課題別内訳!D69:D667</v>
      </c>
      <c r="N5">
        <f ca="1">MATCH("大学等",INDIRECT(M5),0)</f>
        <v>54</v>
      </c>
    </row>
    <row r="6" spans="3:14" x14ac:dyDescent="0.45">
      <c r="C6" s="307">
        <f t="shared" ca="1" si="0"/>
        <v>3</v>
      </c>
      <c r="D6" s="310" cm="1">
        <f t="array" aca="1" ref="D6" ca="1">INDEX(課題別内訳!$C:$K,$K6,COLUMN(D6)-3)</f>
        <v>0</v>
      </c>
      <c r="E6" s="324" cm="1">
        <f t="array" aca="1" ref="E6" ca="1">INDEX(課題別内訳!$C:$K,$K6,COLUMN(E6))</f>
        <v>0</v>
      </c>
      <c r="F6" s="324" cm="1">
        <f t="array" aca="1" ref="F6" ca="1">INDEX(課題別内訳!$C:$K,$K6,COLUMN(F6))</f>
        <v>0</v>
      </c>
      <c r="G6" s="324" cm="1">
        <f t="array" aca="1" ref="G6" ca="1">INDEX(課題別内訳!$C:$K,$K6,COLUMN(G6))</f>
        <v>0</v>
      </c>
      <c r="H6" s="324" cm="1">
        <f t="array" aca="1" ref="H6" ca="1">INDEX(課題別内訳!$C:$K,$K6,COLUMN(H6))</f>
        <v>0</v>
      </c>
      <c r="I6" s="324">
        <f t="shared" ca="1" si="1"/>
        <v>0</v>
      </c>
      <c r="K6">
        <f ca="1">IF(L5="NO",MATCH(C6,課題別内訳!B:B,0)+N6,K5+1)</f>
        <v>189</v>
      </c>
      <c r="L6" t="str" cm="1">
        <f t="array" aca="1" ref="L6" ca="1">IF(INDEX(課題別内訳!A:L,K6+1,3)="","NO","OK")</f>
        <v>NO</v>
      </c>
      <c r="M6" t="str">
        <f ca="1">"課題別内訳!"&amp;"D"&amp;MATCH($C6,課題別内訳!B:B,0)&amp;":"&amp;"D667"</f>
        <v>課題別内訳!D135:D667</v>
      </c>
      <c r="N6">
        <f t="shared" ref="N6:N69" ca="1" si="2">MATCH("大学等",INDIRECT(M6),0)</f>
        <v>54</v>
      </c>
    </row>
    <row r="7" spans="3:14" x14ac:dyDescent="0.45">
      <c r="C7" s="307">
        <f t="shared" ca="1" si="0"/>
        <v>4</v>
      </c>
      <c r="D7" s="310" cm="1">
        <f t="array" aca="1" ref="D7" ca="1">INDEX(課題別内訳!$C:$K,$K7,COLUMN(D7)-3)</f>
        <v>0</v>
      </c>
      <c r="E7" s="324" cm="1">
        <f t="array" aca="1" ref="E7" ca="1">INDEX(課題別内訳!$C:$K,$K7,COLUMN(E7))</f>
        <v>0</v>
      </c>
      <c r="F7" s="324" cm="1">
        <f t="array" aca="1" ref="F7" ca="1">INDEX(課題別内訳!$C:$K,$K7,COLUMN(F7))</f>
        <v>0</v>
      </c>
      <c r="G7" s="324" cm="1">
        <f t="array" aca="1" ref="G7" ca="1">INDEX(課題別内訳!$C:$K,$K7,COLUMN(G7))</f>
        <v>0</v>
      </c>
      <c r="H7" s="324" cm="1">
        <f t="array" aca="1" ref="H7" ca="1">INDEX(課題別内訳!$C:$K,$K7,COLUMN(H7))</f>
        <v>0</v>
      </c>
      <c r="I7" s="324">
        <f t="shared" ca="1" si="1"/>
        <v>0</v>
      </c>
      <c r="K7">
        <f ca="1">IF(L6="NO",MATCH(C7,課題別内訳!B:B,0)+N7,K6+1)</f>
        <v>256</v>
      </c>
      <c r="L7" t="str" cm="1">
        <f t="array" aca="1" ref="L7" ca="1">IF(INDEX(課題別内訳!A:L,K7+1,3)="","NO","OK")</f>
        <v>NO</v>
      </c>
      <c r="M7" t="str">
        <f ca="1">"課題別内訳!"&amp;"D"&amp;MATCH($C7,課題別内訳!B:B,0)&amp;":"&amp;"D667"</f>
        <v>課題別内訳!D202:D667</v>
      </c>
      <c r="N7">
        <f t="shared" ca="1" si="2"/>
        <v>54</v>
      </c>
    </row>
    <row r="8" spans="3:14" x14ac:dyDescent="0.45">
      <c r="C8" s="307">
        <f t="shared" ca="1" si="0"/>
        <v>5</v>
      </c>
      <c r="D8" s="310" cm="1">
        <f t="array" aca="1" ref="D8" ca="1">INDEX(課題別内訳!$C:$K,$K8,COLUMN(D8)-3)</f>
        <v>0</v>
      </c>
      <c r="E8" s="324" cm="1">
        <f t="array" aca="1" ref="E8" ca="1">INDEX(課題別内訳!$C:$K,$K8,COLUMN(E8))</f>
        <v>0</v>
      </c>
      <c r="F8" s="324" cm="1">
        <f t="array" aca="1" ref="F8" ca="1">INDEX(課題別内訳!$C:$K,$K8,COLUMN(F8))</f>
        <v>0</v>
      </c>
      <c r="G8" s="324" cm="1">
        <f t="array" aca="1" ref="G8" ca="1">INDEX(課題別内訳!$C:$K,$K8,COLUMN(G8))</f>
        <v>0</v>
      </c>
      <c r="H8" s="324" cm="1">
        <f t="array" aca="1" ref="H8" ca="1">INDEX(課題別内訳!$C:$K,$K8,COLUMN(H8))</f>
        <v>0</v>
      </c>
      <c r="I8" s="324">
        <f t="shared" ca="1" si="1"/>
        <v>0</v>
      </c>
      <c r="K8">
        <f ca="1">IF(L7="NO",MATCH(C8,課題別内訳!B:B,0)+N8,K7+1)</f>
        <v>324</v>
      </c>
      <c r="L8" t="str" cm="1">
        <f t="array" aca="1" ref="L8" ca="1">IF(INDEX(課題別内訳!A:L,K8+1,3)="","NO","OK")</f>
        <v>NO</v>
      </c>
      <c r="M8" t="str">
        <f ca="1">"課題別内訳!"&amp;"D"&amp;MATCH($C8,課題別内訳!B:B,0)&amp;":"&amp;"D667"</f>
        <v>課題別内訳!D268:D667</v>
      </c>
      <c r="N8">
        <f t="shared" ca="1" si="2"/>
        <v>56</v>
      </c>
    </row>
    <row r="9" spans="3:14" x14ac:dyDescent="0.45">
      <c r="C9" s="307">
        <f t="shared" ca="1" si="0"/>
        <v>6</v>
      </c>
      <c r="D9" s="310" cm="1">
        <f t="array" aca="1" ref="D9" ca="1">INDEX(課題別内訳!$C:$K,$K9,COLUMN(D9)-3)</f>
        <v>0</v>
      </c>
      <c r="E9" s="324" cm="1">
        <f t="array" aca="1" ref="E9" ca="1">INDEX(課題別内訳!$C:$K,$K9,COLUMN(E9))</f>
        <v>0</v>
      </c>
      <c r="F9" s="324" cm="1">
        <f t="array" aca="1" ref="F9" ca="1">INDEX(課題別内訳!$C:$K,$K9,COLUMN(F9))</f>
        <v>0</v>
      </c>
      <c r="G9" s="324" cm="1">
        <f t="array" aca="1" ref="G9" ca="1">INDEX(課題別内訳!$C:$K,$K9,COLUMN(G9))</f>
        <v>0</v>
      </c>
      <c r="H9" s="324" cm="1">
        <f t="array" aca="1" ref="H9" ca="1">INDEX(課題別内訳!$C:$K,$K9,COLUMN(H9))</f>
        <v>0</v>
      </c>
      <c r="I9" s="324">
        <f t="shared" ca="1" si="1"/>
        <v>0</v>
      </c>
      <c r="K9">
        <f ca="1">IF(L8="NO",MATCH(C9,課題別内訳!B:B,0)+N9,K8+1)</f>
        <v>390</v>
      </c>
      <c r="L9" t="str" cm="1">
        <f t="array" aca="1" ref="L9" ca="1">IF(INDEX(課題別内訳!A:L,K9+1,3)="","NO","OK")</f>
        <v>NO</v>
      </c>
      <c r="M9" t="str">
        <f ca="1">"課題別内訳!"&amp;"D"&amp;MATCH($C9,課題別内訳!B:B,0)&amp;":"&amp;"D667"</f>
        <v>課題別内訳!D336:D667</v>
      </c>
      <c r="N9">
        <f t="shared" ca="1" si="2"/>
        <v>54</v>
      </c>
    </row>
    <row r="10" spans="3:14" x14ac:dyDescent="0.45">
      <c r="C10" s="307">
        <f t="shared" ca="1" si="0"/>
        <v>7</v>
      </c>
      <c r="D10" s="310" cm="1">
        <f t="array" aca="1" ref="D10" ca="1">INDEX(課題別内訳!$C:$K,$K10,COLUMN(D10)-3)</f>
        <v>0</v>
      </c>
      <c r="E10" s="324" cm="1">
        <f t="array" aca="1" ref="E10" ca="1">INDEX(課題別内訳!$C:$K,$K10,COLUMN(E10))</f>
        <v>0</v>
      </c>
      <c r="F10" s="324" cm="1">
        <f t="array" aca="1" ref="F10" ca="1">INDEX(課題別内訳!$C:$K,$K10,COLUMN(F10))</f>
        <v>0</v>
      </c>
      <c r="G10" s="324" cm="1">
        <f t="array" aca="1" ref="G10" ca="1">INDEX(課題別内訳!$C:$K,$K10,COLUMN(G10))</f>
        <v>0</v>
      </c>
      <c r="H10" s="324" cm="1">
        <f t="array" aca="1" ref="H10" ca="1">INDEX(課題別内訳!$C:$K,$K10,COLUMN(H10))</f>
        <v>0</v>
      </c>
      <c r="I10" s="324">
        <f t="shared" ca="1" si="1"/>
        <v>0</v>
      </c>
      <c r="K10">
        <f ca="1">IF(L9="NO",MATCH(C10,課題別内訳!B:B,0)+N10,K9+1)</f>
        <v>456</v>
      </c>
      <c r="L10" t="str" cm="1">
        <f t="array" aca="1" ref="L10" ca="1">IF(INDEX(課題別内訳!A:L,K10+1,3)="","NO","OK")</f>
        <v>NO</v>
      </c>
      <c r="M10" t="str">
        <f ca="1">"課題別内訳!"&amp;"D"&amp;MATCH($C10,課題別内訳!B:B,0)&amp;":"&amp;"D667"</f>
        <v>課題別内訳!D402:D667</v>
      </c>
      <c r="N10">
        <f t="shared" ca="1" si="2"/>
        <v>54</v>
      </c>
    </row>
    <row r="11" spans="3:14" x14ac:dyDescent="0.45">
      <c r="C11" s="307">
        <f t="shared" ca="1" si="0"/>
        <v>8</v>
      </c>
      <c r="D11" s="310" cm="1">
        <f t="array" aca="1" ref="D11" ca="1">INDEX(課題別内訳!$C:$K,$K11,COLUMN(D11)-3)</f>
        <v>0</v>
      </c>
      <c r="E11" s="324" cm="1">
        <f t="array" aca="1" ref="E11" ca="1">INDEX(課題別内訳!$C:$K,$K11,COLUMN(E11))</f>
        <v>0</v>
      </c>
      <c r="F11" s="324" cm="1">
        <f t="array" aca="1" ref="F11" ca="1">INDEX(課題別内訳!$C:$K,$K11,COLUMN(F11))</f>
        <v>0</v>
      </c>
      <c r="G11" s="324" cm="1">
        <f t="array" aca="1" ref="G11" ca="1">INDEX(課題別内訳!$C:$K,$K11,COLUMN(G11))</f>
        <v>0</v>
      </c>
      <c r="H11" s="324" cm="1">
        <f t="array" aca="1" ref="H11" ca="1">INDEX(課題別内訳!$C:$K,$K11,COLUMN(H11))</f>
        <v>0</v>
      </c>
      <c r="I11" s="324">
        <f t="shared" ca="1" si="1"/>
        <v>0</v>
      </c>
      <c r="K11">
        <f ca="1">IF(L10="NO",MATCH(C11,課題別内訳!B:B,0)+N11,K10+1)</f>
        <v>522</v>
      </c>
      <c r="L11" t="str" cm="1">
        <f t="array" aca="1" ref="L11" ca="1">IF(INDEX(課題別内訳!A:L,K11+1,3)="","NO","OK")</f>
        <v>NO</v>
      </c>
      <c r="M11" t="str">
        <f ca="1">"課題別内訳!"&amp;"D"&amp;MATCH($C11,課題別内訳!B:B,0)&amp;":"&amp;"D667"</f>
        <v>課題別内訳!D468:D667</v>
      </c>
      <c r="N11">
        <f t="shared" ca="1" si="2"/>
        <v>54</v>
      </c>
    </row>
    <row r="12" spans="3:14" x14ac:dyDescent="0.45">
      <c r="C12" s="307">
        <f t="shared" ca="1" si="0"/>
        <v>9</v>
      </c>
      <c r="D12" s="310" cm="1">
        <f t="array" aca="1" ref="D12" ca="1">INDEX(課題別内訳!$C:$K,$K12,COLUMN(D12)-3)</f>
        <v>0</v>
      </c>
      <c r="E12" s="324" cm="1">
        <f t="array" aca="1" ref="E12" ca="1">INDEX(課題別内訳!$C:$K,$K12,COLUMN(E12))</f>
        <v>0</v>
      </c>
      <c r="F12" s="324" cm="1">
        <f t="array" aca="1" ref="F12" ca="1">INDEX(課題別内訳!$C:$K,$K12,COLUMN(F12))</f>
        <v>0</v>
      </c>
      <c r="G12" s="324" cm="1">
        <f t="array" aca="1" ref="G12" ca="1">INDEX(課題別内訳!$C:$K,$K12,COLUMN(G12))</f>
        <v>0</v>
      </c>
      <c r="H12" s="324" cm="1">
        <f t="array" aca="1" ref="H12" ca="1">INDEX(課題別内訳!$C:$K,$K12,COLUMN(H12))</f>
        <v>0</v>
      </c>
      <c r="I12" s="324">
        <f t="shared" ca="1" si="1"/>
        <v>0</v>
      </c>
      <c r="K12">
        <f ca="1">IF(L11="NO",MATCH(C12,課題別内訳!B:B,0)+N12,K11+1)</f>
        <v>588</v>
      </c>
      <c r="L12" t="str" cm="1">
        <f t="array" aca="1" ref="L12" ca="1">IF(INDEX(課題別内訳!A:L,K12+1,3)="","NO","OK")</f>
        <v>NO</v>
      </c>
      <c r="M12" t="str">
        <f ca="1">"課題別内訳!"&amp;"D"&amp;MATCH($C12,課題別内訳!B:B,0)&amp;":"&amp;"D667"</f>
        <v>課題別内訳!D534:D667</v>
      </c>
      <c r="N12">
        <f t="shared" ca="1" si="2"/>
        <v>54</v>
      </c>
    </row>
    <row r="13" spans="3:14" x14ac:dyDescent="0.45">
      <c r="C13" s="307">
        <f t="shared" ca="1" si="0"/>
        <v>10</v>
      </c>
      <c r="D13" s="310" cm="1">
        <f t="array" aca="1" ref="D13" ca="1">INDEX(課題別内訳!$C:$K,$K13,COLUMN(D13)-3)</f>
        <v>0</v>
      </c>
      <c r="E13" s="324" cm="1">
        <f t="array" aca="1" ref="E13" ca="1">INDEX(課題別内訳!$C:$K,$K13,COLUMN(E13))</f>
        <v>0</v>
      </c>
      <c r="F13" s="324" cm="1">
        <f t="array" aca="1" ref="F13" ca="1">INDEX(課題別内訳!$C:$K,$K13,COLUMN(F13))</f>
        <v>0</v>
      </c>
      <c r="G13" s="324" cm="1">
        <f t="array" aca="1" ref="G13" ca="1">INDEX(課題別内訳!$C:$K,$K13,COLUMN(G13))</f>
        <v>0</v>
      </c>
      <c r="H13" s="324" cm="1">
        <f t="array" aca="1" ref="H13" ca="1">INDEX(課題別内訳!$C:$K,$K13,COLUMN(H13))</f>
        <v>0</v>
      </c>
      <c r="I13" s="324">
        <f t="shared" ca="1" si="1"/>
        <v>0</v>
      </c>
      <c r="K13">
        <f ca="1">IF(L12="NO",MATCH(C13,課題別内訳!B:B,0)+N13,K12+1)</f>
        <v>654</v>
      </c>
      <c r="L13" t="str" cm="1">
        <f t="array" aca="1" ref="L13" ca="1">IF(INDEX(課題別内訳!A:L,K13+1,3)="","NO","OK")</f>
        <v>NO</v>
      </c>
      <c r="M13" t="str">
        <f ca="1">"課題別内訳!"&amp;"D"&amp;MATCH($C13,課題別内訳!B:B,0)&amp;":"&amp;"D667"</f>
        <v>課題別内訳!D600:D667</v>
      </c>
      <c r="N13">
        <f t="shared" ca="1" si="2"/>
        <v>54</v>
      </c>
    </row>
    <row r="14" spans="3:14" x14ac:dyDescent="0.45">
      <c r="C14" s="307">
        <f t="shared" ref="C14:C77" ca="1" si="3">IF(L13="NO",C13+1,C13)</f>
        <v>11</v>
      </c>
      <c r="D14" s="310" t="e" cm="1">
        <f t="array" aca="1" ref="D14" ca="1">INDEX(課題別内訳!$C:$K,$K14,COLUMN(D14)-3)</f>
        <v>#N/A</v>
      </c>
      <c r="E14" s="324" t="e" cm="1">
        <f t="array" aca="1" ref="E14" ca="1">INDEX(課題別内訳!$C:$K,$K14,COLUMN(E14))</f>
        <v>#N/A</v>
      </c>
      <c r="F14" s="324" t="e" cm="1">
        <f t="array" aca="1" ref="F14" ca="1">INDEX(課題別内訳!$C:$K,$K14,COLUMN(F14))</f>
        <v>#N/A</v>
      </c>
      <c r="G14" s="324" t="e" cm="1">
        <f t="array" aca="1" ref="G14" ca="1">INDEX(課題別内訳!$C:$K,$K14,COLUMN(G14))</f>
        <v>#N/A</v>
      </c>
      <c r="H14" s="324" t="e" cm="1">
        <f t="array" aca="1" ref="H14" ca="1">INDEX(課題別内訳!$C:$K,$K14,COLUMN(H14))</f>
        <v>#N/A</v>
      </c>
      <c r="I14" s="324" t="e">
        <f t="shared" ref="I14:I77" ca="1" si="4">SUM(E14:H14)</f>
        <v>#N/A</v>
      </c>
      <c r="K14" t="e">
        <f ca="1">IF(L13="NO",MATCH(C14,課題別内訳!B:B,0)+N14,K13+1)</f>
        <v>#N/A</v>
      </c>
      <c r="L14" t="e" cm="1">
        <f t="array" aca="1" ref="L14" ca="1">IF(INDEX(課題別内訳!A:L,K14+1,3)="","NO","OK")</f>
        <v>#N/A</v>
      </c>
      <c r="M14" t="e">
        <f ca="1">"課題別内訳!"&amp;"D"&amp;MATCH($C14,課題別内訳!B:B,0)&amp;":"&amp;"D667"</f>
        <v>#N/A</v>
      </c>
      <c r="N14" t="e">
        <f t="shared" ca="1" si="2"/>
        <v>#N/A</v>
      </c>
    </row>
    <row r="15" spans="3:14" x14ac:dyDescent="0.45">
      <c r="C15" s="307" t="e">
        <f t="shared" ca="1" si="3"/>
        <v>#N/A</v>
      </c>
      <c r="D15" s="310" t="e" cm="1">
        <f t="array" aca="1" ref="D15" ca="1">INDEX(課題別内訳!$C:$K,$K15,COLUMN(D15)-3)</f>
        <v>#N/A</v>
      </c>
      <c r="E15" s="324" t="e" cm="1">
        <f t="array" aca="1" ref="E15" ca="1">INDEX(課題別内訳!$C:$K,$K15,COLUMN(E15))</f>
        <v>#N/A</v>
      </c>
      <c r="F15" s="324" t="e" cm="1">
        <f t="array" aca="1" ref="F15" ca="1">INDEX(課題別内訳!$C:$K,$K15,COLUMN(F15))</f>
        <v>#N/A</v>
      </c>
      <c r="G15" s="324" t="e" cm="1">
        <f t="array" aca="1" ref="G15" ca="1">INDEX(課題別内訳!$C:$K,$K15,COLUMN(G15))</f>
        <v>#N/A</v>
      </c>
      <c r="H15" s="324" t="e" cm="1">
        <f t="array" aca="1" ref="H15" ca="1">INDEX(課題別内訳!$C:$K,$K15,COLUMN(H15))</f>
        <v>#N/A</v>
      </c>
      <c r="I15" s="324" t="e">
        <f t="shared" ca="1" si="4"/>
        <v>#N/A</v>
      </c>
      <c r="K15" t="e">
        <f ca="1">IF(L14="NO",MATCH(C15,課題別内訳!B:B,0)+N15,K14+1)</f>
        <v>#N/A</v>
      </c>
      <c r="L15" t="e" cm="1">
        <f t="array" aca="1" ref="L15" ca="1">IF(INDEX(課題別内訳!A:L,K15+1,3)="","NO","OK")</f>
        <v>#N/A</v>
      </c>
      <c r="M15" t="e">
        <f ca="1">"課題別内訳!"&amp;"D"&amp;MATCH($C15,課題別内訳!B:B,0)&amp;":"&amp;"D667"</f>
        <v>#N/A</v>
      </c>
      <c r="N15" t="e">
        <f t="shared" ca="1" si="2"/>
        <v>#N/A</v>
      </c>
    </row>
    <row r="16" spans="3:14" x14ac:dyDescent="0.45">
      <c r="C16" s="307" t="e">
        <f t="shared" ca="1" si="3"/>
        <v>#N/A</v>
      </c>
      <c r="D16" s="310" t="e" cm="1">
        <f t="array" aca="1" ref="D16" ca="1">INDEX(課題別内訳!$C:$K,$K16,COLUMN(D16)-3)</f>
        <v>#N/A</v>
      </c>
      <c r="E16" s="324" t="e" cm="1">
        <f t="array" aca="1" ref="E16" ca="1">INDEX(課題別内訳!$C:$K,$K16,COLUMN(E16))</f>
        <v>#N/A</v>
      </c>
      <c r="F16" s="324" t="e" cm="1">
        <f t="array" aca="1" ref="F16" ca="1">INDEX(課題別内訳!$C:$K,$K16,COLUMN(F16))</f>
        <v>#N/A</v>
      </c>
      <c r="G16" s="324" t="e" cm="1">
        <f t="array" aca="1" ref="G16" ca="1">INDEX(課題別内訳!$C:$K,$K16,COLUMN(G16))</f>
        <v>#N/A</v>
      </c>
      <c r="H16" s="324" t="e" cm="1">
        <f t="array" aca="1" ref="H16" ca="1">INDEX(課題別内訳!$C:$K,$K16,COLUMN(H16))</f>
        <v>#N/A</v>
      </c>
      <c r="I16" s="324" t="e">
        <f t="shared" ca="1" si="4"/>
        <v>#N/A</v>
      </c>
      <c r="K16" t="e">
        <f ca="1">IF(L15="NO",MATCH(C16,課題別内訳!B:B,0)+N16,K15+1)</f>
        <v>#N/A</v>
      </c>
      <c r="L16" t="e" cm="1">
        <f t="array" aca="1" ref="L16" ca="1">IF(INDEX(課題別内訳!A:L,K16+1,3)="","NO","OK")</f>
        <v>#N/A</v>
      </c>
      <c r="M16" t="e">
        <f ca="1">"課題別内訳!"&amp;"D"&amp;MATCH($C16,課題別内訳!B:B,0)&amp;":"&amp;"D667"</f>
        <v>#N/A</v>
      </c>
      <c r="N16" t="e">
        <f t="shared" ca="1" si="2"/>
        <v>#N/A</v>
      </c>
    </row>
    <row r="17" spans="3:14" x14ac:dyDescent="0.45">
      <c r="C17" s="307" t="e">
        <f t="shared" ca="1" si="3"/>
        <v>#N/A</v>
      </c>
      <c r="D17" s="310" t="e" cm="1">
        <f t="array" aca="1" ref="D17" ca="1">INDEX(課題別内訳!$C:$K,$K17,COLUMN(D17)-3)</f>
        <v>#N/A</v>
      </c>
      <c r="E17" s="324" t="e" cm="1">
        <f t="array" aca="1" ref="E17" ca="1">INDEX(課題別内訳!$C:$K,$K17,COLUMN(E17))</f>
        <v>#N/A</v>
      </c>
      <c r="F17" s="324" t="e" cm="1">
        <f t="array" aca="1" ref="F17" ca="1">INDEX(課題別内訳!$C:$K,$K17,COLUMN(F17))</f>
        <v>#N/A</v>
      </c>
      <c r="G17" s="324" t="e" cm="1">
        <f t="array" aca="1" ref="G17" ca="1">INDEX(課題別内訳!$C:$K,$K17,COLUMN(G17))</f>
        <v>#N/A</v>
      </c>
      <c r="H17" s="324" t="e" cm="1">
        <f t="array" aca="1" ref="H17" ca="1">INDEX(課題別内訳!$C:$K,$K17,COLUMN(H17))</f>
        <v>#N/A</v>
      </c>
      <c r="I17" s="324" t="e">
        <f t="shared" ca="1" si="4"/>
        <v>#N/A</v>
      </c>
      <c r="K17" t="e">
        <f ca="1">IF(L16="NO",MATCH(C17,課題別内訳!B:B,0)+N17,K16+1)</f>
        <v>#N/A</v>
      </c>
      <c r="L17" t="e" cm="1">
        <f t="array" aca="1" ref="L17" ca="1">IF(INDEX(課題別内訳!A:L,K17+1,3)="","NO","OK")</f>
        <v>#N/A</v>
      </c>
      <c r="M17" t="e">
        <f ca="1">"課題別内訳!"&amp;"D"&amp;MATCH($C17,課題別内訳!B:B,0)&amp;":"&amp;"D667"</f>
        <v>#N/A</v>
      </c>
      <c r="N17" t="e">
        <f t="shared" ca="1" si="2"/>
        <v>#N/A</v>
      </c>
    </row>
    <row r="18" spans="3:14" x14ac:dyDescent="0.45">
      <c r="C18" s="307" t="e">
        <f t="shared" ca="1" si="3"/>
        <v>#N/A</v>
      </c>
      <c r="D18" s="310" t="e" cm="1">
        <f t="array" aca="1" ref="D18" ca="1">INDEX(課題別内訳!$C:$K,$K18,COLUMN(D18)-3)</f>
        <v>#N/A</v>
      </c>
      <c r="E18" s="324" t="e" cm="1">
        <f t="array" aca="1" ref="E18" ca="1">INDEX(課題別内訳!$C:$K,$K18,COLUMN(E18))</f>
        <v>#N/A</v>
      </c>
      <c r="F18" s="324" t="e" cm="1">
        <f t="array" aca="1" ref="F18" ca="1">INDEX(課題別内訳!$C:$K,$K18,COLUMN(F18))</f>
        <v>#N/A</v>
      </c>
      <c r="G18" s="324" t="e" cm="1">
        <f t="array" aca="1" ref="G18" ca="1">INDEX(課題別内訳!$C:$K,$K18,COLUMN(G18))</f>
        <v>#N/A</v>
      </c>
      <c r="H18" s="324" t="e" cm="1">
        <f t="array" aca="1" ref="H18" ca="1">INDEX(課題別内訳!$C:$K,$K18,COLUMN(H18))</f>
        <v>#N/A</v>
      </c>
      <c r="I18" s="324" t="e">
        <f t="shared" ca="1" si="4"/>
        <v>#N/A</v>
      </c>
      <c r="K18" t="e">
        <f ca="1">IF(L17="NO",MATCH(C18,課題別内訳!B:B,0)+N18,K17+1)</f>
        <v>#N/A</v>
      </c>
      <c r="L18" t="e" cm="1">
        <f t="array" aca="1" ref="L18" ca="1">IF(INDEX(課題別内訳!A:L,K18+1,3)="","NO","OK")</f>
        <v>#N/A</v>
      </c>
      <c r="M18" t="e">
        <f ca="1">"課題別内訳!"&amp;"D"&amp;MATCH($C18,課題別内訳!B:B,0)&amp;":"&amp;"D667"</f>
        <v>#N/A</v>
      </c>
      <c r="N18" t="e">
        <f t="shared" ca="1" si="2"/>
        <v>#N/A</v>
      </c>
    </row>
    <row r="19" spans="3:14" x14ac:dyDescent="0.45">
      <c r="C19" s="307" t="e">
        <f t="shared" ca="1" si="3"/>
        <v>#N/A</v>
      </c>
      <c r="D19" s="310" t="e" cm="1">
        <f t="array" aca="1" ref="D19" ca="1">INDEX(課題別内訳!$C:$K,$K19,COLUMN(D19)-3)</f>
        <v>#N/A</v>
      </c>
      <c r="E19" s="324" t="e" cm="1">
        <f t="array" aca="1" ref="E19" ca="1">INDEX(課題別内訳!$C:$K,$K19,COLUMN(E19))</f>
        <v>#N/A</v>
      </c>
      <c r="F19" s="324" t="e" cm="1">
        <f t="array" aca="1" ref="F19" ca="1">INDEX(課題別内訳!$C:$K,$K19,COLUMN(F19))</f>
        <v>#N/A</v>
      </c>
      <c r="G19" s="324" t="e" cm="1">
        <f t="array" aca="1" ref="G19" ca="1">INDEX(課題別内訳!$C:$K,$K19,COLUMN(G19))</f>
        <v>#N/A</v>
      </c>
      <c r="H19" s="324" t="e" cm="1">
        <f t="array" aca="1" ref="H19" ca="1">INDEX(課題別内訳!$C:$K,$K19,COLUMN(H19))</f>
        <v>#N/A</v>
      </c>
      <c r="I19" s="324" t="e">
        <f t="shared" ca="1" si="4"/>
        <v>#N/A</v>
      </c>
      <c r="K19" t="e">
        <f ca="1">IF(L18="NO",MATCH(C19,課題別内訳!B:B,0)+N19,K18+1)</f>
        <v>#N/A</v>
      </c>
      <c r="L19" t="e" cm="1">
        <f t="array" aca="1" ref="L19" ca="1">IF(INDEX(課題別内訳!A:L,K19+1,3)="","NO","OK")</f>
        <v>#N/A</v>
      </c>
      <c r="M19" t="e">
        <f ca="1">"課題別内訳!"&amp;"D"&amp;MATCH($C19,課題別内訳!B:B,0)&amp;":"&amp;"D667"</f>
        <v>#N/A</v>
      </c>
      <c r="N19" t="e">
        <f t="shared" ca="1" si="2"/>
        <v>#N/A</v>
      </c>
    </row>
    <row r="20" spans="3:14" x14ac:dyDescent="0.45">
      <c r="C20" s="307" t="e">
        <f t="shared" ca="1" si="3"/>
        <v>#N/A</v>
      </c>
      <c r="D20" s="310" t="e" cm="1">
        <f t="array" aca="1" ref="D20" ca="1">INDEX(課題別内訳!$C:$K,$K20,COLUMN(D20)-3)</f>
        <v>#N/A</v>
      </c>
      <c r="E20" s="324" t="e" cm="1">
        <f t="array" aca="1" ref="E20" ca="1">INDEX(課題別内訳!$C:$K,$K20,COLUMN(E20))</f>
        <v>#N/A</v>
      </c>
      <c r="F20" s="324" t="e" cm="1">
        <f t="array" aca="1" ref="F20" ca="1">INDEX(課題別内訳!$C:$K,$K20,COLUMN(F20))</f>
        <v>#N/A</v>
      </c>
      <c r="G20" s="324" t="e" cm="1">
        <f t="array" aca="1" ref="G20" ca="1">INDEX(課題別内訳!$C:$K,$K20,COLUMN(G20))</f>
        <v>#N/A</v>
      </c>
      <c r="H20" s="324" t="e" cm="1">
        <f t="array" aca="1" ref="H20" ca="1">INDEX(課題別内訳!$C:$K,$K20,COLUMN(H20))</f>
        <v>#N/A</v>
      </c>
      <c r="I20" s="324" t="e">
        <f t="shared" ca="1" si="4"/>
        <v>#N/A</v>
      </c>
      <c r="K20" t="e">
        <f ca="1">IF(L19="NO",MATCH(C20,課題別内訳!B:B,0)+N20,K19+1)</f>
        <v>#N/A</v>
      </c>
      <c r="L20" t="e" cm="1">
        <f t="array" aca="1" ref="L20" ca="1">IF(INDEX(課題別内訳!A:L,K20+1,3)="","NO","OK")</f>
        <v>#N/A</v>
      </c>
      <c r="M20" t="e">
        <f ca="1">"課題別内訳!"&amp;"D"&amp;MATCH($C20,課題別内訳!B:B,0)&amp;":"&amp;"D667"</f>
        <v>#N/A</v>
      </c>
      <c r="N20" t="e">
        <f t="shared" ca="1" si="2"/>
        <v>#N/A</v>
      </c>
    </row>
    <row r="21" spans="3:14" x14ac:dyDescent="0.45">
      <c r="C21" s="307" t="e">
        <f t="shared" ca="1" si="3"/>
        <v>#N/A</v>
      </c>
      <c r="D21" s="310" t="e" cm="1">
        <f t="array" aca="1" ref="D21" ca="1">INDEX(課題別内訳!$C:$K,$K21,COLUMN(D21)-3)</f>
        <v>#N/A</v>
      </c>
      <c r="E21" s="324" t="e" cm="1">
        <f t="array" aca="1" ref="E21" ca="1">INDEX(課題別内訳!$C:$K,$K21,COLUMN(E21))</f>
        <v>#N/A</v>
      </c>
      <c r="F21" s="324" t="e" cm="1">
        <f t="array" aca="1" ref="F21" ca="1">INDEX(課題別内訳!$C:$K,$K21,COLUMN(F21))</f>
        <v>#N/A</v>
      </c>
      <c r="G21" s="324" t="e" cm="1">
        <f t="array" aca="1" ref="G21" ca="1">INDEX(課題別内訳!$C:$K,$K21,COLUMN(G21))</f>
        <v>#N/A</v>
      </c>
      <c r="H21" s="324" t="e" cm="1">
        <f t="array" aca="1" ref="H21" ca="1">INDEX(課題別内訳!$C:$K,$K21,COLUMN(H21))</f>
        <v>#N/A</v>
      </c>
      <c r="I21" s="324" t="e">
        <f t="shared" ca="1" si="4"/>
        <v>#N/A</v>
      </c>
      <c r="K21" t="e">
        <f ca="1">IF(L20="NO",MATCH(C21,課題別内訳!B:B,0)+N21,K20+1)</f>
        <v>#N/A</v>
      </c>
      <c r="L21" t="e" cm="1">
        <f t="array" aca="1" ref="L21" ca="1">IF(INDEX(課題別内訳!A:L,K21+1,3)="","NO","OK")</f>
        <v>#N/A</v>
      </c>
      <c r="M21" t="e">
        <f ca="1">"課題別内訳!"&amp;"D"&amp;MATCH($C21,課題別内訳!B:B,0)&amp;":"&amp;"D667"</f>
        <v>#N/A</v>
      </c>
      <c r="N21" t="e">
        <f t="shared" ca="1" si="2"/>
        <v>#N/A</v>
      </c>
    </row>
    <row r="22" spans="3:14" x14ac:dyDescent="0.45">
      <c r="C22" s="307" t="e">
        <f t="shared" ca="1" si="3"/>
        <v>#N/A</v>
      </c>
      <c r="D22" s="310" t="e" cm="1">
        <f t="array" aca="1" ref="D22" ca="1">INDEX(課題別内訳!$C:$K,$K22,COLUMN(D22)-3)</f>
        <v>#N/A</v>
      </c>
      <c r="E22" s="324" t="e" cm="1">
        <f t="array" aca="1" ref="E22" ca="1">INDEX(課題別内訳!$C:$K,$K22,COLUMN(E22))</f>
        <v>#N/A</v>
      </c>
      <c r="F22" s="324" t="e" cm="1">
        <f t="array" aca="1" ref="F22" ca="1">INDEX(課題別内訳!$C:$K,$K22,COLUMN(F22))</f>
        <v>#N/A</v>
      </c>
      <c r="G22" s="324" t="e" cm="1">
        <f t="array" aca="1" ref="G22" ca="1">INDEX(課題別内訳!$C:$K,$K22,COLUMN(G22))</f>
        <v>#N/A</v>
      </c>
      <c r="H22" s="324" t="e" cm="1">
        <f t="array" aca="1" ref="H22" ca="1">INDEX(課題別内訳!$C:$K,$K22,COLUMN(H22))</f>
        <v>#N/A</v>
      </c>
      <c r="I22" s="324" t="e">
        <f t="shared" ca="1" si="4"/>
        <v>#N/A</v>
      </c>
      <c r="K22" t="e">
        <f ca="1">IF(L21="NO",MATCH(C22,課題別内訳!B:B,0)+N22,K21+1)</f>
        <v>#N/A</v>
      </c>
      <c r="L22" t="e" cm="1">
        <f t="array" aca="1" ref="L22" ca="1">IF(INDEX(課題別内訳!A:L,K22+1,3)="","NO","OK")</f>
        <v>#N/A</v>
      </c>
      <c r="M22" t="e">
        <f ca="1">"課題別内訳!"&amp;"D"&amp;MATCH($C22,課題別内訳!B:B,0)&amp;":"&amp;"D667"</f>
        <v>#N/A</v>
      </c>
      <c r="N22" t="e">
        <f t="shared" ca="1" si="2"/>
        <v>#N/A</v>
      </c>
    </row>
    <row r="23" spans="3:14" x14ac:dyDescent="0.45">
      <c r="C23" s="307" t="e">
        <f t="shared" ca="1" si="3"/>
        <v>#N/A</v>
      </c>
      <c r="D23" s="310" t="e" cm="1">
        <f t="array" aca="1" ref="D23" ca="1">INDEX(課題別内訳!$C:$K,$K23,COLUMN(D23)-3)</f>
        <v>#N/A</v>
      </c>
      <c r="E23" s="324" t="e" cm="1">
        <f t="array" aca="1" ref="E23" ca="1">INDEX(課題別内訳!$C:$K,$K23,COLUMN(E23))</f>
        <v>#N/A</v>
      </c>
      <c r="F23" s="324" t="e" cm="1">
        <f t="array" aca="1" ref="F23" ca="1">INDEX(課題別内訳!$C:$K,$K23,COLUMN(F23))</f>
        <v>#N/A</v>
      </c>
      <c r="G23" s="324" t="e" cm="1">
        <f t="array" aca="1" ref="G23" ca="1">INDEX(課題別内訳!$C:$K,$K23,COLUMN(G23))</f>
        <v>#N/A</v>
      </c>
      <c r="H23" s="324" t="e" cm="1">
        <f t="array" aca="1" ref="H23" ca="1">INDEX(課題別内訳!$C:$K,$K23,COLUMN(H23))</f>
        <v>#N/A</v>
      </c>
      <c r="I23" s="324" t="e">
        <f t="shared" ca="1" si="4"/>
        <v>#N/A</v>
      </c>
      <c r="K23" t="e">
        <f ca="1">IF(L22="NO",MATCH(C23,課題別内訳!B:B,0)+N23,K22+1)</f>
        <v>#N/A</v>
      </c>
      <c r="L23" t="e" cm="1">
        <f t="array" aca="1" ref="L23" ca="1">IF(INDEX(課題別内訳!A:L,K23+1,3)="","NO","OK")</f>
        <v>#N/A</v>
      </c>
      <c r="M23" t="e">
        <f ca="1">"課題別内訳!"&amp;"D"&amp;MATCH($C23,課題別内訳!B:B,0)&amp;":"&amp;"D667"</f>
        <v>#N/A</v>
      </c>
      <c r="N23" t="e">
        <f t="shared" ca="1" si="2"/>
        <v>#N/A</v>
      </c>
    </row>
    <row r="24" spans="3:14" x14ac:dyDescent="0.45">
      <c r="C24" s="307" t="e">
        <f t="shared" ca="1" si="3"/>
        <v>#N/A</v>
      </c>
      <c r="D24" s="310" t="e" cm="1">
        <f t="array" aca="1" ref="D24" ca="1">INDEX(課題別内訳!$C:$K,$K24,COLUMN(D24)-3)</f>
        <v>#N/A</v>
      </c>
      <c r="E24" s="324" t="e" cm="1">
        <f t="array" aca="1" ref="E24" ca="1">INDEX(課題別内訳!$C:$K,$K24,COLUMN(E24))</f>
        <v>#N/A</v>
      </c>
      <c r="F24" s="324" t="e" cm="1">
        <f t="array" aca="1" ref="F24" ca="1">INDEX(課題別内訳!$C:$K,$K24,COLUMN(F24))</f>
        <v>#N/A</v>
      </c>
      <c r="G24" s="324" t="e" cm="1">
        <f t="array" aca="1" ref="G24" ca="1">INDEX(課題別内訳!$C:$K,$K24,COLUMN(G24))</f>
        <v>#N/A</v>
      </c>
      <c r="H24" s="324" t="e" cm="1">
        <f t="array" aca="1" ref="H24" ca="1">INDEX(課題別内訳!$C:$K,$K24,COLUMN(H24))</f>
        <v>#N/A</v>
      </c>
      <c r="I24" s="324" t="e">
        <f t="shared" ca="1" si="4"/>
        <v>#N/A</v>
      </c>
      <c r="K24" t="e">
        <f ca="1">IF(L23="NO",MATCH(C24,課題別内訳!B:B,0)+N24,K23+1)</f>
        <v>#N/A</v>
      </c>
      <c r="L24" t="e" cm="1">
        <f t="array" aca="1" ref="L24" ca="1">IF(INDEX(課題別内訳!A:L,K24+1,3)="","NO","OK")</f>
        <v>#N/A</v>
      </c>
      <c r="M24" t="e">
        <f ca="1">"課題別内訳!"&amp;"D"&amp;MATCH($C24,課題別内訳!B:B,0)&amp;":"&amp;"D667"</f>
        <v>#N/A</v>
      </c>
      <c r="N24" t="e">
        <f t="shared" ca="1" si="2"/>
        <v>#N/A</v>
      </c>
    </row>
    <row r="25" spans="3:14" x14ac:dyDescent="0.45">
      <c r="C25" s="307" t="e">
        <f t="shared" ca="1" si="3"/>
        <v>#N/A</v>
      </c>
      <c r="D25" s="310" t="e" cm="1">
        <f t="array" aca="1" ref="D25" ca="1">INDEX(課題別内訳!$C:$K,$K25,COLUMN(D25)-3)</f>
        <v>#N/A</v>
      </c>
      <c r="E25" s="324" t="e" cm="1">
        <f t="array" aca="1" ref="E25" ca="1">INDEX(課題別内訳!$C:$K,$K25,COLUMN(E25))</f>
        <v>#N/A</v>
      </c>
      <c r="F25" s="324" t="e" cm="1">
        <f t="array" aca="1" ref="F25" ca="1">INDEX(課題別内訳!$C:$K,$K25,COLUMN(F25))</f>
        <v>#N/A</v>
      </c>
      <c r="G25" s="324" t="e" cm="1">
        <f t="array" aca="1" ref="G25" ca="1">INDEX(課題別内訳!$C:$K,$K25,COLUMN(G25))</f>
        <v>#N/A</v>
      </c>
      <c r="H25" s="324" t="e" cm="1">
        <f t="array" aca="1" ref="H25" ca="1">INDEX(課題別内訳!$C:$K,$K25,COLUMN(H25))</f>
        <v>#N/A</v>
      </c>
      <c r="I25" s="324" t="e">
        <f t="shared" ca="1" si="4"/>
        <v>#N/A</v>
      </c>
      <c r="K25" t="e">
        <f ca="1">IF(L24="NO",MATCH(C25,課題別内訳!B:B,0)+N25,K24+1)</f>
        <v>#N/A</v>
      </c>
      <c r="L25" t="e" cm="1">
        <f t="array" aca="1" ref="L25" ca="1">IF(INDEX(課題別内訳!A:L,K25+1,3)="","NO","OK")</f>
        <v>#N/A</v>
      </c>
      <c r="M25" t="e">
        <f ca="1">"課題別内訳!"&amp;"D"&amp;MATCH($C25,課題別内訳!B:B,0)&amp;":"&amp;"D667"</f>
        <v>#N/A</v>
      </c>
      <c r="N25" t="e">
        <f t="shared" ca="1" si="2"/>
        <v>#N/A</v>
      </c>
    </row>
    <row r="26" spans="3:14" x14ac:dyDescent="0.45">
      <c r="C26" s="307" t="e">
        <f t="shared" ca="1" si="3"/>
        <v>#N/A</v>
      </c>
      <c r="D26" s="310" t="e" cm="1">
        <f t="array" aca="1" ref="D26" ca="1">INDEX(課題別内訳!$C:$K,$K26,COLUMN(D26)-3)</f>
        <v>#N/A</v>
      </c>
      <c r="E26" s="324" t="e" cm="1">
        <f t="array" aca="1" ref="E26" ca="1">INDEX(課題別内訳!$C:$K,$K26,COLUMN(E26))</f>
        <v>#N/A</v>
      </c>
      <c r="F26" s="324" t="e" cm="1">
        <f t="array" aca="1" ref="F26" ca="1">INDEX(課題別内訳!$C:$K,$K26,COLUMN(F26))</f>
        <v>#N/A</v>
      </c>
      <c r="G26" s="324" t="e" cm="1">
        <f t="array" aca="1" ref="G26" ca="1">INDEX(課題別内訳!$C:$K,$K26,COLUMN(G26))</f>
        <v>#N/A</v>
      </c>
      <c r="H26" s="324" t="e" cm="1">
        <f t="array" aca="1" ref="H26" ca="1">INDEX(課題別内訳!$C:$K,$K26,COLUMN(H26))</f>
        <v>#N/A</v>
      </c>
      <c r="I26" s="324" t="e">
        <f t="shared" ca="1" si="4"/>
        <v>#N/A</v>
      </c>
      <c r="K26" t="e">
        <f ca="1">IF(L25="NO",MATCH(C26,課題別内訳!B:B,0)+N26,K25+1)</f>
        <v>#N/A</v>
      </c>
      <c r="L26" t="e" cm="1">
        <f t="array" aca="1" ref="L26" ca="1">IF(INDEX(課題別内訳!A:L,K26+1,3)="","NO","OK")</f>
        <v>#N/A</v>
      </c>
      <c r="M26" t="e">
        <f ca="1">"課題別内訳!"&amp;"D"&amp;MATCH($C26,課題別内訳!B:B,0)&amp;":"&amp;"D667"</f>
        <v>#N/A</v>
      </c>
      <c r="N26" t="e">
        <f t="shared" ca="1" si="2"/>
        <v>#N/A</v>
      </c>
    </row>
    <row r="27" spans="3:14" x14ac:dyDescent="0.45">
      <c r="C27" s="307" t="e">
        <f t="shared" ca="1" si="3"/>
        <v>#N/A</v>
      </c>
      <c r="D27" s="310" t="e" cm="1">
        <f t="array" aca="1" ref="D27" ca="1">INDEX(課題別内訳!$C:$K,$K27,COLUMN(D27)-3)</f>
        <v>#N/A</v>
      </c>
      <c r="E27" s="324" t="e" cm="1">
        <f t="array" aca="1" ref="E27" ca="1">INDEX(課題別内訳!$C:$K,$K27,COLUMN(E27))</f>
        <v>#N/A</v>
      </c>
      <c r="F27" s="324" t="e" cm="1">
        <f t="array" aca="1" ref="F27" ca="1">INDEX(課題別内訳!$C:$K,$K27,COLUMN(F27))</f>
        <v>#N/A</v>
      </c>
      <c r="G27" s="324" t="e" cm="1">
        <f t="array" aca="1" ref="G27" ca="1">INDEX(課題別内訳!$C:$K,$K27,COLUMN(G27))</f>
        <v>#N/A</v>
      </c>
      <c r="H27" s="324" t="e" cm="1">
        <f t="array" aca="1" ref="H27" ca="1">INDEX(課題別内訳!$C:$K,$K27,COLUMN(H27))</f>
        <v>#N/A</v>
      </c>
      <c r="I27" s="324" t="e">
        <f t="shared" ca="1" si="4"/>
        <v>#N/A</v>
      </c>
      <c r="K27" t="e">
        <f ca="1">IF(L26="NO",MATCH(C27,課題別内訳!B:B,0)+N27,K26+1)</f>
        <v>#N/A</v>
      </c>
      <c r="L27" t="e" cm="1">
        <f t="array" aca="1" ref="L27" ca="1">IF(INDEX(課題別内訳!A:L,K27+1,3)="","NO","OK")</f>
        <v>#N/A</v>
      </c>
      <c r="M27" t="e">
        <f ca="1">"課題別内訳!"&amp;"D"&amp;MATCH($C27,課題別内訳!B:B,0)&amp;":"&amp;"D667"</f>
        <v>#N/A</v>
      </c>
      <c r="N27" t="e">
        <f t="shared" ca="1" si="2"/>
        <v>#N/A</v>
      </c>
    </row>
    <row r="28" spans="3:14" x14ac:dyDescent="0.45">
      <c r="C28" s="307" t="e">
        <f t="shared" ca="1" si="3"/>
        <v>#N/A</v>
      </c>
      <c r="D28" s="310" t="e" cm="1">
        <f t="array" aca="1" ref="D28" ca="1">INDEX(課題別内訳!$C:$K,$K28,COLUMN(D28)-3)</f>
        <v>#N/A</v>
      </c>
      <c r="E28" s="324" t="e" cm="1">
        <f t="array" aca="1" ref="E28" ca="1">INDEX(課題別内訳!$C:$K,$K28,COLUMN(E28))</f>
        <v>#N/A</v>
      </c>
      <c r="F28" s="324" t="e" cm="1">
        <f t="array" aca="1" ref="F28" ca="1">INDEX(課題別内訳!$C:$K,$K28,COLUMN(F28))</f>
        <v>#N/A</v>
      </c>
      <c r="G28" s="324" t="e" cm="1">
        <f t="array" aca="1" ref="G28" ca="1">INDEX(課題別内訳!$C:$K,$K28,COLUMN(G28))</f>
        <v>#N/A</v>
      </c>
      <c r="H28" s="324" t="e" cm="1">
        <f t="array" aca="1" ref="H28" ca="1">INDEX(課題別内訳!$C:$K,$K28,COLUMN(H28))</f>
        <v>#N/A</v>
      </c>
      <c r="I28" s="324" t="e">
        <f t="shared" ca="1" si="4"/>
        <v>#N/A</v>
      </c>
      <c r="K28" t="e">
        <f ca="1">IF(L27="NO",MATCH(C28,課題別内訳!B:B,0)+N28,K27+1)</f>
        <v>#N/A</v>
      </c>
      <c r="L28" t="e" cm="1">
        <f t="array" aca="1" ref="L28" ca="1">IF(INDEX(課題別内訳!A:L,K28+1,3)="","NO","OK")</f>
        <v>#N/A</v>
      </c>
      <c r="M28" t="e">
        <f ca="1">"課題別内訳!"&amp;"D"&amp;MATCH($C28,課題別内訳!B:B,0)&amp;":"&amp;"D667"</f>
        <v>#N/A</v>
      </c>
      <c r="N28" t="e">
        <f t="shared" ca="1" si="2"/>
        <v>#N/A</v>
      </c>
    </row>
    <row r="29" spans="3:14" x14ac:dyDescent="0.45">
      <c r="C29" s="307" t="e">
        <f t="shared" ca="1" si="3"/>
        <v>#N/A</v>
      </c>
      <c r="D29" s="310" t="e" cm="1">
        <f t="array" aca="1" ref="D29" ca="1">INDEX(課題別内訳!$C:$K,$K29,COLUMN(D29)-3)</f>
        <v>#N/A</v>
      </c>
      <c r="E29" s="324" t="e" cm="1">
        <f t="array" aca="1" ref="E29" ca="1">INDEX(課題別内訳!$C:$K,$K29,COLUMN(E29))</f>
        <v>#N/A</v>
      </c>
      <c r="F29" s="324" t="e" cm="1">
        <f t="array" aca="1" ref="F29" ca="1">INDEX(課題別内訳!$C:$K,$K29,COLUMN(F29))</f>
        <v>#N/A</v>
      </c>
      <c r="G29" s="324" t="e" cm="1">
        <f t="array" aca="1" ref="G29" ca="1">INDEX(課題別内訳!$C:$K,$K29,COLUMN(G29))</f>
        <v>#N/A</v>
      </c>
      <c r="H29" s="324" t="e" cm="1">
        <f t="array" aca="1" ref="H29" ca="1">INDEX(課題別内訳!$C:$K,$K29,COLUMN(H29))</f>
        <v>#N/A</v>
      </c>
      <c r="I29" s="324" t="e">
        <f t="shared" ca="1" si="4"/>
        <v>#N/A</v>
      </c>
      <c r="K29" t="e">
        <f ca="1">IF(L28="NO",MATCH(C29,課題別内訳!B:B,0)+N29,K28+1)</f>
        <v>#N/A</v>
      </c>
      <c r="L29" t="e" cm="1">
        <f t="array" aca="1" ref="L29" ca="1">IF(INDEX(課題別内訳!A:L,K29+1,3)="","NO","OK")</f>
        <v>#N/A</v>
      </c>
      <c r="M29" t="e">
        <f ca="1">"課題別内訳!"&amp;"D"&amp;MATCH($C29,課題別内訳!B:B,0)&amp;":"&amp;"D667"</f>
        <v>#N/A</v>
      </c>
      <c r="N29" t="e">
        <f t="shared" ca="1" si="2"/>
        <v>#N/A</v>
      </c>
    </row>
    <row r="30" spans="3:14" x14ac:dyDescent="0.45">
      <c r="C30" s="307" t="e">
        <f t="shared" ca="1" si="3"/>
        <v>#N/A</v>
      </c>
      <c r="D30" s="310" t="e" cm="1">
        <f t="array" aca="1" ref="D30" ca="1">INDEX(課題別内訳!$C:$K,$K30,COLUMN(D30)-3)</f>
        <v>#N/A</v>
      </c>
      <c r="E30" s="324" t="e" cm="1">
        <f t="array" aca="1" ref="E30" ca="1">INDEX(課題別内訳!$C:$K,$K30,COLUMN(E30))</f>
        <v>#N/A</v>
      </c>
      <c r="F30" s="324" t="e" cm="1">
        <f t="array" aca="1" ref="F30" ca="1">INDEX(課題別内訳!$C:$K,$K30,COLUMN(F30))</f>
        <v>#N/A</v>
      </c>
      <c r="G30" s="324" t="e" cm="1">
        <f t="array" aca="1" ref="G30" ca="1">INDEX(課題別内訳!$C:$K,$K30,COLUMN(G30))</f>
        <v>#N/A</v>
      </c>
      <c r="H30" s="324" t="e" cm="1">
        <f t="array" aca="1" ref="H30" ca="1">INDEX(課題別内訳!$C:$K,$K30,COLUMN(H30))</f>
        <v>#N/A</v>
      </c>
      <c r="I30" s="324" t="e">
        <f t="shared" ca="1" si="4"/>
        <v>#N/A</v>
      </c>
      <c r="K30" t="e">
        <f ca="1">IF(L29="NO",MATCH(C30,課題別内訳!B:B,0)+N30,K29+1)</f>
        <v>#N/A</v>
      </c>
      <c r="L30" t="e" cm="1">
        <f t="array" aca="1" ref="L30" ca="1">IF(INDEX(課題別内訳!A:L,K30+1,3)="","NO","OK")</f>
        <v>#N/A</v>
      </c>
      <c r="M30" t="e">
        <f ca="1">"課題別内訳!"&amp;"D"&amp;MATCH($C30,課題別内訳!B:B,0)&amp;":"&amp;"D667"</f>
        <v>#N/A</v>
      </c>
      <c r="N30" t="e">
        <f t="shared" ca="1" si="2"/>
        <v>#N/A</v>
      </c>
    </row>
    <row r="31" spans="3:14" x14ac:dyDescent="0.45">
      <c r="C31" s="307" t="e">
        <f t="shared" ca="1" si="3"/>
        <v>#N/A</v>
      </c>
      <c r="D31" s="310" t="e" cm="1">
        <f t="array" aca="1" ref="D31" ca="1">INDEX(課題別内訳!$C:$K,$K31,COLUMN(D31)-3)</f>
        <v>#N/A</v>
      </c>
      <c r="E31" s="324" t="e" cm="1">
        <f t="array" aca="1" ref="E31" ca="1">INDEX(課題別内訳!$C:$K,$K31,COLUMN(E31))</f>
        <v>#N/A</v>
      </c>
      <c r="F31" s="324" t="e" cm="1">
        <f t="array" aca="1" ref="F31" ca="1">INDEX(課題別内訳!$C:$K,$K31,COLUMN(F31))</f>
        <v>#N/A</v>
      </c>
      <c r="G31" s="324" t="e" cm="1">
        <f t="array" aca="1" ref="G31" ca="1">INDEX(課題別内訳!$C:$K,$K31,COLUMN(G31))</f>
        <v>#N/A</v>
      </c>
      <c r="H31" s="324" t="e" cm="1">
        <f t="array" aca="1" ref="H31" ca="1">INDEX(課題別内訳!$C:$K,$K31,COLUMN(H31))</f>
        <v>#N/A</v>
      </c>
      <c r="I31" s="324" t="e">
        <f t="shared" ca="1" si="4"/>
        <v>#N/A</v>
      </c>
      <c r="K31" t="e">
        <f ca="1">IF(L30="NO",MATCH(C31,課題別内訳!B:B,0)+N31,K30+1)</f>
        <v>#N/A</v>
      </c>
      <c r="L31" t="e" cm="1">
        <f t="array" aca="1" ref="L31" ca="1">IF(INDEX(課題別内訳!A:L,K31+1,3)="","NO","OK")</f>
        <v>#N/A</v>
      </c>
      <c r="M31" t="e">
        <f ca="1">"課題別内訳!"&amp;"D"&amp;MATCH($C31,課題別内訳!B:B,0)&amp;":"&amp;"D667"</f>
        <v>#N/A</v>
      </c>
      <c r="N31" t="e">
        <f t="shared" ca="1" si="2"/>
        <v>#N/A</v>
      </c>
    </row>
    <row r="32" spans="3:14" x14ac:dyDescent="0.45">
      <c r="C32" s="307" t="e">
        <f t="shared" ca="1" si="3"/>
        <v>#N/A</v>
      </c>
      <c r="D32" s="310" t="e" cm="1">
        <f t="array" aca="1" ref="D32" ca="1">INDEX(課題別内訳!$C:$K,$K32,COLUMN(D32)-3)</f>
        <v>#N/A</v>
      </c>
      <c r="E32" s="324" t="e" cm="1">
        <f t="array" aca="1" ref="E32" ca="1">INDEX(課題別内訳!$C:$K,$K32,COLUMN(E32))</f>
        <v>#N/A</v>
      </c>
      <c r="F32" s="324" t="e" cm="1">
        <f t="array" aca="1" ref="F32" ca="1">INDEX(課題別内訳!$C:$K,$K32,COLUMN(F32))</f>
        <v>#N/A</v>
      </c>
      <c r="G32" s="324" t="e" cm="1">
        <f t="array" aca="1" ref="G32" ca="1">INDEX(課題別内訳!$C:$K,$K32,COLUMN(G32))</f>
        <v>#N/A</v>
      </c>
      <c r="H32" s="324" t="e" cm="1">
        <f t="array" aca="1" ref="H32" ca="1">INDEX(課題別内訳!$C:$K,$K32,COLUMN(H32))</f>
        <v>#N/A</v>
      </c>
      <c r="I32" s="324" t="e">
        <f t="shared" ca="1" si="4"/>
        <v>#N/A</v>
      </c>
      <c r="K32" t="e">
        <f ca="1">IF(L31="NO",MATCH(C32,課題別内訳!B:B,0)+N32,K31+1)</f>
        <v>#N/A</v>
      </c>
      <c r="L32" t="e" cm="1">
        <f t="array" aca="1" ref="L32" ca="1">IF(INDEX(課題別内訳!A:L,K32+1,3)="","NO","OK")</f>
        <v>#N/A</v>
      </c>
      <c r="M32" t="e">
        <f ca="1">"課題別内訳!"&amp;"D"&amp;MATCH($C32,課題別内訳!B:B,0)&amp;":"&amp;"D667"</f>
        <v>#N/A</v>
      </c>
      <c r="N32" t="e">
        <f t="shared" ca="1" si="2"/>
        <v>#N/A</v>
      </c>
    </row>
    <row r="33" spans="3:14" x14ac:dyDescent="0.45">
      <c r="C33" s="307" t="e">
        <f t="shared" ca="1" si="3"/>
        <v>#N/A</v>
      </c>
      <c r="D33" s="310" t="e" cm="1">
        <f t="array" aca="1" ref="D33" ca="1">INDEX(課題別内訳!$C:$K,$K33,COLUMN(D33)-3)</f>
        <v>#N/A</v>
      </c>
      <c r="E33" s="324" t="e" cm="1">
        <f t="array" aca="1" ref="E33" ca="1">INDEX(課題別内訳!$C:$K,$K33,COLUMN(E33))</f>
        <v>#N/A</v>
      </c>
      <c r="F33" s="324" t="e" cm="1">
        <f t="array" aca="1" ref="F33" ca="1">INDEX(課題別内訳!$C:$K,$K33,COLUMN(F33))</f>
        <v>#N/A</v>
      </c>
      <c r="G33" s="324" t="e" cm="1">
        <f t="array" aca="1" ref="G33" ca="1">INDEX(課題別内訳!$C:$K,$K33,COLUMN(G33))</f>
        <v>#N/A</v>
      </c>
      <c r="H33" s="324" t="e" cm="1">
        <f t="array" aca="1" ref="H33" ca="1">INDEX(課題別内訳!$C:$K,$K33,COLUMN(H33))</f>
        <v>#N/A</v>
      </c>
      <c r="I33" s="324" t="e">
        <f t="shared" ca="1" si="4"/>
        <v>#N/A</v>
      </c>
      <c r="K33" t="e">
        <f ca="1">IF(L32="NO",MATCH(C33,課題別内訳!B:B,0)+N33,K32+1)</f>
        <v>#N/A</v>
      </c>
      <c r="L33" t="e" cm="1">
        <f t="array" aca="1" ref="L33" ca="1">IF(INDEX(課題別内訳!A:L,K33+1,3)="","NO","OK")</f>
        <v>#N/A</v>
      </c>
      <c r="M33" t="e">
        <f ca="1">"課題別内訳!"&amp;"D"&amp;MATCH($C33,課題別内訳!B:B,0)&amp;":"&amp;"D667"</f>
        <v>#N/A</v>
      </c>
      <c r="N33" t="e">
        <f t="shared" ca="1" si="2"/>
        <v>#N/A</v>
      </c>
    </row>
    <row r="34" spans="3:14" x14ac:dyDescent="0.45">
      <c r="C34" s="307" t="e">
        <f t="shared" ca="1" si="3"/>
        <v>#N/A</v>
      </c>
      <c r="D34" s="310" t="e" cm="1">
        <f t="array" aca="1" ref="D34" ca="1">INDEX(課題別内訳!$C:$K,$K34,COLUMN(D34)-3)</f>
        <v>#N/A</v>
      </c>
      <c r="E34" s="324" t="e" cm="1">
        <f t="array" aca="1" ref="E34" ca="1">INDEX(課題別内訳!$C:$K,$K34,COLUMN(E34))</f>
        <v>#N/A</v>
      </c>
      <c r="F34" s="324" t="e" cm="1">
        <f t="array" aca="1" ref="F34" ca="1">INDEX(課題別内訳!$C:$K,$K34,COLUMN(F34))</f>
        <v>#N/A</v>
      </c>
      <c r="G34" s="324" t="e" cm="1">
        <f t="array" aca="1" ref="G34" ca="1">INDEX(課題別内訳!$C:$K,$K34,COLUMN(G34))</f>
        <v>#N/A</v>
      </c>
      <c r="H34" s="324" t="e" cm="1">
        <f t="array" aca="1" ref="H34" ca="1">INDEX(課題別内訳!$C:$K,$K34,COLUMN(H34))</f>
        <v>#N/A</v>
      </c>
      <c r="I34" s="324" t="e">
        <f t="shared" ca="1" si="4"/>
        <v>#N/A</v>
      </c>
      <c r="K34" t="e">
        <f ca="1">IF(L33="NO",MATCH(C34,課題別内訳!B:B,0)+N34,K33+1)</f>
        <v>#N/A</v>
      </c>
      <c r="L34" t="e" cm="1">
        <f t="array" aca="1" ref="L34" ca="1">IF(INDEX(課題別内訳!A:L,K34+1,3)="","NO","OK")</f>
        <v>#N/A</v>
      </c>
      <c r="M34" t="e">
        <f ca="1">"課題別内訳!"&amp;"D"&amp;MATCH($C34,課題別内訳!B:B,0)&amp;":"&amp;"D667"</f>
        <v>#N/A</v>
      </c>
      <c r="N34" t="e">
        <f t="shared" ca="1" si="2"/>
        <v>#N/A</v>
      </c>
    </row>
    <row r="35" spans="3:14" x14ac:dyDescent="0.45">
      <c r="C35" s="307" t="e">
        <f t="shared" ca="1" si="3"/>
        <v>#N/A</v>
      </c>
      <c r="D35" s="310" t="e" cm="1">
        <f t="array" aca="1" ref="D35" ca="1">INDEX(課題別内訳!$C:$K,$K35,COLUMN(D35)-3)</f>
        <v>#N/A</v>
      </c>
      <c r="E35" s="324" t="e" cm="1">
        <f t="array" aca="1" ref="E35" ca="1">INDEX(課題別内訳!$C:$K,$K35,COLUMN(E35))</f>
        <v>#N/A</v>
      </c>
      <c r="F35" s="324" t="e" cm="1">
        <f t="array" aca="1" ref="F35" ca="1">INDEX(課題別内訳!$C:$K,$K35,COLUMN(F35))</f>
        <v>#N/A</v>
      </c>
      <c r="G35" s="324" t="e" cm="1">
        <f t="array" aca="1" ref="G35" ca="1">INDEX(課題別内訳!$C:$K,$K35,COLUMN(G35))</f>
        <v>#N/A</v>
      </c>
      <c r="H35" s="324" t="e" cm="1">
        <f t="array" aca="1" ref="H35" ca="1">INDEX(課題別内訳!$C:$K,$K35,COLUMN(H35))</f>
        <v>#N/A</v>
      </c>
      <c r="I35" s="324" t="e">
        <f t="shared" ca="1" si="4"/>
        <v>#N/A</v>
      </c>
      <c r="K35" t="e">
        <f ca="1">IF(L34="NO",MATCH(C35,課題別内訳!B:B,0)+N35,K34+1)</f>
        <v>#N/A</v>
      </c>
      <c r="L35" t="e" cm="1">
        <f t="array" aca="1" ref="L35" ca="1">IF(INDEX(課題別内訳!A:L,K35+1,3)="","NO","OK")</f>
        <v>#N/A</v>
      </c>
      <c r="M35" t="e">
        <f ca="1">"課題別内訳!"&amp;"D"&amp;MATCH($C35,課題別内訳!B:B,0)&amp;":"&amp;"D667"</f>
        <v>#N/A</v>
      </c>
      <c r="N35" t="e">
        <f t="shared" ca="1" si="2"/>
        <v>#N/A</v>
      </c>
    </row>
    <row r="36" spans="3:14" x14ac:dyDescent="0.45">
      <c r="C36" s="307" t="e">
        <f t="shared" ca="1" si="3"/>
        <v>#N/A</v>
      </c>
      <c r="D36" s="310" t="e" cm="1">
        <f t="array" aca="1" ref="D36" ca="1">INDEX(課題別内訳!$C:$K,$K36,COLUMN(D36)-3)</f>
        <v>#N/A</v>
      </c>
      <c r="E36" s="324" t="e" cm="1">
        <f t="array" aca="1" ref="E36" ca="1">INDEX(課題別内訳!$C:$K,$K36,COLUMN(E36))</f>
        <v>#N/A</v>
      </c>
      <c r="F36" s="324" t="e" cm="1">
        <f t="array" aca="1" ref="F36" ca="1">INDEX(課題別内訳!$C:$K,$K36,COLUMN(F36))</f>
        <v>#N/A</v>
      </c>
      <c r="G36" s="324" t="e" cm="1">
        <f t="array" aca="1" ref="G36" ca="1">INDEX(課題別内訳!$C:$K,$K36,COLUMN(G36))</f>
        <v>#N/A</v>
      </c>
      <c r="H36" s="324" t="e" cm="1">
        <f t="array" aca="1" ref="H36" ca="1">INDEX(課題別内訳!$C:$K,$K36,COLUMN(H36))</f>
        <v>#N/A</v>
      </c>
      <c r="I36" s="324" t="e">
        <f t="shared" ca="1" si="4"/>
        <v>#N/A</v>
      </c>
      <c r="K36" t="e">
        <f ca="1">IF(L35="NO",MATCH(C36,課題別内訳!B:B,0)+N36,K35+1)</f>
        <v>#N/A</v>
      </c>
      <c r="L36" t="e" cm="1">
        <f t="array" aca="1" ref="L36" ca="1">IF(INDEX(課題別内訳!A:L,K36+1,3)="","NO","OK")</f>
        <v>#N/A</v>
      </c>
      <c r="M36" t="e">
        <f ca="1">"課題別内訳!"&amp;"D"&amp;MATCH($C36,課題別内訳!B:B,0)&amp;":"&amp;"D667"</f>
        <v>#N/A</v>
      </c>
      <c r="N36" t="e">
        <f t="shared" ca="1" si="2"/>
        <v>#N/A</v>
      </c>
    </row>
    <row r="37" spans="3:14" x14ac:dyDescent="0.45">
      <c r="C37" s="307" t="e">
        <f t="shared" ca="1" si="3"/>
        <v>#N/A</v>
      </c>
      <c r="D37" s="310" t="e" cm="1">
        <f t="array" aca="1" ref="D37" ca="1">INDEX(課題別内訳!$C:$K,$K37,COLUMN(D37)-3)</f>
        <v>#N/A</v>
      </c>
      <c r="E37" s="324" t="e" cm="1">
        <f t="array" aca="1" ref="E37" ca="1">INDEX(課題別内訳!$C:$K,$K37,COLUMN(E37))</f>
        <v>#N/A</v>
      </c>
      <c r="F37" s="324" t="e" cm="1">
        <f t="array" aca="1" ref="F37" ca="1">INDEX(課題別内訳!$C:$K,$K37,COLUMN(F37))</f>
        <v>#N/A</v>
      </c>
      <c r="G37" s="324" t="e" cm="1">
        <f t="array" aca="1" ref="G37" ca="1">INDEX(課題別内訳!$C:$K,$K37,COLUMN(G37))</f>
        <v>#N/A</v>
      </c>
      <c r="H37" s="324" t="e" cm="1">
        <f t="array" aca="1" ref="H37" ca="1">INDEX(課題別内訳!$C:$K,$K37,COLUMN(H37))</f>
        <v>#N/A</v>
      </c>
      <c r="I37" s="324" t="e">
        <f t="shared" ca="1" si="4"/>
        <v>#N/A</v>
      </c>
      <c r="K37" t="e">
        <f ca="1">IF(L36="NO",MATCH(C37,課題別内訳!B:B,0)+N37,K36+1)</f>
        <v>#N/A</v>
      </c>
      <c r="L37" t="e" cm="1">
        <f t="array" aca="1" ref="L37" ca="1">IF(INDEX(課題別内訳!A:L,K37+1,3)="","NO","OK")</f>
        <v>#N/A</v>
      </c>
      <c r="M37" t="e">
        <f ca="1">"課題別内訳!"&amp;"D"&amp;MATCH($C37,課題別内訳!B:B,0)&amp;":"&amp;"D667"</f>
        <v>#N/A</v>
      </c>
      <c r="N37" t="e">
        <f t="shared" ca="1" si="2"/>
        <v>#N/A</v>
      </c>
    </row>
    <row r="38" spans="3:14" x14ac:dyDescent="0.45">
      <c r="C38" s="307" t="e">
        <f t="shared" ca="1" si="3"/>
        <v>#N/A</v>
      </c>
      <c r="D38" s="310" t="e" cm="1">
        <f t="array" aca="1" ref="D38" ca="1">INDEX(課題別内訳!$C:$K,$K38,COLUMN(D38)-3)</f>
        <v>#N/A</v>
      </c>
      <c r="E38" s="324" t="e" cm="1">
        <f t="array" aca="1" ref="E38" ca="1">INDEX(課題別内訳!$C:$K,$K38,COLUMN(E38))</f>
        <v>#N/A</v>
      </c>
      <c r="F38" s="324" t="e" cm="1">
        <f t="array" aca="1" ref="F38" ca="1">INDEX(課題別内訳!$C:$K,$K38,COLUMN(F38))</f>
        <v>#N/A</v>
      </c>
      <c r="G38" s="324" t="e" cm="1">
        <f t="array" aca="1" ref="G38" ca="1">INDEX(課題別内訳!$C:$K,$K38,COLUMN(G38))</f>
        <v>#N/A</v>
      </c>
      <c r="H38" s="324" t="e" cm="1">
        <f t="array" aca="1" ref="H38" ca="1">INDEX(課題別内訳!$C:$K,$K38,COLUMN(H38))</f>
        <v>#N/A</v>
      </c>
      <c r="I38" s="324" t="e">
        <f t="shared" ca="1" si="4"/>
        <v>#N/A</v>
      </c>
      <c r="K38" t="e">
        <f ca="1">IF(L37="NO",MATCH(C38,課題別内訳!B:B,0)+N38,K37+1)</f>
        <v>#N/A</v>
      </c>
      <c r="L38" t="e" cm="1">
        <f t="array" aca="1" ref="L38" ca="1">IF(INDEX(課題別内訳!A:L,K38+1,3)="","NO","OK")</f>
        <v>#N/A</v>
      </c>
      <c r="M38" t="e">
        <f ca="1">"課題別内訳!"&amp;"D"&amp;MATCH($C38,課題別内訳!B:B,0)&amp;":"&amp;"D667"</f>
        <v>#N/A</v>
      </c>
      <c r="N38" t="e">
        <f t="shared" ca="1" si="2"/>
        <v>#N/A</v>
      </c>
    </row>
    <row r="39" spans="3:14" x14ac:dyDescent="0.45">
      <c r="C39" s="307" t="e">
        <f t="shared" ca="1" si="3"/>
        <v>#N/A</v>
      </c>
      <c r="D39" s="310" t="e" cm="1">
        <f t="array" aca="1" ref="D39" ca="1">INDEX(課題別内訳!$C:$K,$K39,COLUMN(D39)-3)</f>
        <v>#N/A</v>
      </c>
      <c r="E39" s="324" t="e" cm="1">
        <f t="array" aca="1" ref="E39" ca="1">INDEX(課題別内訳!$C:$K,$K39,COLUMN(E39))</f>
        <v>#N/A</v>
      </c>
      <c r="F39" s="324" t="e" cm="1">
        <f t="array" aca="1" ref="F39" ca="1">INDEX(課題別内訳!$C:$K,$K39,COLUMN(F39))</f>
        <v>#N/A</v>
      </c>
      <c r="G39" s="324" t="e" cm="1">
        <f t="array" aca="1" ref="G39" ca="1">INDEX(課題別内訳!$C:$K,$K39,COLUMN(G39))</f>
        <v>#N/A</v>
      </c>
      <c r="H39" s="324" t="e" cm="1">
        <f t="array" aca="1" ref="H39" ca="1">INDEX(課題別内訳!$C:$K,$K39,COLUMN(H39))</f>
        <v>#N/A</v>
      </c>
      <c r="I39" s="324" t="e">
        <f t="shared" ca="1" si="4"/>
        <v>#N/A</v>
      </c>
      <c r="K39" t="e">
        <f ca="1">IF(L38="NO",MATCH(C39,課題別内訳!B:B,0)+N39,K38+1)</f>
        <v>#N/A</v>
      </c>
      <c r="L39" t="e" cm="1">
        <f t="array" aca="1" ref="L39" ca="1">IF(INDEX(課題別内訳!A:L,K39+1,3)="","NO","OK")</f>
        <v>#N/A</v>
      </c>
      <c r="M39" t="e">
        <f ca="1">"課題別内訳!"&amp;"D"&amp;MATCH($C39,課題別内訳!B:B,0)&amp;":"&amp;"D667"</f>
        <v>#N/A</v>
      </c>
      <c r="N39" t="e">
        <f t="shared" ca="1" si="2"/>
        <v>#N/A</v>
      </c>
    </row>
    <row r="40" spans="3:14" x14ac:dyDescent="0.45">
      <c r="C40" s="307" t="e">
        <f t="shared" ca="1" si="3"/>
        <v>#N/A</v>
      </c>
      <c r="D40" s="310" t="e" cm="1">
        <f t="array" aca="1" ref="D40" ca="1">INDEX(課題別内訳!$C:$K,$K40,COLUMN(D40)-3)</f>
        <v>#N/A</v>
      </c>
      <c r="E40" s="324" t="e" cm="1">
        <f t="array" aca="1" ref="E40" ca="1">INDEX(課題別内訳!$C:$K,$K40,COLUMN(E40))</f>
        <v>#N/A</v>
      </c>
      <c r="F40" s="324" t="e" cm="1">
        <f t="array" aca="1" ref="F40" ca="1">INDEX(課題別内訳!$C:$K,$K40,COLUMN(F40))</f>
        <v>#N/A</v>
      </c>
      <c r="G40" s="324" t="e" cm="1">
        <f t="array" aca="1" ref="G40" ca="1">INDEX(課題別内訳!$C:$K,$K40,COLUMN(G40))</f>
        <v>#N/A</v>
      </c>
      <c r="H40" s="324" t="e" cm="1">
        <f t="array" aca="1" ref="H40" ca="1">INDEX(課題別内訳!$C:$K,$K40,COLUMN(H40))</f>
        <v>#N/A</v>
      </c>
      <c r="I40" s="324" t="e">
        <f t="shared" ca="1" si="4"/>
        <v>#N/A</v>
      </c>
      <c r="K40" t="e">
        <f ca="1">IF(L39="NO",MATCH(C40,課題別内訳!B:B,0)+N40,K39+1)</f>
        <v>#N/A</v>
      </c>
      <c r="L40" t="e" cm="1">
        <f t="array" aca="1" ref="L40" ca="1">IF(INDEX(課題別内訳!A:L,K40+1,3)="","NO","OK")</f>
        <v>#N/A</v>
      </c>
      <c r="M40" t="e">
        <f ca="1">"課題別内訳!"&amp;"D"&amp;MATCH($C40,課題別内訳!B:B,0)&amp;":"&amp;"D667"</f>
        <v>#N/A</v>
      </c>
      <c r="N40" t="e">
        <f t="shared" ca="1" si="2"/>
        <v>#N/A</v>
      </c>
    </row>
    <row r="41" spans="3:14" x14ac:dyDescent="0.45">
      <c r="C41" s="307" t="e">
        <f t="shared" ca="1" si="3"/>
        <v>#N/A</v>
      </c>
      <c r="D41" s="310" t="e" cm="1">
        <f t="array" aca="1" ref="D41" ca="1">INDEX(課題別内訳!$C:$K,$K41,COLUMN(D41)-3)</f>
        <v>#N/A</v>
      </c>
      <c r="E41" s="324" t="e" cm="1">
        <f t="array" aca="1" ref="E41" ca="1">INDEX(課題別内訳!$C:$K,$K41,COLUMN(E41))</f>
        <v>#N/A</v>
      </c>
      <c r="F41" s="324" t="e" cm="1">
        <f t="array" aca="1" ref="F41" ca="1">INDEX(課題別内訳!$C:$K,$K41,COLUMN(F41))</f>
        <v>#N/A</v>
      </c>
      <c r="G41" s="324" t="e" cm="1">
        <f t="array" aca="1" ref="G41" ca="1">INDEX(課題別内訳!$C:$K,$K41,COLUMN(G41))</f>
        <v>#N/A</v>
      </c>
      <c r="H41" s="324" t="e" cm="1">
        <f t="array" aca="1" ref="H41" ca="1">INDEX(課題別内訳!$C:$K,$K41,COLUMN(H41))</f>
        <v>#N/A</v>
      </c>
      <c r="I41" s="324" t="e">
        <f t="shared" ca="1" si="4"/>
        <v>#N/A</v>
      </c>
      <c r="K41" t="e">
        <f ca="1">IF(L40="NO",MATCH(C41,課題別内訳!B:B,0)+N41,K40+1)</f>
        <v>#N/A</v>
      </c>
      <c r="L41" t="e" cm="1">
        <f t="array" aca="1" ref="L41" ca="1">IF(INDEX(課題別内訳!A:L,K41+1,3)="","NO","OK")</f>
        <v>#N/A</v>
      </c>
      <c r="M41" t="e">
        <f ca="1">"課題別内訳!"&amp;"D"&amp;MATCH($C41,課題別内訳!B:B,0)&amp;":"&amp;"D667"</f>
        <v>#N/A</v>
      </c>
      <c r="N41" t="e">
        <f t="shared" ca="1" si="2"/>
        <v>#N/A</v>
      </c>
    </row>
    <row r="42" spans="3:14" x14ac:dyDescent="0.45">
      <c r="C42" s="307" t="e">
        <f t="shared" ca="1" si="3"/>
        <v>#N/A</v>
      </c>
      <c r="D42" s="310" t="e" cm="1">
        <f t="array" aca="1" ref="D42" ca="1">INDEX(課題別内訳!$C:$K,$K42,COLUMN(D42)-3)</f>
        <v>#N/A</v>
      </c>
      <c r="E42" s="324" t="e" cm="1">
        <f t="array" aca="1" ref="E42" ca="1">INDEX(課題別内訳!$C:$K,$K42,COLUMN(E42))</f>
        <v>#N/A</v>
      </c>
      <c r="F42" s="324" t="e" cm="1">
        <f t="array" aca="1" ref="F42" ca="1">INDEX(課題別内訳!$C:$K,$K42,COLUMN(F42))</f>
        <v>#N/A</v>
      </c>
      <c r="G42" s="324" t="e" cm="1">
        <f t="array" aca="1" ref="G42" ca="1">INDEX(課題別内訳!$C:$K,$K42,COLUMN(G42))</f>
        <v>#N/A</v>
      </c>
      <c r="H42" s="324" t="e" cm="1">
        <f t="array" aca="1" ref="H42" ca="1">INDEX(課題別内訳!$C:$K,$K42,COLUMN(H42))</f>
        <v>#N/A</v>
      </c>
      <c r="I42" s="324" t="e">
        <f t="shared" ca="1" si="4"/>
        <v>#N/A</v>
      </c>
      <c r="K42" t="e">
        <f ca="1">IF(L41="NO",MATCH(C42,課題別内訳!B:B,0)+N42,K41+1)</f>
        <v>#N/A</v>
      </c>
      <c r="L42" t="e" cm="1">
        <f t="array" aca="1" ref="L42" ca="1">IF(INDEX(課題別内訳!A:L,K42+1,3)="","NO","OK")</f>
        <v>#N/A</v>
      </c>
      <c r="M42" t="e">
        <f ca="1">"課題別内訳!"&amp;"D"&amp;MATCH($C42,課題別内訳!B:B,0)&amp;":"&amp;"D667"</f>
        <v>#N/A</v>
      </c>
      <c r="N42" t="e">
        <f t="shared" ca="1" si="2"/>
        <v>#N/A</v>
      </c>
    </row>
    <row r="43" spans="3:14" x14ac:dyDescent="0.45">
      <c r="C43" s="307" t="e">
        <f t="shared" ca="1" si="3"/>
        <v>#N/A</v>
      </c>
      <c r="D43" s="310" t="e" cm="1">
        <f t="array" aca="1" ref="D43" ca="1">INDEX(課題別内訳!$C:$K,$K43,COLUMN(D43)-3)</f>
        <v>#N/A</v>
      </c>
      <c r="E43" s="324" t="e" cm="1">
        <f t="array" aca="1" ref="E43" ca="1">INDEX(課題別内訳!$C:$K,$K43,COLUMN(E43))</f>
        <v>#N/A</v>
      </c>
      <c r="F43" s="324" t="e" cm="1">
        <f t="array" aca="1" ref="F43" ca="1">INDEX(課題別内訳!$C:$K,$K43,COLUMN(F43))</f>
        <v>#N/A</v>
      </c>
      <c r="G43" s="324" t="e" cm="1">
        <f t="array" aca="1" ref="G43" ca="1">INDEX(課題別内訳!$C:$K,$K43,COLUMN(G43))</f>
        <v>#N/A</v>
      </c>
      <c r="H43" s="324" t="e" cm="1">
        <f t="array" aca="1" ref="H43" ca="1">INDEX(課題別内訳!$C:$K,$K43,COLUMN(H43))</f>
        <v>#N/A</v>
      </c>
      <c r="I43" s="324" t="e">
        <f t="shared" ca="1" si="4"/>
        <v>#N/A</v>
      </c>
      <c r="K43" t="e">
        <f ca="1">IF(L42="NO",MATCH(C43,課題別内訳!B:B,0)+N43,K42+1)</f>
        <v>#N/A</v>
      </c>
      <c r="L43" t="e" cm="1">
        <f t="array" aca="1" ref="L43" ca="1">IF(INDEX(課題別内訳!A:L,K43+1,3)="","NO","OK")</f>
        <v>#N/A</v>
      </c>
      <c r="M43" t="e">
        <f ca="1">"課題別内訳!"&amp;"D"&amp;MATCH($C43,課題別内訳!B:B,0)&amp;":"&amp;"D667"</f>
        <v>#N/A</v>
      </c>
      <c r="N43" t="e">
        <f t="shared" ca="1" si="2"/>
        <v>#N/A</v>
      </c>
    </row>
    <row r="44" spans="3:14" x14ac:dyDescent="0.45">
      <c r="C44" s="307" t="e">
        <f t="shared" ca="1" si="3"/>
        <v>#N/A</v>
      </c>
      <c r="D44" s="310" t="e" cm="1">
        <f t="array" aca="1" ref="D44" ca="1">INDEX(課題別内訳!$C:$K,$K44,COLUMN(D44)-3)</f>
        <v>#N/A</v>
      </c>
      <c r="E44" s="324" t="e" cm="1">
        <f t="array" aca="1" ref="E44" ca="1">INDEX(課題別内訳!$C:$K,$K44,COLUMN(E44))</f>
        <v>#N/A</v>
      </c>
      <c r="F44" s="324" t="e" cm="1">
        <f t="array" aca="1" ref="F44" ca="1">INDEX(課題別内訳!$C:$K,$K44,COLUMN(F44))</f>
        <v>#N/A</v>
      </c>
      <c r="G44" s="324" t="e" cm="1">
        <f t="array" aca="1" ref="G44" ca="1">INDEX(課題別内訳!$C:$K,$K44,COLUMN(G44))</f>
        <v>#N/A</v>
      </c>
      <c r="H44" s="324" t="e" cm="1">
        <f t="array" aca="1" ref="H44" ca="1">INDEX(課題別内訳!$C:$K,$K44,COLUMN(H44))</f>
        <v>#N/A</v>
      </c>
      <c r="I44" s="324" t="e">
        <f t="shared" ca="1" si="4"/>
        <v>#N/A</v>
      </c>
      <c r="K44" t="e">
        <f ca="1">IF(L43="NO",MATCH(C44,課題別内訳!B:B,0)+N44,K43+1)</f>
        <v>#N/A</v>
      </c>
      <c r="L44" t="e" cm="1">
        <f t="array" aca="1" ref="L44" ca="1">IF(INDEX(課題別内訳!A:L,K44+1,3)="","NO","OK")</f>
        <v>#N/A</v>
      </c>
      <c r="M44" t="e">
        <f ca="1">"課題別内訳!"&amp;"D"&amp;MATCH($C44,課題別内訳!B:B,0)&amp;":"&amp;"D667"</f>
        <v>#N/A</v>
      </c>
      <c r="N44" t="e">
        <f t="shared" ca="1" si="2"/>
        <v>#N/A</v>
      </c>
    </row>
    <row r="45" spans="3:14" x14ac:dyDescent="0.45">
      <c r="C45" s="307" t="e">
        <f t="shared" ca="1" si="3"/>
        <v>#N/A</v>
      </c>
      <c r="D45" s="310" t="e" cm="1">
        <f t="array" aca="1" ref="D45" ca="1">INDEX(課題別内訳!$C:$K,$K45,COLUMN(D45)-3)</f>
        <v>#N/A</v>
      </c>
      <c r="E45" s="324" t="e" cm="1">
        <f t="array" aca="1" ref="E45" ca="1">INDEX(課題別内訳!$C:$K,$K45,COLUMN(E45))</f>
        <v>#N/A</v>
      </c>
      <c r="F45" s="324" t="e" cm="1">
        <f t="array" aca="1" ref="F45" ca="1">INDEX(課題別内訳!$C:$K,$K45,COLUMN(F45))</f>
        <v>#N/A</v>
      </c>
      <c r="G45" s="324" t="e" cm="1">
        <f t="array" aca="1" ref="G45" ca="1">INDEX(課題別内訳!$C:$K,$K45,COLUMN(G45))</f>
        <v>#N/A</v>
      </c>
      <c r="H45" s="324" t="e" cm="1">
        <f t="array" aca="1" ref="H45" ca="1">INDEX(課題別内訳!$C:$K,$K45,COLUMN(H45))</f>
        <v>#N/A</v>
      </c>
      <c r="I45" s="324" t="e">
        <f t="shared" ca="1" si="4"/>
        <v>#N/A</v>
      </c>
      <c r="K45" t="e">
        <f ca="1">IF(L44="NO",MATCH(C45,課題別内訳!B:B,0)+N45,K44+1)</f>
        <v>#N/A</v>
      </c>
      <c r="L45" t="e" cm="1">
        <f t="array" aca="1" ref="L45" ca="1">IF(INDEX(課題別内訳!A:L,K45+1,3)="","NO","OK")</f>
        <v>#N/A</v>
      </c>
      <c r="M45" t="e">
        <f ca="1">"課題別内訳!"&amp;"D"&amp;MATCH($C45,課題別内訳!B:B,0)&amp;":"&amp;"D667"</f>
        <v>#N/A</v>
      </c>
      <c r="N45" t="e">
        <f t="shared" ca="1" si="2"/>
        <v>#N/A</v>
      </c>
    </row>
    <row r="46" spans="3:14" x14ac:dyDescent="0.45">
      <c r="C46" s="307" t="e">
        <f t="shared" ca="1" si="3"/>
        <v>#N/A</v>
      </c>
      <c r="D46" s="310" t="e" cm="1">
        <f t="array" aca="1" ref="D46" ca="1">INDEX(課題別内訳!$C:$K,$K46,COLUMN(D46)-3)</f>
        <v>#N/A</v>
      </c>
      <c r="E46" s="324" t="e" cm="1">
        <f t="array" aca="1" ref="E46" ca="1">INDEX(課題別内訳!$C:$K,$K46,COLUMN(E46))</f>
        <v>#N/A</v>
      </c>
      <c r="F46" s="324" t="e" cm="1">
        <f t="array" aca="1" ref="F46" ca="1">INDEX(課題別内訳!$C:$K,$K46,COLUMN(F46))</f>
        <v>#N/A</v>
      </c>
      <c r="G46" s="324" t="e" cm="1">
        <f t="array" aca="1" ref="G46" ca="1">INDEX(課題別内訳!$C:$K,$K46,COLUMN(G46))</f>
        <v>#N/A</v>
      </c>
      <c r="H46" s="324" t="e" cm="1">
        <f t="array" aca="1" ref="H46" ca="1">INDEX(課題別内訳!$C:$K,$K46,COLUMN(H46))</f>
        <v>#N/A</v>
      </c>
      <c r="I46" s="324" t="e">
        <f t="shared" ca="1" si="4"/>
        <v>#N/A</v>
      </c>
      <c r="K46" t="e">
        <f ca="1">IF(L45="NO",MATCH(C46,課題別内訳!B:B,0)+N46,K45+1)</f>
        <v>#N/A</v>
      </c>
      <c r="L46" t="e" cm="1">
        <f t="array" aca="1" ref="L46" ca="1">IF(INDEX(課題別内訳!A:L,K46+1,3)="","NO","OK")</f>
        <v>#N/A</v>
      </c>
      <c r="M46" t="e">
        <f ca="1">"課題別内訳!"&amp;"D"&amp;MATCH($C46,課題別内訳!B:B,0)&amp;":"&amp;"D667"</f>
        <v>#N/A</v>
      </c>
      <c r="N46" t="e">
        <f t="shared" ca="1" si="2"/>
        <v>#N/A</v>
      </c>
    </row>
    <row r="47" spans="3:14" x14ac:dyDescent="0.45">
      <c r="C47" s="307" t="e">
        <f t="shared" ca="1" si="3"/>
        <v>#N/A</v>
      </c>
      <c r="D47" s="310" t="e" cm="1">
        <f t="array" aca="1" ref="D47" ca="1">INDEX(課題別内訳!$C:$K,$K47,COLUMN(D47)-3)</f>
        <v>#N/A</v>
      </c>
      <c r="E47" s="324" t="e" cm="1">
        <f t="array" aca="1" ref="E47" ca="1">INDEX(課題別内訳!$C:$K,$K47,COLUMN(E47))</f>
        <v>#N/A</v>
      </c>
      <c r="F47" s="324" t="e" cm="1">
        <f t="array" aca="1" ref="F47" ca="1">INDEX(課題別内訳!$C:$K,$K47,COLUMN(F47))</f>
        <v>#N/A</v>
      </c>
      <c r="G47" s="324" t="e" cm="1">
        <f t="array" aca="1" ref="G47" ca="1">INDEX(課題別内訳!$C:$K,$K47,COLUMN(G47))</f>
        <v>#N/A</v>
      </c>
      <c r="H47" s="324" t="e" cm="1">
        <f t="array" aca="1" ref="H47" ca="1">INDEX(課題別内訳!$C:$K,$K47,COLUMN(H47))</f>
        <v>#N/A</v>
      </c>
      <c r="I47" s="324" t="e">
        <f t="shared" ca="1" si="4"/>
        <v>#N/A</v>
      </c>
      <c r="K47" t="e">
        <f ca="1">IF(L46="NO",MATCH(C47,課題別内訳!B:B,0)+N47,K46+1)</f>
        <v>#N/A</v>
      </c>
      <c r="L47" t="e" cm="1">
        <f t="array" aca="1" ref="L47" ca="1">IF(INDEX(課題別内訳!A:L,K47+1,3)="","NO","OK")</f>
        <v>#N/A</v>
      </c>
      <c r="M47" t="e">
        <f ca="1">"課題別内訳!"&amp;"D"&amp;MATCH($C47,課題別内訳!B:B,0)&amp;":"&amp;"D667"</f>
        <v>#N/A</v>
      </c>
      <c r="N47" t="e">
        <f t="shared" ca="1" si="2"/>
        <v>#N/A</v>
      </c>
    </row>
    <row r="48" spans="3:14" x14ac:dyDescent="0.45">
      <c r="C48" s="307" t="e">
        <f t="shared" ca="1" si="3"/>
        <v>#N/A</v>
      </c>
      <c r="D48" s="310" t="e" cm="1">
        <f t="array" aca="1" ref="D48" ca="1">INDEX(課題別内訳!$C:$K,$K48,COLUMN(D48)-3)</f>
        <v>#N/A</v>
      </c>
      <c r="E48" s="324" t="e" cm="1">
        <f t="array" aca="1" ref="E48" ca="1">INDEX(課題別内訳!$C:$K,$K48,COLUMN(E48))</f>
        <v>#N/A</v>
      </c>
      <c r="F48" s="324" t="e" cm="1">
        <f t="array" aca="1" ref="F48" ca="1">INDEX(課題別内訳!$C:$K,$K48,COLUMN(F48))</f>
        <v>#N/A</v>
      </c>
      <c r="G48" s="324" t="e" cm="1">
        <f t="array" aca="1" ref="G48" ca="1">INDEX(課題別内訳!$C:$K,$K48,COLUMN(G48))</f>
        <v>#N/A</v>
      </c>
      <c r="H48" s="324" t="e" cm="1">
        <f t="array" aca="1" ref="H48" ca="1">INDEX(課題別内訳!$C:$K,$K48,COLUMN(H48))</f>
        <v>#N/A</v>
      </c>
      <c r="I48" s="324" t="e">
        <f t="shared" ca="1" si="4"/>
        <v>#N/A</v>
      </c>
      <c r="K48" t="e">
        <f ca="1">IF(L47="NO",MATCH(C48,課題別内訳!B:B,0)+N48,K47+1)</f>
        <v>#N/A</v>
      </c>
      <c r="L48" t="e" cm="1">
        <f t="array" aca="1" ref="L48" ca="1">IF(INDEX(課題別内訳!A:L,K48+1,3)="","NO","OK")</f>
        <v>#N/A</v>
      </c>
      <c r="M48" t="e">
        <f ca="1">"課題別内訳!"&amp;"D"&amp;MATCH($C48,課題別内訳!B:B,0)&amp;":"&amp;"D667"</f>
        <v>#N/A</v>
      </c>
      <c r="N48" t="e">
        <f t="shared" ca="1" si="2"/>
        <v>#N/A</v>
      </c>
    </row>
    <row r="49" spans="3:14" x14ac:dyDescent="0.45">
      <c r="C49" s="307" t="e">
        <f t="shared" ca="1" si="3"/>
        <v>#N/A</v>
      </c>
      <c r="D49" s="310" t="e" cm="1">
        <f t="array" aca="1" ref="D49" ca="1">INDEX(課題別内訳!$C:$K,$K49,COLUMN(D49)-3)</f>
        <v>#N/A</v>
      </c>
      <c r="E49" s="324" t="e" cm="1">
        <f t="array" aca="1" ref="E49" ca="1">INDEX(課題別内訳!$C:$K,$K49,COLUMN(E49))</f>
        <v>#N/A</v>
      </c>
      <c r="F49" s="324" t="e" cm="1">
        <f t="array" aca="1" ref="F49" ca="1">INDEX(課題別内訳!$C:$K,$K49,COLUMN(F49))</f>
        <v>#N/A</v>
      </c>
      <c r="G49" s="324" t="e" cm="1">
        <f t="array" aca="1" ref="G49" ca="1">INDEX(課題別内訳!$C:$K,$K49,COLUMN(G49))</f>
        <v>#N/A</v>
      </c>
      <c r="H49" s="324" t="e" cm="1">
        <f t="array" aca="1" ref="H49" ca="1">INDEX(課題別内訳!$C:$K,$K49,COLUMN(H49))</f>
        <v>#N/A</v>
      </c>
      <c r="I49" s="324" t="e">
        <f t="shared" ca="1" si="4"/>
        <v>#N/A</v>
      </c>
      <c r="K49" t="e">
        <f ca="1">IF(L48="NO",MATCH(C49,課題別内訳!B:B,0)+N49,K48+1)</f>
        <v>#N/A</v>
      </c>
      <c r="L49" t="e" cm="1">
        <f t="array" aca="1" ref="L49" ca="1">IF(INDEX(課題別内訳!A:L,K49+1,3)="","NO","OK")</f>
        <v>#N/A</v>
      </c>
      <c r="M49" t="e">
        <f ca="1">"課題別内訳!"&amp;"D"&amp;MATCH($C49,課題別内訳!B:B,0)&amp;":"&amp;"D667"</f>
        <v>#N/A</v>
      </c>
      <c r="N49" t="e">
        <f t="shared" ca="1" si="2"/>
        <v>#N/A</v>
      </c>
    </row>
    <row r="50" spans="3:14" x14ac:dyDescent="0.45">
      <c r="C50" s="307" t="e">
        <f t="shared" ca="1" si="3"/>
        <v>#N/A</v>
      </c>
      <c r="D50" s="310" t="e" cm="1">
        <f t="array" aca="1" ref="D50" ca="1">INDEX(課題別内訳!$C:$K,$K50,COLUMN(D50)-3)</f>
        <v>#N/A</v>
      </c>
      <c r="E50" s="324" t="e" cm="1">
        <f t="array" aca="1" ref="E50" ca="1">INDEX(課題別内訳!$C:$K,$K50,COLUMN(E50))</f>
        <v>#N/A</v>
      </c>
      <c r="F50" s="324" t="e" cm="1">
        <f t="array" aca="1" ref="F50" ca="1">INDEX(課題別内訳!$C:$K,$K50,COLUMN(F50))</f>
        <v>#N/A</v>
      </c>
      <c r="G50" s="324" t="e" cm="1">
        <f t="array" aca="1" ref="G50" ca="1">INDEX(課題別内訳!$C:$K,$K50,COLUMN(G50))</f>
        <v>#N/A</v>
      </c>
      <c r="H50" s="324" t="e" cm="1">
        <f t="array" aca="1" ref="H50" ca="1">INDEX(課題別内訳!$C:$K,$K50,COLUMN(H50))</f>
        <v>#N/A</v>
      </c>
      <c r="I50" s="324" t="e">
        <f t="shared" ca="1" si="4"/>
        <v>#N/A</v>
      </c>
      <c r="K50" t="e">
        <f ca="1">IF(L49="NO",MATCH(C50,課題別内訳!B:B,0)+N50,K49+1)</f>
        <v>#N/A</v>
      </c>
      <c r="L50" t="e" cm="1">
        <f t="array" aca="1" ref="L50" ca="1">IF(INDEX(課題別内訳!A:L,K50+1,3)="","NO","OK")</f>
        <v>#N/A</v>
      </c>
      <c r="M50" t="e">
        <f ca="1">"課題別内訳!"&amp;"D"&amp;MATCH($C50,課題別内訳!B:B,0)&amp;":"&amp;"D667"</f>
        <v>#N/A</v>
      </c>
      <c r="N50" t="e">
        <f t="shared" ca="1" si="2"/>
        <v>#N/A</v>
      </c>
    </row>
    <row r="51" spans="3:14" x14ac:dyDescent="0.45">
      <c r="C51" s="307" t="e">
        <f t="shared" ca="1" si="3"/>
        <v>#N/A</v>
      </c>
      <c r="D51" s="310" t="e" cm="1">
        <f t="array" aca="1" ref="D51" ca="1">INDEX(課題別内訳!$C:$K,$K51,COLUMN(D51)-3)</f>
        <v>#N/A</v>
      </c>
      <c r="E51" s="324" t="e" cm="1">
        <f t="array" aca="1" ref="E51" ca="1">INDEX(課題別内訳!$C:$K,$K51,COLUMN(E51))</f>
        <v>#N/A</v>
      </c>
      <c r="F51" s="324" t="e" cm="1">
        <f t="array" aca="1" ref="F51" ca="1">INDEX(課題別内訳!$C:$K,$K51,COLUMN(F51))</f>
        <v>#N/A</v>
      </c>
      <c r="G51" s="324" t="e" cm="1">
        <f t="array" aca="1" ref="G51" ca="1">INDEX(課題別内訳!$C:$K,$K51,COLUMN(G51))</f>
        <v>#N/A</v>
      </c>
      <c r="H51" s="324" t="e" cm="1">
        <f t="array" aca="1" ref="H51" ca="1">INDEX(課題別内訳!$C:$K,$K51,COLUMN(H51))</f>
        <v>#N/A</v>
      </c>
      <c r="I51" s="324" t="e">
        <f t="shared" ca="1" si="4"/>
        <v>#N/A</v>
      </c>
      <c r="K51" t="e">
        <f ca="1">IF(L50="NO",MATCH(C51,課題別内訳!B:B,0)+N51,K50+1)</f>
        <v>#N/A</v>
      </c>
      <c r="L51" t="e" cm="1">
        <f t="array" aca="1" ref="L51" ca="1">IF(INDEX(課題別内訳!A:L,K51+1,3)="","NO","OK")</f>
        <v>#N/A</v>
      </c>
      <c r="M51" t="e">
        <f ca="1">"課題別内訳!"&amp;"D"&amp;MATCH($C51,課題別内訳!B:B,0)&amp;":"&amp;"D667"</f>
        <v>#N/A</v>
      </c>
      <c r="N51" t="e">
        <f t="shared" ca="1" si="2"/>
        <v>#N/A</v>
      </c>
    </row>
    <row r="52" spans="3:14" x14ac:dyDescent="0.45">
      <c r="C52" s="307" t="e">
        <f t="shared" ca="1" si="3"/>
        <v>#N/A</v>
      </c>
      <c r="D52" s="310" t="e" cm="1">
        <f t="array" aca="1" ref="D52" ca="1">INDEX(課題別内訳!$C:$K,$K52,COLUMN(D52)-3)</f>
        <v>#N/A</v>
      </c>
      <c r="E52" s="324" t="e" cm="1">
        <f t="array" aca="1" ref="E52" ca="1">INDEX(課題別内訳!$C:$K,$K52,COLUMN(E52))</f>
        <v>#N/A</v>
      </c>
      <c r="F52" s="324" t="e" cm="1">
        <f t="array" aca="1" ref="F52" ca="1">INDEX(課題別内訳!$C:$K,$K52,COLUMN(F52))</f>
        <v>#N/A</v>
      </c>
      <c r="G52" s="324" t="e" cm="1">
        <f t="array" aca="1" ref="G52" ca="1">INDEX(課題別内訳!$C:$K,$K52,COLUMN(G52))</f>
        <v>#N/A</v>
      </c>
      <c r="H52" s="324" t="e" cm="1">
        <f t="array" aca="1" ref="H52" ca="1">INDEX(課題別内訳!$C:$K,$K52,COLUMN(H52))</f>
        <v>#N/A</v>
      </c>
      <c r="I52" s="324" t="e">
        <f t="shared" ca="1" si="4"/>
        <v>#N/A</v>
      </c>
      <c r="K52" t="e">
        <f ca="1">IF(L51="NO",MATCH(C52,課題別内訳!B:B,0)+N52,K51+1)</f>
        <v>#N/A</v>
      </c>
      <c r="L52" t="e" cm="1">
        <f t="array" aca="1" ref="L52" ca="1">IF(INDEX(課題別内訳!A:L,K52+1,3)="","NO","OK")</f>
        <v>#N/A</v>
      </c>
      <c r="M52" t="e">
        <f ca="1">"課題別内訳!"&amp;"D"&amp;MATCH($C52,課題別内訳!B:B,0)&amp;":"&amp;"D667"</f>
        <v>#N/A</v>
      </c>
      <c r="N52" t="e">
        <f t="shared" ca="1" si="2"/>
        <v>#N/A</v>
      </c>
    </row>
    <row r="53" spans="3:14" x14ac:dyDescent="0.45">
      <c r="C53" s="307" t="e">
        <f t="shared" ca="1" si="3"/>
        <v>#N/A</v>
      </c>
      <c r="D53" s="310" t="e" cm="1">
        <f t="array" aca="1" ref="D53" ca="1">INDEX(課題別内訳!$C:$K,$K53,COLUMN(D53)-3)</f>
        <v>#N/A</v>
      </c>
      <c r="E53" s="324" t="e" cm="1">
        <f t="array" aca="1" ref="E53" ca="1">INDEX(課題別内訳!$C:$K,$K53,COLUMN(E53))</f>
        <v>#N/A</v>
      </c>
      <c r="F53" s="324" t="e" cm="1">
        <f t="array" aca="1" ref="F53" ca="1">INDEX(課題別内訳!$C:$K,$K53,COLUMN(F53))</f>
        <v>#N/A</v>
      </c>
      <c r="G53" s="324" t="e" cm="1">
        <f t="array" aca="1" ref="G53" ca="1">INDEX(課題別内訳!$C:$K,$K53,COLUMN(G53))</f>
        <v>#N/A</v>
      </c>
      <c r="H53" s="324" t="e" cm="1">
        <f t="array" aca="1" ref="H53" ca="1">INDEX(課題別内訳!$C:$K,$K53,COLUMN(H53))</f>
        <v>#N/A</v>
      </c>
      <c r="I53" s="324" t="e">
        <f t="shared" ca="1" si="4"/>
        <v>#N/A</v>
      </c>
      <c r="K53" t="e">
        <f ca="1">IF(L52="NO",MATCH(C53,課題別内訳!B:B,0)+N53,K52+1)</f>
        <v>#N/A</v>
      </c>
      <c r="L53" t="e" cm="1">
        <f t="array" aca="1" ref="L53" ca="1">IF(INDEX(課題別内訳!A:L,K53+1,3)="","NO","OK")</f>
        <v>#N/A</v>
      </c>
      <c r="M53" t="e">
        <f ca="1">"課題別内訳!"&amp;"D"&amp;MATCH($C53,課題別内訳!B:B,0)&amp;":"&amp;"D667"</f>
        <v>#N/A</v>
      </c>
      <c r="N53" t="e">
        <f t="shared" ca="1" si="2"/>
        <v>#N/A</v>
      </c>
    </row>
    <row r="54" spans="3:14" x14ac:dyDescent="0.45">
      <c r="C54" s="307" t="e">
        <f t="shared" ca="1" si="3"/>
        <v>#N/A</v>
      </c>
      <c r="D54" s="310" t="e" cm="1">
        <f t="array" aca="1" ref="D54" ca="1">INDEX(課題別内訳!$C:$K,$K54,COLUMN(D54)-3)</f>
        <v>#N/A</v>
      </c>
      <c r="E54" s="324" t="e" cm="1">
        <f t="array" aca="1" ref="E54" ca="1">INDEX(課題別内訳!$C:$K,$K54,COLUMN(E54))</f>
        <v>#N/A</v>
      </c>
      <c r="F54" s="324" t="e" cm="1">
        <f t="array" aca="1" ref="F54" ca="1">INDEX(課題別内訳!$C:$K,$K54,COLUMN(F54))</f>
        <v>#N/A</v>
      </c>
      <c r="G54" s="324" t="e" cm="1">
        <f t="array" aca="1" ref="G54" ca="1">INDEX(課題別内訳!$C:$K,$K54,COLUMN(G54))</f>
        <v>#N/A</v>
      </c>
      <c r="H54" s="324" t="e" cm="1">
        <f t="array" aca="1" ref="H54" ca="1">INDEX(課題別内訳!$C:$K,$K54,COLUMN(H54))</f>
        <v>#N/A</v>
      </c>
      <c r="I54" s="324" t="e">
        <f t="shared" ca="1" si="4"/>
        <v>#N/A</v>
      </c>
      <c r="K54" t="e">
        <f ca="1">IF(L53="NO",MATCH(C54,課題別内訳!B:B,0)+N54,K53+1)</f>
        <v>#N/A</v>
      </c>
      <c r="L54" t="e" cm="1">
        <f t="array" aca="1" ref="L54" ca="1">IF(INDEX(課題別内訳!A:L,K54+1,3)="","NO","OK")</f>
        <v>#N/A</v>
      </c>
      <c r="M54" t="e">
        <f ca="1">"課題別内訳!"&amp;"D"&amp;MATCH($C54,課題別内訳!B:B,0)&amp;":"&amp;"D667"</f>
        <v>#N/A</v>
      </c>
      <c r="N54" t="e">
        <f t="shared" ca="1" si="2"/>
        <v>#N/A</v>
      </c>
    </row>
    <row r="55" spans="3:14" x14ac:dyDescent="0.45">
      <c r="C55" s="307" t="e">
        <f t="shared" ca="1" si="3"/>
        <v>#N/A</v>
      </c>
      <c r="D55" s="310" t="e" cm="1">
        <f t="array" aca="1" ref="D55" ca="1">INDEX(課題別内訳!$C:$K,$K55,COLUMN(D55)-3)</f>
        <v>#N/A</v>
      </c>
      <c r="E55" s="324" t="e" cm="1">
        <f t="array" aca="1" ref="E55" ca="1">INDEX(課題別内訳!$C:$K,$K55,COLUMN(E55))</f>
        <v>#N/A</v>
      </c>
      <c r="F55" s="324" t="e" cm="1">
        <f t="array" aca="1" ref="F55" ca="1">INDEX(課題別内訳!$C:$K,$K55,COLUMN(F55))</f>
        <v>#N/A</v>
      </c>
      <c r="G55" s="324" t="e" cm="1">
        <f t="array" aca="1" ref="G55" ca="1">INDEX(課題別内訳!$C:$K,$K55,COLUMN(G55))</f>
        <v>#N/A</v>
      </c>
      <c r="H55" s="324" t="e" cm="1">
        <f t="array" aca="1" ref="H55" ca="1">INDEX(課題別内訳!$C:$K,$K55,COLUMN(H55))</f>
        <v>#N/A</v>
      </c>
      <c r="I55" s="324" t="e">
        <f t="shared" ca="1" si="4"/>
        <v>#N/A</v>
      </c>
      <c r="K55" t="e">
        <f ca="1">IF(L54="NO",MATCH(C55,課題別内訳!B:B,0)+N55,K54+1)</f>
        <v>#N/A</v>
      </c>
      <c r="L55" t="e" cm="1">
        <f t="array" aca="1" ref="L55" ca="1">IF(INDEX(課題別内訳!A:L,K55+1,3)="","NO","OK")</f>
        <v>#N/A</v>
      </c>
      <c r="M55" t="e">
        <f ca="1">"課題別内訳!"&amp;"D"&amp;MATCH($C55,課題別内訳!B:B,0)&amp;":"&amp;"D667"</f>
        <v>#N/A</v>
      </c>
      <c r="N55" t="e">
        <f t="shared" ca="1" si="2"/>
        <v>#N/A</v>
      </c>
    </row>
    <row r="56" spans="3:14" x14ac:dyDescent="0.45">
      <c r="C56" s="307" t="e">
        <f t="shared" ca="1" si="3"/>
        <v>#N/A</v>
      </c>
      <c r="D56" s="310" t="e" cm="1">
        <f t="array" aca="1" ref="D56" ca="1">INDEX(課題別内訳!$C:$K,$K56,COLUMN(D56)-3)</f>
        <v>#N/A</v>
      </c>
      <c r="E56" s="324" t="e" cm="1">
        <f t="array" aca="1" ref="E56" ca="1">INDEX(課題別内訳!$C:$K,$K56,COLUMN(E56))</f>
        <v>#N/A</v>
      </c>
      <c r="F56" s="324" t="e" cm="1">
        <f t="array" aca="1" ref="F56" ca="1">INDEX(課題別内訳!$C:$K,$K56,COLUMN(F56))</f>
        <v>#N/A</v>
      </c>
      <c r="G56" s="324" t="e" cm="1">
        <f t="array" aca="1" ref="G56" ca="1">INDEX(課題別内訳!$C:$K,$K56,COLUMN(G56))</f>
        <v>#N/A</v>
      </c>
      <c r="H56" s="324" t="e" cm="1">
        <f t="array" aca="1" ref="H56" ca="1">INDEX(課題別内訳!$C:$K,$K56,COLUMN(H56))</f>
        <v>#N/A</v>
      </c>
      <c r="I56" s="324" t="e">
        <f t="shared" ca="1" si="4"/>
        <v>#N/A</v>
      </c>
      <c r="K56" t="e">
        <f ca="1">IF(L55="NO",MATCH(C56,課題別内訳!B:B,0)+N56,K55+1)</f>
        <v>#N/A</v>
      </c>
      <c r="L56" t="e" cm="1">
        <f t="array" aca="1" ref="L56" ca="1">IF(INDEX(課題別内訳!A:L,K56+1,3)="","NO","OK")</f>
        <v>#N/A</v>
      </c>
      <c r="M56" t="e">
        <f ca="1">"課題別内訳!"&amp;"D"&amp;MATCH($C56,課題別内訳!B:B,0)&amp;":"&amp;"D667"</f>
        <v>#N/A</v>
      </c>
      <c r="N56" t="e">
        <f t="shared" ca="1" si="2"/>
        <v>#N/A</v>
      </c>
    </row>
    <row r="57" spans="3:14" x14ac:dyDescent="0.45">
      <c r="C57" s="307" t="e">
        <f t="shared" ca="1" si="3"/>
        <v>#N/A</v>
      </c>
      <c r="D57" s="310" t="e" cm="1">
        <f t="array" aca="1" ref="D57" ca="1">INDEX(課題別内訳!$C:$K,$K57,COLUMN(D57)-3)</f>
        <v>#N/A</v>
      </c>
      <c r="E57" s="324" t="e" cm="1">
        <f t="array" aca="1" ref="E57" ca="1">INDEX(課題別内訳!$C:$K,$K57,COLUMN(E57))</f>
        <v>#N/A</v>
      </c>
      <c r="F57" s="324" t="e" cm="1">
        <f t="array" aca="1" ref="F57" ca="1">INDEX(課題別内訳!$C:$K,$K57,COLUMN(F57))</f>
        <v>#N/A</v>
      </c>
      <c r="G57" s="324" t="e" cm="1">
        <f t="array" aca="1" ref="G57" ca="1">INDEX(課題別内訳!$C:$K,$K57,COLUMN(G57))</f>
        <v>#N/A</v>
      </c>
      <c r="H57" s="324" t="e" cm="1">
        <f t="array" aca="1" ref="H57" ca="1">INDEX(課題別内訳!$C:$K,$K57,COLUMN(H57))</f>
        <v>#N/A</v>
      </c>
      <c r="I57" s="324" t="e">
        <f t="shared" ca="1" si="4"/>
        <v>#N/A</v>
      </c>
      <c r="K57" t="e">
        <f ca="1">IF(L56="NO",MATCH(C57,課題別内訳!B:B,0)+N57,K56+1)</f>
        <v>#N/A</v>
      </c>
      <c r="L57" t="e" cm="1">
        <f t="array" aca="1" ref="L57" ca="1">IF(INDEX(課題別内訳!A:L,K57+1,3)="","NO","OK")</f>
        <v>#N/A</v>
      </c>
      <c r="M57" t="e">
        <f ca="1">"課題別内訳!"&amp;"D"&amp;MATCH($C57,課題別内訳!B:B,0)&amp;":"&amp;"D667"</f>
        <v>#N/A</v>
      </c>
      <c r="N57" t="e">
        <f t="shared" ca="1" si="2"/>
        <v>#N/A</v>
      </c>
    </row>
    <row r="58" spans="3:14" x14ac:dyDescent="0.45">
      <c r="C58" s="307" t="e">
        <f t="shared" ca="1" si="3"/>
        <v>#N/A</v>
      </c>
      <c r="D58" s="310" t="e" cm="1">
        <f t="array" aca="1" ref="D58" ca="1">INDEX(課題別内訳!$C:$K,$K58,COLUMN(D58)-3)</f>
        <v>#N/A</v>
      </c>
      <c r="E58" s="324" t="e" cm="1">
        <f t="array" aca="1" ref="E58" ca="1">INDEX(課題別内訳!$C:$K,$K58,COLUMN(E58))</f>
        <v>#N/A</v>
      </c>
      <c r="F58" s="324" t="e" cm="1">
        <f t="array" aca="1" ref="F58" ca="1">INDEX(課題別内訳!$C:$K,$K58,COLUMN(F58))</f>
        <v>#N/A</v>
      </c>
      <c r="G58" s="324" t="e" cm="1">
        <f t="array" aca="1" ref="G58" ca="1">INDEX(課題別内訳!$C:$K,$K58,COLUMN(G58))</f>
        <v>#N/A</v>
      </c>
      <c r="H58" s="324" t="e" cm="1">
        <f t="array" aca="1" ref="H58" ca="1">INDEX(課題別内訳!$C:$K,$K58,COLUMN(H58))</f>
        <v>#N/A</v>
      </c>
      <c r="I58" s="324" t="e">
        <f t="shared" ca="1" si="4"/>
        <v>#N/A</v>
      </c>
      <c r="K58" t="e">
        <f ca="1">IF(L57="NO",MATCH(C58,課題別内訳!B:B,0)+N58,K57+1)</f>
        <v>#N/A</v>
      </c>
      <c r="L58" t="e" cm="1">
        <f t="array" aca="1" ref="L58" ca="1">IF(INDEX(課題別内訳!A:L,K58+1,3)="","NO","OK")</f>
        <v>#N/A</v>
      </c>
      <c r="M58" t="e">
        <f ca="1">"課題別内訳!"&amp;"D"&amp;MATCH($C58,課題別内訳!B:B,0)&amp;":"&amp;"D667"</f>
        <v>#N/A</v>
      </c>
      <c r="N58" t="e">
        <f t="shared" ca="1" si="2"/>
        <v>#N/A</v>
      </c>
    </row>
    <row r="59" spans="3:14" x14ac:dyDescent="0.45">
      <c r="C59" s="307" t="e">
        <f t="shared" ca="1" si="3"/>
        <v>#N/A</v>
      </c>
      <c r="D59" s="310" t="e" cm="1">
        <f t="array" aca="1" ref="D59" ca="1">INDEX(課題別内訳!$C:$K,$K59,COLUMN(D59)-3)</f>
        <v>#N/A</v>
      </c>
      <c r="E59" s="324" t="e" cm="1">
        <f t="array" aca="1" ref="E59" ca="1">INDEX(課題別内訳!$C:$K,$K59,COLUMN(E59))</f>
        <v>#N/A</v>
      </c>
      <c r="F59" s="324" t="e" cm="1">
        <f t="array" aca="1" ref="F59" ca="1">INDEX(課題別内訳!$C:$K,$K59,COLUMN(F59))</f>
        <v>#N/A</v>
      </c>
      <c r="G59" s="324" t="e" cm="1">
        <f t="array" aca="1" ref="G59" ca="1">INDEX(課題別内訳!$C:$K,$K59,COLUMN(G59))</f>
        <v>#N/A</v>
      </c>
      <c r="H59" s="324" t="e" cm="1">
        <f t="array" aca="1" ref="H59" ca="1">INDEX(課題別内訳!$C:$K,$K59,COLUMN(H59))</f>
        <v>#N/A</v>
      </c>
      <c r="I59" s="324" t="e">
        <f t="shared" ca="1" si="4"/>
        <v>#N/A</v>
      </c>
      <c r="K59" t="e">
        <f ca="1">IF(L58="NO",MATCH(C59,課題別内訳!B:B,0)+N59,K58+1)</f>
        <v>#N/A</v>
      </c>
      <c r="L59" t="e" cm="1">
        <f t="array" aca="1" ref="L59" ca="1">IF(INDEX(課題別内訳!A:L,K59+1,3)="","NO","OK")</f>
        <v>#N/A</v>
      </c>
      <c r="M59" t="e">
        <f ca="1">"課題別内訳!"&amp;"D"&amp;MATCH($C59,課題別内訳!B:B,0)&amp;":"&amp;"D667"</f>
        <v>#N/A</v>
      </c>
      <c r="N59" t="e">
        <f t="shared" ca="1" si="2"/>
        <v>#N/A</v>
      </c>
    </row>
    <row r="60" spans="3:14" x14ac:dyDescent="0.45">
      <c r="C60" s="307" t="e">
        <f t="shared" ca="1" si="3"/>
        <v>#N/A</v>
      </c>
      <c r="D60" s="310" t="e" cm="1">
        <f t="array" aca="1" ref="D60" ca="1">INDEX(課題別内訳!$C:$K,$K60,COLUMN(D60)-3)</f>
        <v>#N/A</v>
      </c>
      <c r="E60" s="324" t="e" cm="1">
        <f t="array" aca="1" ref="E60" ca="1">INDEX(課題別内訳!$C:$K,$K60,COLUMN(E60))</f>
        <v>#N/A</v>
      </c>
      <c r="F60" s="324" t="e" cm="1">
        <f t="array" aca="1" ref="F60" ca="1">INDEX(課題別内訳!$C:$K,$K60,COLUMN(F60))</f>
        <v>#N/A</v>
      </c>
      <c r="G60" s="324" t="e" cm="1">
        <f t="array" aca="1" ref="G60" ca="1">INDEX(課題別内訳!$C:$K,$K60,COLUMN(G60))</f>
        <v>#N/A</v>
      </c>
      <c r="H60" s="324" t="e" cm="1">
        <f t="array" aca="1" ref="H60" ca="1">INDEX(課題別内訳!$C:$K,$K60,COLUMN(H60))</f>
        <v>#N/A</v>
      </c>
      <c r="I60" s="324" t="e">
        <f t="shared" ca="1" si="4"/>
        <v>#N/A</v>
      </c>
      <c r="K60" t="e">
        <f ca="1">IF(L59="NO",MATCH(C60,課題別内訳!B:B,0)+N60,K59+1)</f>
        <v>#N/A</v>
      </c>
      <c r="L60" t="e" cm="1">
        <f t="array" aca="1" ref="L60" ca="1">IF(INDEX(課題別内訳!A:L,K60+1,3)="","NO","OK")</f>
        <v>#N/A</v>
      </c>
      <c r="M60" t="e">
        <f ca="1">"課題別内訳!"&amp;"D"&amp;MATCH($C60,課題別内訳!B:B,0)&amp;":"&amp;"D667"</f>
        <v>#N/A</v>
      </c>
      <c r="N60" t="e">
        <f t="shared" ca="1" si="2"/>
        <v>#N/A</v>
      </c>
    </row>
    <row r="61" spans="3:14" x14ac:dyDescent="0.45">
      <c r="C61" s="307" t="e">
        <f t="shared" ca="1" si="3"/>
        <v>#N/A</v>
      </c>
      <c r="D61" s="310" t="e" cm="1">
        <f t="array" aca="1" ref="D61" ca="1">INDEX(課題別内訳!$C:$K,$K61,COLUMN(D61)-3)</f>
        <v>#N/A</v>
      </c>
      <c r="E61" s="324" t="e" cm="1">
        <f t="array" aca="1" ref="E61" ca="1">INDEX(課題別内訳!$C:$K,$K61,COLUMN(E61))</f>
        <v>#N/A</v>
      </c>
      <c r="F61" s="324" t="e" cm="1">
        <f t="array" aca="1" ref="F61" ca="1">INDEX(課題別内訳!$C:$K,$K61,COLUMN(F61))</f>
        <v>#N/A</v>
      </c>
      <c r="G61" s="324" t="e" cm="1">
        <f t="array" aca="1" ref="G61" ca="1">INDEX(課題別内訳!$C:$K,$K61,COLUMN(G61))</f>
        <v>#N/A</v>
      </c>
      <c r="H61" s="324" t="e" cm="1">
        <f t="array" aca="1" ref="H61" ca="1">INDEX(課題別内訳!$C:$K,$K61,COLUMN(H61))</f>
        <v>#N/A</v>
      </c>
      <c r="I61" s="324" t="e">
        <f t="shared" ca="1" si="4"/>
        <v>#N/A</v>
      </c>
      <c r="K61" t="e">
        <f ca="1">IF(L60="NO",MATCH(C61,課題別内訳!B:B,0)+N61,K60+1)</f>
        <v>#N/A</v>
      </c>
      <c r="L61" t="e" cm="1">
        <f t="array" aca="1" ref="L61" ca="1">IF(INDEX(課題別内訳!A:L,K61+1,3)="","NO","OK")</f>
        <v>#N/A</v>
      </c>
      <c r="M61" t="e">
        <f ca="1">"課題別内訳!"&amp;"D"&amp;MATCH($C61,課題別内訳!B:B,0)&amp;":"&amp;"D667"</f>
        <v>#N/A</v>
      </c>
      <c r="N61" t="e">
        <f t="shared" ca="1" si="2"/>
        <v>#N/A</v>
      </c>
    </row>
    <row r="62" spans="3:14" x14ac:dyDescent="0.45">
      <c r="C62" s="307" t="e">
        <f t="shared" ca="1" si="3"/>
        <v>#N/A</v>
      </c>
      <c r="D62" s="310" t="e" cm="1">
        <f t="array" aca="1" ref="D62" ca="1">INDEX(課題別内訳!$C:$K,$K62,COLUMN(D62)-3)</f>
        <v>#N/A</v>
      </c>
      <c r="E62" s="324" t="e" cm="1">
        <f t="array" aca="1" ref="E62" ca="1">INDEX(課題別内訳!$C:$K,$K62,COLUMN(E62))</f>
        <v>#N/A</v>
      </c>
      <c r="F62" s="324" t="e" cm="1">
        <f t="array" aca="1" ref="F62" ca="1">INDEX(課題別内訳!$C:$K,$K62,COLUMN(F62))</f>
        <v>#N/A</v>
      </c>
      <c r="G62" s="324" t="e" cm="1">
        <f t="array" aca="1" ref="G62" ca="1">INDEX(課題別内訳!$C:$K,$K62,COLUMN(G62))</f>
        <v>#N/A</v>
      </c>
      <c r="H62" s="324" t="e" cm="1">
        <f t="array" aca="1" ref="H62" ca="1">INDEX(課題別内訳!$C:$K,$K62,COLUMN(H62))</f>
        <v>#N/A</v>
      </c>
      <c r="I62" s="324" t="e">
        <f t="shared" ca="1" si="4"/>
        <v>#N/A</v>
      </c>
      <c r="K62" t="e">
        <f ca="1">IF(L61="NO",MATCH(C62,課題別内訳!B:B,0)+N62,K61+1)</f>
        <v>#N/A</v>
      </c>
      <c r="L62" t="e" cm="1">
        <f t="array" aca="1" ref="L62" ca="1">IF(INDEX(課題別内訳!A:L,K62+1,3)="","NO","OK")</f>
        <v>#N/A</v>
      </c>
      <c r="M62" t="e">
        <f ca="1">"課題別内訳!"&amp;"D"&amp;MATCH($C62,課題別内訳!B:B,0)&amp;":"&amp;"D667"</f>
        <v>#N/A</v>
      </c>
      <c r="N62" t="e">
        <f t="shared" ca="1" si="2"/>
        <v>#N/A</v>
      </c>
    </row>
    <row r="63" spans="3:14" x14ac:dyDescent="0.45">
      <c r="C63" s="307" t="e">
        <f t="shared" ca="1" si="3"/>
        <v>#N/A</v>
      </c>
      <c r="D63" s="310" t="e" cm="1">
        <f t="array" aca="1" ref="D63" ca="1">INDEX(課題別内訳!$C:$K,$K63,COLUMN(D63)-3)</f>
        <v>#N/A</v>
      </c>
      <c r="E63" s="324" t="e" cm="1">
        <f t="array" aca="1" ref="E63" ca="1">INDEX(課題別内訳!$C:$K,$K63,COLUMN(E63))</f>
        <v>#N/A</v>
      </c>
      <c r="F63" s="324" t="e" cm="1">
        <f t="array" aca="1" ref="F63" ca="1">INDEX(課題別内訳!$C:$K,$K63,COLUMN(F63))</f>
        <v>#N/A</v>
      </c>
      <c r="G63" s="324" t="e" cm="1">
        <f t="array" aca="1" ref="G63" ca="1">INDEX(課題別内訳!$C:$K,$K63,COLUMN(G63))</f>
        <v>#N/A</v>
      </c>
      <c r="H63" s="324" t="e" cm="1">
        <f t="array" aca="1" ref="H63" ca="1">INDEX(課題別内訳!$C:$K,$K63,COLUMN(H63))</f>
        <v>#N/A</v>
      </c>
      <c r="I63" s="324" t="e">
        <f t="shared" ca="1" si="4"/>
        <v>#N/A</v>
      </c>
      <c r="K63" t="e">
        <f ca="1">IF(L62="NO",MATCH(C63,課題別内訳!B:B,0)+N63,K62+1)</f>
        <v>#N/A</v>
      </c>
      <c r="L63" t="e" cm="1">
        <f t="array" aca="1" ref="L63" ca="1">IF(INDEX(課題別内訳!A:L,K63+1,3)="","NO","OK")</f>
        <v>#N/A</v>
      </c>
      <c r="M63" t="e">
        <f ca="1">"課題別内訳!"&amp;"D"&amp;MATCH($C63,課題別内訳!B:B,0)&amp;":"&amp;"D667"</f>
        <v>#N/A</v>
      </c>
      <c r="N63" t="e">
        <f t="shared" ca="1" si="2"/>
        <v>#N/A</v>
      </c>
    </row>
    <row r="64" spans="3:14" x14ac:dyDescent="0.45">
      <c r="C64" s="307" t="e">
        <f t="shared" ca="1" si="3"/>
        <v>#N/A</v>
      </c>
      <c r="D64" s="310" t="e" cm="1">
        <f t="array" aca="1" ref="D64" ca="1">INDEX(課題別内訳!$C:$K,$K64,COLUMN(D64)-3)</f>
        <v>#N/A</v>
      </c>
      <c r="E64" s="324" t="e" cm="1">
        <f t="array" aca="1" ref="E64" ca="1">INDEX(課題別内訳!$C:$K,$K64,COLUMN(E64))</f>
        <v>#N/A</v>
      </c>
      <c r="F64" s="324" t="e" cm="1">
        <f t="array" aca="1" ref="F64" ca="1">INDEX(課題別内訳!$C:$K,$K64,COLUMN(F64))</f>
        <v>#N/A</v>
      </c>
      <c r="G64" s="324" t="e" cm="1">
        <f t="array" aca="1" ref="G64" ca="1">INDEX(課題別内訳!$C:$K,$K64,COLUMN(G64))</f>
        <v>#N/A</v>
      </c>
      <c r="H64" s="324" t="e" cm="1">
        <f t="array" aca="1" ref="H64" ca="1">INDEX(課題別内訳!$C:$K,$K64,COLUMN(H64))</f>
        <v>#N/A</v>
      </c>
      <c r="I64" s="324" t="e">
        <f t="shared" ca="1" si="4"/>
        <v>#N/A</v>
      </c>
      <c r="K64" t="e">
        <f ca="1">IF(L63="NO",MATCH(C64,課題別内訳!B:B,0)+N64,K63+1)</f>
        <v>#N/A</v>
      </c>
      <c r="L64" t="e" cm="1">
        <f t="array" aca="1" ref="L64" ca="1">IF(INDEX(課題別内訳!A:L,K64+1,3)="","NO","OK")</f>
        <v>#N/A</v>
      </c>
      <c r="M64" t="e">
        <f ca="1">"課題別内訳!"&amp;"D"&amp;MATCH($C64,課題別内訳!B:B,0)&amp;":"&amp;"D667"</f>
        <v>#N/A</v>
      </c>
      <c r="N64" t="e">
        <f t="shared" ca="1" si="2"/>
        <v>#N/A</v>
      </c>
    </row>
    <row r="65" spans="3:14" x14ac:dyDescent="0.45">
      <c r="C65" s="307" t="e">
        <f t="shared" ca="1" si="3"/>
        <v>#N/A</v>
      </c>
      <c r="D65" s="310" t="e" cm="1">
        <f t="array" aca="1" ref="D65" ca="1">INDEX(課題別内訳!$C:$K,$K65,COLUMN(D65)-3)</f>
        <v>#N/A</v>
      </c>
      <c r="E65" s="324" t="e" cm="1">
        <f t="array" aca="1" ref="E65" ca="1">INDEX(課題別内訳!$C:$K,$K65,COLUMN(E65))</f>
        <v>#N/A</v>
      </c>
      <c r="F65" s="324" t="e" cm="1">
        <f t="array" aca="1" ref="F65" ca="1">INDEX(課題別内訳!$C:$K,$K65,COLUMN(F65))</f>
        <v>#N/A</v>
      </c>
      <c r="G65" s="324" t="e" cm="1">
        <f t="array" aca="1" ref="G65" ca="1">INDEX(課題別内訳!$C:$K,$K65,COLUMN(G65))</f>
        <v>#N/A</v>
      </c>
      <c r="H65" s="324" t="e" cm="1">
        <f t="array" aca="1" ref="H65" ca="1">INDEX(課題別内訳!$C:$K,$K65,COLUMN(H65))</f>
        <v>#N/A</v>
      </c>
      <c r="I65" s="324" t="e">
        <f t="shared" ca="1" si="4"/>
        <v>#N/A</v>
      </c>
      <c r="K65" t="e">
        <f ca="1">IF(L64="NO",MATCH(C65,課題別内訳!B:B,0)+N65,K64+1)</f>
        <v>#N/A</v>
      </c>
      <c r="L65" t="e" cm="1">
        <f t="array" aca="1" ref="L65" ca="1">IF(INDEX(課題別内訳!A:L,K65+1,3)="","NO","OK")</f>
        <v>#N/A</v>
      </c>
      <c r="M65" t="e">
        <f ca="1">"課題別内訳!"&amp;"D"&amp;MATCH($C65,課題別内訳!B:B,0)&amp;":"&amp;"D667"</f>
        <v>#N/A</v>
      </c>
      <c r="N65" t="e">
        <f t="shared" ca="1" si="2"/>
        <v>#N/A</v>
      </c>
    </row>
    <row r="66" spans="3:14" x14ac:dyDescent="0.45">
      <c r="C66" s="307" t="e">
        <f t="shared" ca="1" si="3"/>
        <v>#N/A</v>
      </c>
      <c r="D66" s="310" t="e" cm="1">
        <f t="array" aca="1" ref="D66" ca="1">INDEX(課題別内訳!$C:$K,$K66,COLUMN(D66)-3)</f>
        <v>#N/A</v>
      </c>
      <c r="E66" s="324" t="e" cm="1">
        <f t="array" aca="1" ref="E66" ca="1">INDEX(課題別内訳!$C:$K,$K66,COLUMN(E66))</f>
        <v>#N/A</v>
      </c>
      <c r="F66" s="324" t="e" cm="1">
        <f t="array" aca="1" ref="F66" ca="1">INDEX(課題別内訳!$C:$K,$K66,COLUMN(F66))</f>
        <v>#N/A</v>
      </c>
      <c r="G66" s="324" t="e" cm="1">
        <f t="array" aca="1" ref="G66" ca="1">INDEX(課題別内訳!$C:$K,$K66,COLUMN(G66))</f>
        <v>#N/A</v>
      </c>
      <c r="H66" s="324" t="e" cm="1">
        <f t="array" aca="1" ref="H66" ca="1">INDEX(課題別内訳!$C:$K,$K66,COLUMN(H66))</f>
        <v>#N/A</v>
      </c>
      <c r="I66" s="324" t="e">
        <f t="shared" ca="1" si="4"/>
        <v>#N/A</v>
      </c>
      <c r="K66" t="e">
        <f ca="1">IF(L65="NO",MATCH(C66,課題別内訳!B:B,0)+N66,K65+1)</f>
        <v>#N/A</v>
      </c>
      <c r="L66" t="e" cm="1">
        <f t="array" aca="1" ref="L66" ca="1">IF(INDEX(課題別内訳!A:L,K66+1,3)="","NO","OK")</f>
        <v>#N/A</v>
      </c>
      <c r="M66" t="e">
        <f ca="1">"課題別内訳!"&amp;"D"&amp;MATCH($C66,課題別内訳!B:B,0)&amp;":"&amp;"D667"</f>
        <v>#N/A</v>
      </c>
      <c r="N66" t="e">
        <f t="shared" ca="1" si="2"/>
        <v>#N/A</v>
      </c>
    </row>
    <row r="67" spans="3:14" x14ac:dyDescent="0.45">
      <c r="C67" s="307" t="e">
        <f t="shared" ca="1" si="3"/>
        <v>#N/A</v>
      </c>
      <c r="D67" s="310" t="e" cm="1">
        <f t="array" aca="1" ref="D67" ca="1">INDEX(課題別内訳!$C:$K,$K67,COLUMN(D67)-3)</f>
        <v>#N/A</v>
      </c>
      <c r="E67" s="324" t="e" cm="1">
        <f t="array" aca="1" ref="E67" ca="1">INDEX(課題別内訳!$C:$K,$K67,COLUMN(E67))</f>
        <v>#N/A</v>
      </c>
      <c r="F67" s="324" t="e" cm="1">
        <f t="array" aca="1" ref="F67" ca="1">INDEX(課題別内訳!$C:$K,$K67,COLUMN(F67))</f>
        <v>#N/A</v>
      </c>
      <c r="G67" s="324" t="e" cm="1">
        <f t="array" aca="1" ref="G67" ca="1">INDEX(課題別内訳!$C:$K,$K67,COLUMN(G67))</f>
        <v>#N/A</v>
      </c>
      <c r="H67" s="324" t="e" cm="1">
        <f t="array" aca="1" ref="H67" ca="1">INDEX(課題別内訳!$C:$K,$K67,COLUMN(H67))</f>
        <v>#N/A</v>
      </c>
      <c r="I67" s="324" t="e">
        <f t="shared" ca="1" si="4"/>
        <v>#N/A</v>
      </c>
      <c r="K67" t="e">
        <f ca="1">IF(L66="NO",MATCH(C67,課題別内訳!B:B,0)+N67,K66+1)</f>
        <v>#N/A</v>
      </c>
      <c r="L67" t="e" cm="1">
        <f t="array" aca="1" ref="L67" ca="1">IF(INDEX(課題別内訳!A:L,K67+1,3)="","NO","OK")</f>
        <v>#N/A</v>
      </c>
      <c r="M67" t="e">
        <f ca="1">"課題別内訳!"&amp;"D"&amp;MATCH($C67,課題別内訳!B:B,0)&amp;":"&amp;"D667"</f>
        <v>#N/A</v>
      </c>
      <c r="N67" t="e">
        <f t="shared" ca="1" si="2"/>
        <v>#N/A</v>
      </c>
    </row>
    <row r="68" spans="3:14" x14ac:dyDescent="0.45">
      <c r="C68" s="307" t="e">
        <f t="shared" ca="1" si="3"/>
        <v>#N/A</v>
      </c>
      <c r="D68" s="310" t="e" cm="1">
        <f t="array" aca="1" ref="D68" ca="1">INDEX(課題別内訳!$C:$K,$K68,COLUMN(D68)-3)</f>
        <v>#N/A</v>
      </c>
      <c r="E68" s="324" t="e" cm="1">
        <f t="array" aca="1" ref="E68" ca="1">INDEX(課題別内訳!$C:$K,$K68,COLUMN(E68))</f>
        <v>#N/A</v>
      </c>
      <c r="F68" s="324" t="e" cm="1">
        <f t="array" aca="1" ref="F68" ca="1">INDEX(課題別内訳!$C:$K,$K68,COLUMN(F68))</f>
        <v>#N/A</v>
      </c>
      <c r="G68" s="324" t="e" cm="1">
        <f t="array" aca="1" ref="G68" ca="1">INDEX(課題別内訳!$C:$K,$K68,COLUMN(G68))</f>
        <v>#N/A</v>
      </c>
      <c r="H68" s="324" t="e" cm="1">
        <f t="array" aca="1" ref="H68" ca="1">INDEX(課題別内訳!$C:$K,$K68,COLUMN(H68))</f>
        <v>#N/A</v>
      </c>
      <c r="I68" s="324" t="e">
        <f t="shared" ca="1" si="4"/>
        <v>#N/A</v>
      </c>
      <c r="K68" t="e">
        <f ca="1">IF(L67="NO",MATCH(C68,課題別内訳!B:B,0)+N68,K67+1)</f>
        <v>#N/A</v>
      </c>
      <c r="L68" t="e" cm="1">
        <f t="array" aca="1" ref="L68" ca="1">IF(INDEX(課題別内訳!A:L,K68+1,3)="","NO","OK")</f>
        <v>#N/A</v>
      </c>
      <c r="M68" t="e">
        <f ca="1">"課題別内訳!"&amp;"D"&amp;MATCH($C68,課題別内訳!B:B,0)&amp;":"&amp;"D667"</f>
        <v>#N/A</v>
      </c>
      <c r="N68" t="e">
        <f t="shared" ca="1" si="2"/>
        <v>#N/A</v>
      </c>
    </row>
    <row r="69" spans="3:14" x14ac:dyDescent="0.45">
      <c r="C69" s="307" t="e">
        <f t="shared" ca="1" si="3"/>
        <v>#N/A</v>
      </c>
      <c r="D69" s="310" t="e" cm="1">
        <f t="array" aca="1" ref="D69" ca="1">INDEX(課題別内訳!$C:$K,$K69,COLUMN(D69)-3)</f>
        <v>#N/A</v>
      </c>
      <c r="E69" s="324" t="e" cm="1">
        <f t="array" aca="1" ref="E69" ca="1">INDEX(課題別内訳!$C:$K,$K69,COLUMN(E69))</f>
        <v>#N/A</v>
      </c>
      <c r="F69" s="324" t="e" cm="1">
        <f t="array" aca="1" ref="F69" ca="1">INDEX(課題別内訳!$C:$K,$K69,COLUMN(F69))</f>
        <v>#N/A</v>
      </c>
      <c r="G69" s="324" t="e" cm="1">
        <f t="array" aca="1" ref="G69" ca="1">INDEX(課題別内訳!$C:$K,$K69,COLUMN(G69))</f>
        <v>#N/A</v>
      </c>
      <c r="H69" s="324" t="e" cm="1">
        <f t="array" aca="1" ref="H69" ca="1">INDEX(課題別内訳!$C:$K,$K69,COLUMN(H69))</f>
        <v>#N/A</v>
      </c>
      <c r="I69" s="324" t="e">
        <f t="shared" ca="1" si="4"/>
        <v>#N/A</v>
      </c>
      <c r="K69" t="e">
        <f ca="1">IF(L68="NO",MATCH(C69,課題別内訳!B:B,0)+N69,K68+1)</f>
        <v>#N/A</v>
      </c>
      <c r="L69" t="e" cm="1">
        <f t="array" aca="1" ref="L69" ca="1">IF(INDEX(課題別内訳!A:L,K69+1,3)="","NO","OK")</f>
        <v>#N/A</v>
      </c>
      <c r="M69" t="e">
        <f ca="1">"課題別内訳!"&amp;"D"&amp;MATCH($C69,課題別内訳!B:B,0)&amp;":"&amp;"D667"</f>
        <v>#N/A</v>
      </c>
      <c r="N69" t="e">
        <f t="shared" ca="1" si="2"/>
        <v>#N/A</v>
      </c>
    </row>
    <row r="70" spans="3:14" x14ac:dyDescent="0.45">
      <c r="C70" s="307" t="e">
        <f t="shared" ca="1" si="3"/>
        <v>#N/A</v>
      </c>
      <c r="D70" s="310" t="e" cm="1">
        <f t="array" aca="1" ref="D70" ca="1">INDEX(課題別内訳!$C:$K,$K70,COLUMN(D70)-3)</f>
        <v>#N/A</v>
      </c>
      <c r="E70" s="324" t="e" cm="1">
        <f t="array" aca="1" ref="E70" ca="1">INDEX(課題別内訳!$C:$K,$K70,COLUMN(E70))</f>
        <v>#N/A</v>
      </c>
      <c r="F70" s="324" t="e" cm="1">
        <f t="array" aca="1" ref="F70" ca="1">INDEX(課題別内訳!$C:$K,$K70,COLUMN(F70))</f>
        <v>#N/A</v>
      </c>
      <c r="G70" s="324" t="e" cm="1">
        <f t="array" aca="1" ref="G70" ca="1">INDEX(課題別内訳!$C:$K,$K70,COLUMN(G70))</f>
        <v>#N/A</v>
      </c>
      <c r="H70" s="324" t="e" cm="1">
        <f t="array" aca="1" ref="H70" ca="1">INDEX(課題別内訳!$C:$K,$K70,COLUMN(H70))</f>
        <v>#N/A</v>
      </c>
      <c r="I70" s="324" t="e">
        <f t="shared" ca="1" si="4"/>
        <v>#N/A</v>
      </c>
      <c r="K70" t="e">
        <f ca="1">IF(L69="NO",MATCH(C70,課題別内訳!B:B,0)+N70,K69+1)</f>
        <v>#N/A</v>
      </c>
      <c r="L70" t="e" cm="1">
        <f t="array" aca="1" ref="L70" ca="1">IF(INDEX(課題別内訳!A:L,K70+1,3)="","NO","OK")</f>
        <v>#N/A</v>
      </c>
      <c r="M70" t="e">
        <f ca="1">"課題別内訳!"&amp;"D"&amp;MATCH($C70,課題別内訳!B:B,0)&amp;":"&amp;"D667"</f>
        <v>#N/A</v>
      </c>
      <c r="N70" t="e">
        <f t="shared" ref="N70:N96" ca="1" si="5">MATCH("大学等",INDIRECT(M70),0)</f>
        <v>#N/A</v>
      </c>
    </row>
    <row r="71" spans="3:14" x14ac:dyDescent="0.45">
      <c r="C71" s="307" t="e">
        <f t="shared" ca="1" si="3"/>
        <v>#N/A</v>
      </c>
      <c r="D71" s="310" t="e" cm="1">
        <f t="array" aca="1" ref="D71" ca="1">INDEX(課題別内訳!$C:$K,$K71,COLUMN(D71)-3)</f>
        <v>#N/A</v>
      </c>
      <c r="E71" s="324" t="e" cm="1">
        <f t="array" aca="1" ref="E71" ca="1">INDEX(課題別内訳!$C:$K,$K71,COLUMN(E71))</f>
        <v>#N/A</v>
      </c>
      <c r="F71" s="324" t="e" cm="1">
        <f t="array" aca="1" ref="F71" ca="1">INDEX(課題別内訳!$C:$K,$K71,COLUMN(F71))</f>
        <v>#N/A</v>
      </c>
      <c r="G71" s="324" t="e" cm="1">
        <f t="array" aca="1" ref="G71" ca="1">INDEX(課題別内訳!$C:$K,$K71,COLUMN(G71))</f>
        <v>#N/A</v>
      </c>
      <c r="H71" s="324" t="e" cm="1">
        <f t="array" aca="1" ref="H71" ca="1">INDEX(課題別内訳!$C:$K,$K71,COLUMN(H71))</f>
        <v>#N/A</v>
      </c>
      <c r="I71" s="324" t="e">
        <f t="shared" ca="1" si="4"/>
        <v>#N/A</v>
      </c>
      <c r="K71" t="e">
        <f ca="1">IF(L70="NO",MATCH(C71,課題別内訳!B:B,0)+N71,K70+1)</f>
        <v>#N/A</v>
      </c>
      <c r="L71" t="e" cm="1">
        <f t="array" aca="1" ref="L71" ca="1">IF(INDEX(課題別内訳!A:L,K71+1,3)="","NO","OK")</f>
        <v>#N/A</v>
      </c>
      <c r="M71" t="e">
        <f ca="1">"課題別内訳!"&amp;"D"&amp;MATCH($C71,課題別内訳!B:B,0)&amp;":"&amp;"D667"</f>
        <v>#N/A</v>
      </c>
      <c r="N71" t="e">
        <f t="shared" ca="1" si="5"/>
        <v>#N/A</v>
      </c>
    </row>
    <row r="72" spans="3:14" x14ac:dyDescent="0.45">
      <c r="C72" s="307" t="e">
        <f t="shared" ca="1" si="3"/>
        <v>#N/A</v>
      </c>
      <c r="D72" s="310" t="e" cm="1">
        <f t="array" aca="1" ref="D72" ca="1">INDEX(課題別内訳!$C:$K,$K72,COLUMN(D72)-3)</f>
        <v>#N/A</v>
      </c>
      <c r="E72" s="324" t="e" cm="1">
        <f t="array" aca="1" ref="E72" ca="1">INDEX(課題別内訳!$C:$K,$K72,COLUMN(E72))</f>
        <v>#N/A</v>
      </c>
      <c r="F72" s="324" t="e" cm="1">
        <f t="array" aca="1" ref="F72" ca="1">INDEX(課題別内訳!$C:$K,$K72,COLUMN(F72))</f>
        <v>#N/A</v>
      </c>
      <c r="G72" s="324" t="e" cm="1">
        <f t="array" aca="1" ref="G72" ca="1">INDEX(課題別内訳!$C:$K,$K72,COLUMN(G72))</f>
        <v>#N/A</v>
      </c>
      <c r="H72" s="324" t="e" cm="1">
        <f t="array" aca="1" ref="H72" ca="1">INDEX(課題別内訳!$C:$K,$K72,COLUMN(H72))</f>
        <v>#N/A</v>
      </c>
      <c r="I72" s="324" t="e">
        <f t="shared" ca="1" si="4"/>
        <v>#N/A</v>
      </c>
      <c r="K72" t="e">
        <f ca="1">IF(L71="NO",MATCH(C72,課題別内訳!B:B,0)+N72,K71+1)</f>
        <v>#N/A</v>
      </c>
      <c r="L72" t="e" cm="1">
        <f t="array" aca="1" ref="L72" ca="1">IF(INDEX(課題別内訳!A:L,K72+1,3)="","NO","OK")</f>
        <v>#N/A</v>
      </c>
      <c r="M72" t="e">
        <f ca="1">"課題別内訳!"&amp;"D"&amp;MATCH($C72,課題別内訳!B:B,0)&amp;":"&amp;"D667"</f>
        <v>#N/A</v>
      </c>
      <c r="N72" t="e">
        <f t="shared" ca="1" si="5"/>
        <v>#N/A</v>
      </c>
    </row>
    <row r="73" spans="3:14" x14ac:dyDescent="0.45">
      <c r="C73" s="307" t="e">
        <f t="shared" ca="1" si="3"/>
        <v>#N/A</v>
      </c>
      <c r="D73" s="310" t="e" cm="1">
        <f t="array" aca="1" ref="D73" ca="1">INDEX(課題別内訳!$C:$K,$K73,COLUMN(D73)-3)</f>
        <v>#N/A</v>
      </c>
      <c r="E73" s="324" t="e" cm="1">
        <f t="array" aca="1" ref="E73" ca="1">INDEX(課題別内訳!$C:$K,$K73,COLUMN(E73))</f>
        <v>#N/A</v>
      </c>
      <c r="F73" s="324" t="e" cm="1">
        <f t="array" aca="1" ref="F73" ca="1">INDEX(課題別内訳!$C:$K,$K73,COLUMN(F73))</f>
        <v>#N/A</v>
      </c>
      <c r="G73" s="324" t="e" cm="1">
        <f t="array" aca="1" ref="G73" ca="1">INDEX(課題別内訳!$C:$K,$K73,COLUMN(G73))</f>
        <v>#N/A</v>
      </c>
      <c r="H73" s="324" t="e" cm="1">
        <f t="array" aca="1" ref="H73" ca="1">INDEX(課題別内訳!$C:$K,$K73,COLUMN(H73))</f>
        <v>#N/A</v>
      </c>
      <c r="I73" s="324" t="e">
        <f t="shared" ca="1" si="4"/>
        <v>#N/A</v>
      </c>
      <c r="K73" t="e">
        <f ca="1">IF(L72="NO",MATCH(C73,課題別内訳!B:B,0)+N73,K72+1)</f>
        <v>#N/A</v>
      </c>
      <c r="L73" t="e" cm="1">
        <f t="array" aca="1" ref="L73" ca="1">IF(INDEX(課題別内訳!A:L,K73+1,3)="","NO","OK")</f>
        <v>#N/A</v>
      </c>
      <c r="M73" t="e">
        <f ca="1">"課題別内訳!"&amp;"D"&amp;MATCH($C73,課題別内訳!B:B,0)&amp;":"&amp;"D667"</f>
        <v>#N/A</v>
      </c>
      <c r="N73" t="e">
        <f t="shared" ca="1" si="5"/>
        <v>#N/A</v>
      </c>
    </row>
    <row r="74" spans="3:14" x14ac:dyDescent="0.45">
      <c r="C74" s="307" t="e">
        <f t="shared" ca="1" si="3"/>
        <v>#N/A</v>
      </c>
      <c r="D74" s="310" t="e" cm="1">
        <f t="array" aca="1" ref="D74" ca="1">INDEX(課題別内訳!$C:$K,$K74,COLUMN(D74)-3)</f>
        <v>#N/A</v>
      </c>
      <c r="E74" s="324" t="e" cm="1">
        <f t="array" aca="1" ref="E74" ca="1">INDEX(課題別内訳!$C:$K,$K74,COLUMN(E74))</f>
        <v>#N/A</v>
      </c>
      <c r="F74" s="324" t="e" cm="1">
        <f t="array" aca="1" ref="F74" ca="1">INDEX(課題別内訳!$C:$K,$K74,COLUMN(F74))</f>
        <v>#N/A</v>
      </c>
      <c r="G74" s="324" t="e" cm="1">
        <f t="array" aca="1" ref="G74" ca="1">INDEX(課題別内訳!$C:$K,$K74,COLUMN(G74))</f>
        <v>#N/A</v>
      </c>
      <c r="H74" s="324" t="e" cm="1">
        <f t="array" aca="1" ref="H74" ca="1">INDEX(課題別内訳!$C:$K,$K74,COLUMN(H74))</f>
        <v>#N/A</v>
      </c>
      <c r="I74" s="324" t="e">
        <f t="shared" ca="1" si="4"/>
        <v>#N/A</v>
      </c>
      <c r="K74" t="e">
        <f ca="1">IF(L73="NO",MATCH(C74,課題別内訳!B:B,0)+N74,K73+1)</f>
        <v>#N/A</v>
      </c>
      <c r="L74" t="e" cm="1">
        <f t="array" aca="1" ref="L74" ca="1">IF(INDEX(課題別内訳!A:L,K74+1,3)="","NO","OK")</f>
        <v>#N/A</v>
      </c>
      <c r="M74" t="e">
        <f ca="1">"課題別内訳!"&amp;"D"&amp;MATCH($C74,課題別内訳!B:B,0)&amp;":"&amp;"D667"</f>
        <v>#N/A</v>
      </c>
      <c r="N74" t="e">
        <f t="shared" ca="1" si="5"/>
        <v>#N/A</v>
      </c>
    </row>
    <row r="75" spans="3:14" x14ac:dyDescent="0.45">
      <c r="C75" s="307" t="e">
        <f t="shared" ca="1" si="3"/>
        <v>#N/A</v>
      </c>
      <c r="D75" s="310" t="e" cm="1">
        <f t="array" aca="1" ref="D75" ca="1">INDEX(課題別内訳!$C:$K,$K75,COLUMN(D75)-3)</f>
        <v>#N/A</v>
      </c>
      <c r="E75" s="324" t="e" cm="1">
        <f t="array" aca="1" ref="E75" ca="1">INDEX(課題別内訳!$C:$K,$K75,COLUMN(E75))</f>
        <v>#N/A</v>
      </c>
      <c r="F75" s="324" t="e" cm="1">
        <f t="array" aca="1" ref="F75" ca="1">INDEX(課題別内訳!$C:$K,$K75,COLUMN(F75))</f>
        <v>#N/A</v>
      </c>
      <c r="G75" s="324" t="e" cm="1">
        <f t="array" aca="1" ref="G75" ca="1">INDEX(課題別内訳!$C:$K,$K75,COLUMN(G75))</f>
        <v>#N/A</v>
      </c>
      <c r="H75" s="324" t="e" cm="1">
        <f t="array" aca="1" ref="H75" ca="1">INDEX(課題別内訳!$C:$K,$K75,COLUMN(H75))</f>
        <v>#N/A</v>
      </c>
      <c r="I75" s="324" t="e">
        <f t="shared" ca="1" si="4"/>
        <v>#N/A</v>
      </c>
      <c r="K75" t="e">
        <f ca="1">IF(L74="NO",MATCH(C75,課題別内訳!B:B,0)+N75,K74+1)</f>
        <v>#N/A</v>
      </c>
      <c r="L75" t="e" cm="1">
        <f t="array" aca="1" ref="L75" ca="1">IF(INDEX(課題別内訳!A:L,K75+1,3)="","NO","OK")</f>
        <v>#N/A</v>
      </c>
      <c r="M75" t="e">
        <f ca="1">"課題別内訳!"&amp;"D"&amp;MATCH($C75,課題別内訳!B:B,0)&amp;":"&amp;"D667"</f>
        <v>#N/A</v>
      </c>
      <c r="N75" t="e">
        <f t="shared" ca="1" si="5"/>
        <v>#N/A</v>
      </c>
    </row>
    <row r="76" spans="3:14" x14ac:dyDescent="0.45">
      <c r="C76" s="307" t="e">
        <f t="shared" ca="1" si="3"/>
        <v>#N/A</v>
      </c>
      <c r="D76" s="310" t="e" cm="1">
        <f t="array" aca="1" ref="D76" ca="1">INDEX(課題別内訳!$C:$K,$K76,COLUMN(D76)-3)</f>
        <v>#N/A</v>
      </c>
      <c r="E76" s="324" t="e" cm="1">
        <f t="array" aca="1" ref="E76" ca="1">INDEX(課題別内訳!$C:$K,$K76,COLUMN(E76))</f>
        <v>#N/A</v>
      </c>
      <c r="F76" s="324" t="e" cm="1">
        <f t="array" aca="1" ref="F76" ca="1">INDEX(課題別内訳!$C:$K,$K76,COLUMN(F76))</f>
        <v>#N/A</v>
      </c>
      <c r="G76" s="324" t="e" cm="1">
        <f t="array" aca="1" ref="G76" ca="1">INDEX(課題別内訳!$C:$K,$K76,COLUMN(G76))</f>
        <v>#N/A</v>
      </c>
      <c r="H76" s="324" t="e" cm="1">
        <f t="array" aca="1" ref="H76" ca="1">INDEX(課題別内訳!$C:$K,$K76,COLUMN(H76))</f>
        <v>#N/A</v>
      </c>
      <c r="I76" s="324" t="e">
        <f t="shared" ca="1" si="4"/>
        <v>#N/A</v>
      </c>
      <c r="K76" t="e">
        <f ca="1">IF(L75="NO",MATCH(C76,課題別内訳!B:B,0)+N76,K75+1)</f>
        <v>#N/A</v>
      </c>
      <c r="L76" t="e" cm="1">
        <f t="array" aca="1" ref="L76" ca="1">IF(INDEX(課題別内訳!A:L,K76+1,3)="","NO","OK")</f>
        <v>#N/A</v>
      </c>
      <c r="M76" t="e">
        <f ca="1">"課題別内訳!"&amp;"D"&amp;MATCH($C76,課題別内訳!B:B,0)&amp;":"&amp;"D667"</f>
        <v>#N/A</v>
      </c>
      <c r="N76" t="e">
        <f t="shared" ca="1" si="5"/>
        <v>#N/A</v>
      </c>
    </row>
    <row r="77" spans="3:14" x14ac:dyDescent="0.45">
      <c r="C77" s="307" t="e">
        <f t="shared" ca="1" si="3"/>
        <v>#N/A</v>
      </c>
      <c r="D77" s="310" t="e" cm="1">
        <f t="array" aca="1" ref="D77" ca="1">INDEX(課題別内訳!$C:$K,$K77,COLUMN(D77)-3)</f>
        <v>#N/A</v>
      </c>
      <c r="E77" s="324" t="e" cm="1">
        <f t="array" aca="1" ref="E77" ca="1">INDEX(課題別内訳!$C:$K,$K77,COLUMN(E77))</f>
        <v>#N/A</v>
      </c>
      <c r="F77" s="324" t="e" cm="1">
        <f t="array" aca="1" ref="F77" ca="1">INDEX(課題別内訳!$C:$K,$K77,COLUMN(F77))</f>
        <v>#N/A</v>
      </c>
      <c r="G77" s="324" t="e" cm="1">
        <f t="array" aca="1" ref="G77" ca="1">INDEX(課題別内訳!$C:$K,$K77,COLUMN(G77))</f>
        <v>#N/A</v>
      </c>
      <c r="H77" s="324" t="e" cm="1">
        <f t="array" aca="1" ref="H77" ca="1">INDEX(課題別内訳!$C:$K,$K77,COLUMN(H77))</f>
        <v>#N/A</v>
      </c>
      <c r="I77" s="324" t="e">
        <f t="shared" ca="1" si="4"/>
        <v>#N/A</v>
      </c>
      <c r="K77" t="e">
        <f ca="1">IF(L76="NO",MATCH(C77,課題別内訳!B:B,0)+N77,K76+1)</f>
        <v>#N/A</v>
      </c>
      <c r="L77" t="e" cm="1">
        <f t="array" aca="1" ref="L77" ca="1">IF(INDEX(課題別内訳!A:L,K77+1,3)="","NO","OK")</f>
        <v>#N/A</v>
      </c>
      <c r="M77" t="e">
        <f ca="1">"課題別内訳!"&amp;"D"&amp;MATCH($C77,課題別内訳!B:B,0)&amp;":"&amp;"D667"</f>
        <v>#N/A</v>
      </c>
      <c r="N77" t="e">
        <f t="shared" ca="1" si="5"/>
        <v>#N/A</v>
      </c>
    </row>
    <row r="78" spans="3:14" x14ac:dyDescent="0.45">
      <c r="C78" s="307" t="e">
        <f t="shared" ref="C78:C96" ca="1" si="6">IF(L77="NO",C77+1,C77)</f>
        <v>#N/A</v>
      </c>
      <c r="D78" s="310" t="e" cm="1">
        <f t="array" aca="1" ref="D78" ca="1">INDEX(課題別内訳!$C:$K,$K78,COLUMN(D78)-3)</f>
        <v>#N/A</v>
      </c>
      <c r="E78" s="324" t="e" cm="1">
        <f t="array" aca="1" ref="E78" ca="1">INDEX(課題別内訳!$C:$K,$K78,COLUMN(E78))</f>
        <v>#N/A</v>
      </c>
      <c r="F78" s="324" t="e" cm="1">
        <f t="array" aca="1" ref="F78" ca="1">INDEX(課題別内訳!$C:$K,$K78,COLUMN(F78))</f>
        <v>#N/A</v>
      </c>
      <c r="G78" s="324" t="e" cm="1">
        <f t="array" aca="1" ref="G78" ca="1">INDEX(課題別内訳!$C:$K,$K78,COLUMN(G78))</f>
        <v>#N/A</v>
      </c>
      <c r="H78" s="324" t="e" cm="1">
        <f t="array" aca="1" ref="H78" ca="1">INDEX(課題別内訳!$C:$K,$K78,COLUMN(H78))</f>
        <v>#N/A</v>
      </c>
      <c r="I78" s="324" t="e">
        <f t="shared" ref="I78:I96" ca="1" si="7">SUM(E78:H78)</f>
        <v>#N/A</v>
      </c>
      <c r="K78" t="e">
        <f ca="1">IF(L77="NO",MATCH(C78,課題別内訳!B:B,0)+N78,K77+1)</f>
        <v>#N/A</v>
      </c>
      <c r="L78" t="e" cm="1">
        <f t="array" aca="1" ref="L78" ca="1">IF(INDEX(課題別内訳!A:L,K78+1,3)="","NO","OK")</f>
        <v>#N/A</v>
      </c>
      <c r="M78" t="e">
        <f ca="1">"課題別内訳!"&amp;"D"&amp;MATCH($C78,課題別内訳!B:B,0)&amp;":"&amp;"D667"</f>
        <v>#N/A</v>
      </c>
      <c r="N78" t="e">
        <f t="shared" ca="1" si="5"/>
        <v>#N/A</v>
      </c>
    </row>
    <row r="79" spans="3:14" x14ac:dyDescent="0.45">
      <c r="C79" s="307" t="e">
        <f t="shared" ca="1" si="6"/>
        <v>#N/A</v>
      </c>
      <c r="D79" s="310" t="e" cm="1">
        <f t="array" aca="1" ref="D79" ca="1">INDEX(課題別内訳!$C:$K,$K79,COLUMN(D79)-3)</f>
        <v>#N/A</v>
      </c>
      <c r="E79" s="324" t="e" cm="1">
        <f t="array" aca="1" ref="E79" ca="1">INDEX(課題別内訳!$C:$K,$K79,COLUMN(E79))</f>
        <v>#N/A</v>
      </c>
      <c r="F79" s="324" t="e" cm="1">
        <f t="array" aca="1" ref="F79" ca="1">INDEX(課題別内訳!$C:$K,$K79,COLUMN(F79))</f>
        <v>#N/A</v>
      </c>
      <c r="G79" s="324" t="e" cm="1">
        <f t="array" aca="1" ref="G79" ca="1">INDEX(課題別内訳!$C:$K,$K79,COLUMN(G79))</f>
        <v>#N/A</v>
      </c>
      <c r="H79" s="324" t="e" cm="1">
        <f t="array" aca="1" ref="H79" ca="1">INDEX(課題別内訳!$C:$K,$K79,COLUMN(H79))</f>
        <v>#N/A</v>
      </c>
      <c r="I79" s="324" t="e">
        <f t="shared" ca="1" si="7"/>
        <v>#N/A</v>
      </c>
      <c r="K79" t="e">
        <f ca="1">IF(L78="NO",MATCH(C79,課題別内訳!B:B,0)+N79,K78+1)</f>
        <v>#N/A</v>
      </c>
      <c r="L79" t="e" cm="1">
        <f t="array" aca="1" ref="L79" ca="1">IF(INDEX(課題別内訳!A:L,K79+1,3)="","NO","OK")</f>
        <v>#N/A</v>
      </c>
      <c r="M79" t="e">
        <f ca="1">"課題別内訳!"&amp;"D"&amp;MATCH($C79,課題別内訳!B:B,0)&amp;":"&amp;"D667"</f>
        <v>#N/A</v>
      </c>
      <c r="N79" t="e">
        <f t="shared" ca="1" si="5"/>
        <v>#N/A</v>
      </c>
    </row>
    <row r="80" spans="3:14" x14ac:dyDescent="0.45">
      <c r="C80" s="307" t="e">
        <f t="shared" ca="1" si="6"/>
        <v>#N/A</v>
      </c>
      <c r="D80" s="310" t="e" cm="1">
        <f t="array" aca="1" ref="D80" ca="1">INDEX(課題別内訳!$C:$K,$K80,COLUMN(D80)-3)</f>
        <v>#N/A</v>
      </c>
      <c r="E80" s="324" t="e" cm="1">
        <f t="array" aca="1" ref="E80" ca="1">INDEX(課題別内訳!$C:$K,$K80,COLUMN(E80))</f>
        <v>#N/A</v>
      </c>
      <c r="F80" s="324" t="e" cm="1">
        <f t="array" aca="1" ref="F80" ca="1">INDEX(課題別内訳!$C:$K,$K80,COLUMN(F80))</f>
        <v>#N/A</v>
      </c>
      <c r="G80" s="324" t="e" cm="1">
        <f t="array" aca="1" ref="G80" ca="1">INDEX(課題別内訳!$C:$K,$K80,COLUMN(G80))</f>
        <v>#N/A</v>
      </c>
      <c r="H80" s="324" t="e" cm="1">
        <f t="array" aca="1" ref="H80" ca="1">INDEX(課題別内訳!$C:$K,$K80,COLUMN(H80))</f>
        <v>#N/A</v>
      </c>
      <c r="I80" s="324" t="e">
        <f t="shared" ca="1" si="7"/>
        <v>#N/A</v>
      </c>
      <c r="K80" t="e">
        <f ca="1">IF(L79="NO",MATCH(C80,課題別内訳!B:B,0)+N80,K79+1)</f>
        <v>#N/A</v>
      </c>
      <c r="L80" t="e" cm="1">
        <f t="array" aca="1" ref="L80" ca="1">IF(INDEX(課題別内訳!A:L,K80+1,3)="","NO","OK")</f>
        <v>#N/A</v>
      </c>
      <c r="M80" t="e">
        <f ca="1">"課題別内訳!"&amp;"D"&amp;MATCH($C80,課題別内訳!B:B,0)&amp;":"&amp;"D667"</f>
        <v>#N/A</v>
      </c>
      <c r="N80" t="e">
        <f t="shared" ca="1" si="5"/>
        <v>#N/A</v>
      </c>
    </row>
    <row r="81" spans="3:14" x14ac:dyDescent="0.45">
      <c r="C81" s="307" t="e">
        <f t="shared" ca="1" si="6"/>
        <v>#N/A</v>
      </c>
      <c r="D81" s="310" t="e" cm="1">
        <f t="array" aca="1" ref="D81" ca="1">INDEX(課題別内訳!$C:$K,$K81,COLUMN(D81)-3)</f>
        <v>#N/A</v>
      </c>
      <c r="E81" s="324" t="e" cm="1">
        <f t="array" aca="1" ref="E81" ca="1">INDEX(課題別内訳!$C:$K,$K81,COLUMN(E81))</f>
        <v>#N/A</v>
      </c>
      <c r="F81" s="324" t="e" cm="1">
        <f t="array" aca="1" ref="F81" ca="1">INDEX(課題別内訳!$C:$K,$K81,COLUMN(F81))</f>
        <v>#N/A</v>
      </c>
      <c r="G81" s="324" t="e" cm="1">
        <f t="array" aca="1" ref="G81" ca="1">INDEX(課題別内訳!$C:$K,$K81,COLUMN(G81))</f>
        <v>#N/A</v>
      </c>
      <c r="H81" s="324" t="e" cm="1">
        <f t="array" aca="1" ref="H81" ca="1">INDEX(課題別内訳!$C:$K,$K81,COLUMN(H81))</f>
        <v>#N/A</v>
      </c>
      <c r="I81" s="324" t="e">
        <f t="shared" ca="1" si="7"/>
        <v>#N/A</v>
      </c>
      <c r="K81" t="e">
        <f ca="1">IF(L80="NO",MATCH(C81,課題別内訳!B:B,0)+N81,K80+1)</f>
        <v>#N/A</v>
      </c>
      <c r="L81" t="e" cm="1">
        <f t="array" aca="1" ref="L81" ca="1">IF(INDEX(課題別内訳!A:L,K81+1,3)="","NO","OK")</f>
        <v>#N/A</v>
      </c>
      <c r="M81" t="e">
        <f ca="1">"課題別内訳!"&amp;"D"&amp;MATCH($C81,課題別内訳!B:B,0)&amp;":"&amp;"D667"</f>
        <v>#N/A</v>
      </c>
      <c r="N81" t="e">
        <f t="shared" ca="1" si="5"/>
        <v>#N/A</v>
      </c>
    </row>
    <row r="82" spans="3:14" x14ac:dyDescent="0.45">
      <c r="C82" s="307" t="e">
        <f t="shared" ca="1" si="6"/>
        <v>#N/A</v>
      </c>
      <c r="D82" s="310" t="e" cm="1">
        <f t="array" aca="1" ref="D82" ca="1">INDEX(課題別内訳!$C:$K,$K82,COLUMN(D82)-3)</f>
        <v>#N/A</v>
      </c>
      <c r="E82" s="324" t="e" cm="1">
        <f t="array" aca="1" ref="E82" ca="1">INDEX(課題別内訳!$C:$K,$K82,COLUMN(E82))</f>
        <v>#N/A</v>
      </c>
      <c r="F82" s="324" t="e" cm="1">
        <f t="array" aca="1" ref="F82" ca="1">INDEX(課題別内訳!$C:$K,$K82,COLUMN(F82))</f>
        <v>#N/A</v>
      </c>
      <c r="G82" s="324" t="e" cm="1">
        <f t="array" aca="1" ref="G82" ca="1">INDEX(課題別内訳!$C:$K,$K82,COLUMN(G82))</f>
        <v>#N/A</v>
      </c>
      <c r="H82" s="324" t="e" cm="1">
        <f t="array" aca="1" ref="H82" ca="1">INDEX(課題別内訳!$C:$K,$K82,COLUMN(H82))</f>
        <v>#N/A</v>
      </c>
      <c r="I82" s="324" t="e">
        <f t="shared" ca="1" si="7"/>
        <v>#N/A</v>
      </c>
      <c r="K82" t="e">
        <f ca="1">IF(L81="NO",MATCH(C82,課題別内訳!B:B,0)+N82,K81+1)</f>
        <v>#N/A</v>
      </c>
      <c r="L82" t="e" cm="1">
        <f t="array" aca="1" ref="L82" ca="1">IF(INDEX(課題別内訳!A:L,K82+1,3)="","NO","OK")</f>
        <v>#N/A</v>
      </c>
      <c r="M82" t="e">
        <f ca="1">"課題別内訳!"&amp;"D"&amp;MATCH($C82,課題別内訳!B:B,0)&amp;":"&amp;"D667"</f>
        <v>#N/A</v>
      </c>
      <c r="N82" t="e">
        <f t="shared" ca="1" si="5"/>
        <v>#N/A</v>
      </c>
    </row>
    <row r="83" spans="3:14" x14ac:dyDescent="0.45">
      <c r="C83" s="307" t="e">
        <f t="shared" ca="1" si="6"/>
        <v>#N/A</v>
      </c>
      <c r="D83" s="310" t="e" cm="1">
        <f t="array" aca="1" ref="D83" ca="1">INDEX(課題別内訳!$C:$K,$K83,COLUMN(D83)-3)</f>
        <v>#N/A</v>
      </c>
      <c r="E83" s="324" t="e" cm="1">
        <f t="array" aca="1" ref="E83" ca="1">INDEX(課題別内訳!$C:$K,$K83,COLUMN(E83))</f>
        <v>#N/A</v>
      </c>
      <c r="F83" s="324" t="e" cm="1">
        <f t="array" aca="1" ref="F83" ca="1">INDEX(課題別内訳!$C:$K,$K83,COLUMN(F83))</f>
        <v>#N/A</v>
      </c>
      <c r="G83" s="324" t="e" cm="1">
        <f t="array" aca="1" ref="G83" ca="1">INDEX(課題別内訳!$C:$K,$K83,COLUMN(G83))</f>
        <v>#N/A</v>
      </c>
      <c r="H83" s="324" t="e" cm="1">
        <f t="array" aca="1" ref="H83" ca="1">INDEX(課題別内訳!$C:$K,$K83,COLUMN(H83))</f>
        <v>#N/A</v>
      </c>
      <c r="I83" s="324" t="e">
        <f t="shared" ca="1" si="7"/>
        <v>#N/A</v>
      </c>
      <c r="K83" t="e">
        <f ca="1">IF(L82="NO",MATCH(C83,課題別内訳!B:B,0)+N83,K82+1)</f>
        <v>#N/A</v>
      </c>
      <c r="L83" t="e" cm="1">
        <f t="array" aca="1" ref="L83" ca="1">IF(INDEX(課題別内訳!A:L,K83+1,3)="","NO","OK")</f>
        <v>#N/A</v>
      </c>
      <c r="M83" t="e">
        <f ca="1">"課題別内訳!"&amp;"D"&amp;MATCH($C83,課題別内訳!B:B,0)&amp;":"&amp;"D667"</f>
        <v>#N/A</v>
      </c>
      <c r="N83" t="e">
        <f t="shared" ca="1" si="5"/>
        <v>#N/A</v>
      </c>
    </row>
    <row r="84" spans="3:14" x14ac:dyDescent="0.45">
      <c r="C84" s="307" t="e">
        <f t="shared" ca="1" si="6"/>
        <v>#N/A</v>
      </c>
      <c r="D84" s="310" t="e" cm="1">
        <f t="array" aca="1" ref="D84" ca="1">INDEX(課題別内訳!$C:$K,$K84,COLUMN(D84)-3)</f>
        <v>#N/A</v>
      </c>
      <c r="E84" s="324" t="e" cm="1">
        <f t="array" aca="1" ref="E84" ca="1">INDEX(課題別内訳!$C:$K,$K84,COLUMN(E84))</f>
        <v>#N/A</v>
      </c>
      <c r="F84" s="324" t="e" cm="1">
        <f t="array" aca="1" ref="F84" ca="1">INDEX(課題別内訳!$C:$K,$K84,COLUMN(F84))</f>
        <v>#N/A</v>
      </c>
      <c r="G84" s="324" t="e" cm="1">
        <f t="array" aca="1" ref="G84" ca="1">INDEX(課題別内訳!$C:$K,$K84,COLUMN(G84))</f>
        <v>#N/A</v>
      </c>
      <c r="H84" s="324" t="e" cm="1">
        <f t="array" aca="1" ref="H84" ca="1">INDEX(課題別内訳!$C:$K,$K84,COLUMN(H84))</f>
        <v>#N/A</v>
      </c>
      <c r="I84" s="324" t="e">
        <f t="shared" ca="1" si="7"/>
        <v>#N/A</v>
      </c>
      <c r="K84" t="e">
        <f ca="1">IF(L83="NO",MATCH(C84,課題別内訳!B:B,0)+N84,K83+1)</f>
        <v>#N/A</v>
      </c>
      <c r="L84" t="e" cm="1">
        <f t="array" aca="1" ref="L84" ca="1">IF(INDEX(課題別内訳!A:L,K84+1,3)="","NO","OK")</f>
        <v>#N/A</v>
      </c>
      <c r="M84" t="e">
        <f ca="1">"課題別内訳!"&amp;"D"&amp;MATCH($C84,課題別内訳!B:B,0)&amp;":"&amp;"D667"</f>
        <v>#N/A</v>
      </c>
      <c r="N84" t="e">
        <f t="shared" ca="1" si="5"/>
        <v>#N/A</v>
      </c>
    </row>
    <row r="85" spans="3:14" x14ac:dyDescent="0.45">
      <c r="C85" s="307" t="e">
        <f t="shared" ca="1" si="6"/>
        <v>#N/A</v>
      </c>
      <c r="D85" s="310" t="e" cm="1">
        <f t="array" aca="1" ref="D85" ca="1">INDEX(課題別内訳!$C:$K,$K85,COLUMN(D85)-3)</f>
        <v>#N/A</v>
      </c>
      <c r="E85" s="324" t="e" cm="1">
        <f t="array" aca="1" ref="E85" ca="1">INDEX(課題別内訳!$C:$K,$K85,COLUMN(E85))</f>
        <v>#N/A</v>
      </c>
      <c r="F85" s="324" t="e" cm="1">
        <f t="array" aca="1" ref="F85" ca="1">INDEX(課題別内訳!$C:$K,$K85,COLUMN(F85))</f>
        <v>#N/A</v>
      </c>
      <c r="G85" s="324" t="e" cm="1">
        <f t="array" aca="1" ref="G85" ca="1">INDEX(課題別内訳!$C:$K,$K85,COLUMN(G85))</f>
        <v>#N/A</v>
      </c>
      <c r="H85" s="324" t="e" cm="1">
        <f t="array" aca="1" ref="H85" ca="1">INDEX(課題別内訳!$C:$K,$K85,COLUMN(H85))</f>
        <v>#N/A</v>
      </c>
      <c r="I85" s="324" t="e">
        <f t="shared" ca="1" si="7"/>
        <v>#N/A</v>
      </c>
      <c r="K85" t="e">
        <f ca="1">IF(L84="NO",MATCH(C85,課題別内訳!B:B,0)+N85,K84+1)</f>
        <v>#N/A</v>
      </c>
      <c r="L85" t="e" cm="1">
        <f t="array" aca="1" ref="L85" ca="1">IF(INDEX(課題別内訳!A:L,K85+1,3)="","NO","OK")</f>
        <v>#N/A</v>
      </c>
      <c r="M85" t="e">
        <f ca="1">"課題別内訳!"&amp;"D"&amp;MATCH($C85,課題別内訳!B:B,0)&amp;":"&amp;"D667"</f>
        <v>#N/A</v>
      </c>
      <c r="N85" t="e">
        <f t="shared" ca="1" si="5"/>
        <v>#N/A</v>
      </c>
    </row>
    <row r="86" spans="3:14" x14ac:dyDescent="0.45">
      <c r="C86" s="307" t="e">
        <f t="shared" ca="1" si="6"/>
        <v>#N/A</v>
      </c>
      <c r="D86" s="310" t="e" cm="1">
        <f t="array" aca="1" ref="D86" ca="1">INDEX(課題別内訳!$C:$K,$K86,COLUMN(D86)-3)</f>
        <v>#N/A</v>
      </c>
      <c r="E86" s="324" t="e" cm="1">
        <f t="array" aca="1" ref="E86" ca="1">INDEX(課題別内訳!$C:$K,$K86,COLUMN(E86))</f>
        <v>#N/A</v>
      </c>
      <c r="F86" s="324" t="e" cm="1">
        <f t="array" aca="1" ref="F86" ca="1">INDEX(課題別内訳!$C:$K,$K86,COLUMN(F86))</f>
        <v>#N/A</v>
      </c>
      <c r="G86" s="324" t="e" cm="1">
        <f t="array" aca="1" ref="G86" ca="1">INDEX(課題別内訳!$C:$K,$K86,COLUMN(G86))</f>
        <v>#N/A</v>
      </c>
      <c r="H86" s="324" t="e" cm="1">
        <f t="array" aca="1" ref="H86" ca="1">INDEX(課題別内訳!$C:$K,$K86,COLUMN(H86))</f>
        <v>#N/A</v>
      </c>
      <c r="I86" s="324" t="e">
        <f t="shared" ca="1" si="7"/>
        <v>#N/A</v>
      </c>
      <c r="K86" t="e">
        <f ca="1">IF(L85="NO",MATCH(C86,課題別内訳!B:B,0)+N86,K85+1)</f>
        <v>#N/A</v>
      </c>
      <c r="L86" t="e" cm="1">
        <f t="array" aca="1" ref="L86" ca="1">IF(INDEX(課題別内訳!A:L,K86+1,3)="","NO","OK")</f>
        <v>#N/A</v>
      </c>
      <c r="M86" t="e">
        <f ca="1">"課題別内訳!"&amp;"D"&amp;MATCH($C86,課題別内訳!B:B,0)&amp;":"&amp;"D667"</f>
        <v>#N/A</v>
      </c>
      <c r="N86" t="e">
        <f t="shared" ca="1" si="5"/>
        <v>#N/A</v>
      </c>
    </row>
    <row r="87" spans="3:14" x14ac:dyDescent="0.45">
      <c r="C87" s="307" t="e">
        <f t="shared" ca="1" si="6"/>
        <v>#N/A</v>
      </c>
      <c r="D87" s="310" t="e" cm="1">
        <f t="array" aca="1" ref="D87" ca="1">INDEX(課題別内訳!$C:$K,$K87,COLUMN(D87)-3)</f>
        <v>#N/A</v>
      </c>
      <c r="E87" s="324" t="e" cm="1">
        <f t="array" aca="1" ref="E87" ca="1">INDEX(課題別内訳!$C:$K,$K87,COLUMN(E87))</f>
        <v>#N/A</v>
      </c>
      <c r="F87" s="324" t="e" cm="1">
        <f t="array" aca="1" ref="F87" ca="1">INDEX(課題別内訳!$C:$K,$K87,COLUMN(F87))</f>
        <v>#N/A</v>
      </c>
      <c r="G87" s="324" t="e" cm="1">
        <f t="array" aca="1" ref="G87" ca="1">INDEX(課題別内訳!$C:$K,$K87,COLUMN(G87))</f>
        <v>#N/A</v>
      </c>
      <c r="H87" s="324" t="e" cm="1">
        <f t="array" aca="1" ref="H87" ca="1">INDEX(課題別内訳!$C:$K,$K87,COLUMN(H87))</f>
        <v>#N/A</v>
      </c>
      <c r="I87" s="324" t="e">
        <f t="shared" ca="1" si="7"/>
        <v>#N/A</v>
      </c>
      <c r="K87" t="e">
        <f ca="1">IF(L86="NO",MATCH(C87,課題別内訳!B:B,0)+N87,K86+1)</f>
        <v>#N/A</v>
      </c>
      <c r="L87" t="e" cm="1">
        <f t="array" aca="1" ref="L87" ca="1">IF(INDEX(課題別内訳!A:L,K87+1,3)="","NO","OK")</f>
        <v>#N/A</v>
      </c>
      <c r="M87" t="e">
        <f ca="1">"課題別内訳!"&amp;"D"&amp;MATCH($C87,課題別内訳!B:B,0)&amp;":"&amp;"D667"</f>
        <v>#N/A</v>
      </c>
      <c r="N87" t="e">
        <f t="shared" ca="1" si="5"/>
        <v>#N/A</v>
      </c>
    </row>
    <row r="88" spans="3:14" x14ac:dyDescent="0.45">
      <c r="C88" s="307" t="e">
        <f t="shared" ca="1" si="6"/>
        <v>#N/A</v>
      </c>
      <c r="D88" s="310" t="e" cm="1">
        <f t="array" aca="1" ref="D88" ca="1">INDEX(課題別内訳!$C:$K,$K88,COLUMN(D88)-3)</f>
        <v>#N/A</v>
      </c>
      <c r="E88" s="324" t="e" cm="1">
        <f t="array" aca="1" ref="E88" ca="1">INDEX(課題別内訳!$C:$K,$K88,COLUMN(E88))</f>
        <v>#N/A</v>
      </c>
      <c r="F88" s="324" t="e" cm="1">
        <f t="array" aca="1" ref="F88" ca="1">INDEX(課題別内訳!$C:$K,$K88,COLUMN(F88))</f>
        <v>#N/A</v>
      </c>
      <c r="G88" s="324" t="e" cm="1">
        <f t="array" aca="1" ref="G88" ca="1">INDEX(課題別内訳!$C:$K,$K88,COLUMN(G88))</f>
        <v>#N/A</v>
      </c>
      <c r="H88" s="324" t="e" cm="1">
        <f t="array" aca="1" ref="H88" ca="1">INDEX(課題別内訳!$C:$K,$K88,COLUMN(H88))</f>
        <v>#N/A</v>
      </c>
      <c r="I88" s="324" t="e">
        <f t="shared" ca="1" si="7"/>
        <v>#N/A</v>
      </c>
      <c r="K88" t="e">
        <f ca="1">IF(L87="NO",MATCH(C88,課題別内訳!B:B,0)+N88,K87+1)</f>
        <v>#N/A</v>
      </c>
      <c r="L88" t="e" cm="1">
        <f t="array" aca="1" ref="L88" ca="1">IF(INDEX(課題別内訳!A:L,K88+1,3)="","NO","OK")</f>
        <v>#N/A</v>
      </c>
      <c r="M88" t="e">
        <f ca="1">"課題別内訳!"&amp;"D"&amp;MATCH($C88,課題別内訳!B:B,0)&amp;":"&amp;"D667"</f>
        <v>#N/A</v>
      </c>
      <c r="N88" t="e">
        <f t="shared" ca="1" si="5"/>
        <v>#N/A</v>
      </c>
    </row>
    <row r="89" spans="3:14" x14ac:dyDescent="0.45">
      <c r="C89" s="307" t="e">
        <f t="shared" ca="1" si="6"/>
        <v>#N/A</v>
      </c>
      <c r="D89" s="310" t="e" cm="1">
        <f t="array" aca="1" ref="D89" ca="1">INDEX(課題別内訳!$C:$K,$K89,COLUMN(D89)-3)</f>
        <v>#N/A</v>
      </c>
      <c r="E89" s="324" t="e" cm="1">
        <f t="array" aca="1" ref="E89" ca="1">INDEX(課題別内訳!$C:$K,$K89,COLUMN(E89))</f>
        <v>#N/A</v>
      </c>
      <c r="F89" s="324" t="e" cm="1">
        <f t="array" aca="1" ref="F89" ca="1">INDEX(課題別内訳!$C:$K,$K89,COLUMN(F89))</f>
        <v>#N/A</v>
      </c>
      <c r="G89" s="324" t="e" cm="1">
        <f t="array" aca="1" ref="G89" ca="1">INDEX(課題別内訳!$C:$K,$K89,COLUMN(G89))</f>
        <v>#N/A</v>
      </c>
      <c r="H89" s="324" t="e" cm="1">
        <f t="array" aca="1" ref="H89" ca="1">INDEX(課題別内訳!$C:$K,$K89,COLUMN(H89))</f>
        <v>#N/A</v>
      </c>
      <c r="I89" s="324" t="e">
        <f t="shared" ca="1" si="7"/>
        <v>#N/A</v>
      </c>
      <c r="K89" t="e">
        <f ca="1">IF(L88="NO",MATCH(C89,課題別内訳!B:B,0)+N89,K88+1)</f>
        <v>#N/A</v>
      </c>
      <c r="L89" t="e" cm="1">
        <f t="array" aca="1" ref="L89" ca="1">IF(INDEX(課題別内訳!A:L,K89+1,3)="","NO","OK")</f>
        <v>#N/A</v>
      </c>
      <c r="M89" t="e">
        <f ca="1">"課題別内訳!"&amp;"D"&amp;MATCH($C89,課題別内訳!B:B,0)&amp;":"&amp;"D667"</f>
        <v>#N/A</v>
      </c>
      <c r="N89" t="e">
        <f t="shared" ca="1" si="5"/>
        <v>#N/A</v>
      </c>
    </row>
    <row r="90" spans="3:14" x14ac:dyDescent="0.45">
      <c r="C90" s="307" t="e">
        <f t="shared" ca="1" si="6"/>
        <v>#N/A</v>
      </c>
      <c r="D90" s="310" t="e" cm="1">
        <f t="array" aca="1" ref="D90" ca="1">INDEX(課題別内訳!$C:$K,$K90,COLUMN(D90)-3)</f>
        <v>#N/A</v>
      </c>
      <c r="E90" s="324" t="e" cm="1">
        <f t="array" aca="1" ref="E90" ca="1">INDEX(課題別内訳!$C:$K,$K90,COLUMN(E90))</f>
        <v>#N/A</v>
      </c>
      <c r="F90" s="324" t="e" cm="1">
        <f t="array" aca="1" ref="F90" ca="1">INDEX(課題別内訳!$C:$K,$K90,COLUMN(F90))</f>
        <v>#N/A</v>
      </c>
      <c r="G90" s="324" t="e" cm="1">
        <f t="array" aca="1" ref="G90" ca="1">INDEX(課題別内訳!$C:$K,$K90,COLUMN(G90))</f>
        <v>#N/A</v>
      </c>
      <c r="H90" s="324" t="e" cm="1">
        <f t="array" aca="1" ref="H90" ca="1">INDEX(課題別内訳!$C:$K,$K90,COLUMN(H90))</f>
        <v>#N/A</v>
      </c>
      <c r="I90" s="324" t="e">
        <f t="shared" ca="1" si="7"/>
        <v>#N/A</v>
      </c>
      <c r="K90" t="e">
        <f ca="1">IF(L89="NO",MATCH(C90,課題別内訳!B:B,0)+N90,K89+1)</f>
        <v>#N/A</v>
      </c>
      <c r="L90" t="e" cm="1">
        <f t="array" aca="1" ref="L90" ca="1">IF(INDEX(課題別内訳!A:L,K90+1,3)="","NO","OK")</f>
        <v>#N/A</v>
      </c>
      <c r="M90" t="e">
        <f ca="1">"課題別内訳!"&amp;"D"&amp;MATCH($C90,課題別内訳!B:B,0)&amp;":"&amp;"D667"</f>
        <v>#N/A</v>
      </c>
      <c r="N90" t="e">
        <f t="shared" ca="1" si="5"/>
        <v>#N/A</v>
      </c>
    </row>
    <row r="91" spans="3:14" x14ac:dyDescent="0.45">
      <c r="C91" s="307" t="e">
        <f t="shared" ca="1" si="6"/>
        <v>#N/A</v>
      </c>
      <c r="D91" s="310" t="e" cm="1">
        <f t="array" aca="1" ref="D91" ca="1">INDEX(課題別内訳!$C:$K,$K91,COLUMN(D91)-3)</f>
        <v>#N/A</v>
      </c>
      <c r="E91" s="324" t="e" cm="1">
        <f t="array" aca="1" ref="E91" ca="1">INDEX(課題別内訳!$C:$K,$K91,COLUMN(E91))</f>
        <v>#N/A</v>
      </c>
      <c r="F91" s="324" t="e" cm="1">
        <f t="array" aca="1" ref="F91" ca="1">INDEX(課題別内訳!$C:$K,$K91,COLUMN(F91))</f>
        <v>#N/A</v>
      </c>
      <c r="G91" s="324" t="e" cm="1">
        <f t="array" aca="1" ref="G91" ca="1">INDEX(課題別内訳!$C:$K,$K91,COLUMN(G91))</f>
        <v>#N/A</v>
      </c>
      <c r="H91" s="324" t="e" cm="1">
        <f t="array" aca="1" ref="H91" ca="1">INDEX(課題別内訳!$C:$K,$K91,COLUMN(H91))</f>
        <v>#N/A</v>
      </c>
      <c r="I91" s="324" t="e">
        <f t="shared" ca="1" si="7"/>
        <v>#N/A</v>
      </c>
      <c r="K91" t="e">
        <f ca="1">IF(L90="NO",MATCH(C91,課題別内訳!B:B,0)+N91,K90+1)</f>
        <v>#N/A</v>
      </c>
      <c r="L91" t="e" cm="1">
        <f t="array" aca="1" ref="L91" ca="1">IF(INDEX(課題別内訳!A:L,K91+1,3)="","NO","OK")</f>
        <v>#N/A</v>
      </c>
      <c r="M91" t="e">
        <f ca="1">"課題別内訳!"&amp;"D"&amp;MATCH($C91,課題別内訳!B:B,0)&amp;":"&amp;"D667"</f>
        <v>#N/A</v>
      </c>
      <c r="N91" t="e">
        <f t="shared" ca="1" si="5"/>
        <v>#N/A</v>
      </c>
    </row>
    <row r="92" spans="3:14" x14ac:dyDescent="0.45">
      <c r="C92" s="307" t="e">
        <f t="shared" ca="1" si="6"/>
        <v>#N/A</v>
      </c>
      <c r="D92" s="310" t="e" cm="1">
        <f t="array" aca="1" ref="D92" ca="1">INDEX(課題別内訳!$C:$K,$K92,COLUMN(D92)-3)</f>
        <v>#N/A</v>
      </c>
      <c r="E92" s="324" t="e" cm="1">
        <f t="array" aca="1" ref="E92" ca="1">INDEX(課題別内訳!$C:$K,$K92,COLUMN(E92))</f>
        <v>#N/A</v>
      </c>
      <c r="F92" s="324" t="e" cm="1">
        <f t="array" aca="1" ref="F92" ca="1">INDEX(課題別内訳!$C:$K,$K92,COLUMN(F92))</f>
        <v>#N/A</v>
      </c>
      <c r="G92" s="324" t="e" cm="1">
        <f t="array" aca="1" ref="G92" ca="1">INDEX(課題別内訳!$C:$K,$K92,COLUMN(G92))</f>
        <v>#N/A</v>
      </c>
      <c r="H92" s="324" t="e" cm="1">
        <f t="array" aca="1" ref="H92" ca="1">INDEX(課題別内訳!$C:$K,$K92,COLUMN(H92))</f>
        <v>#N/A</v>
      </c>
      <c r="I92" s="324" t="e">
        <f t="shared" ca="1" si="7"/>
        <v>#N/A</v>
      </c>
      <c r="K92" t="e">
        <f ca="1">IF(L91="NO",MATCH(C92,課題別内訳!B:B,0)+N92,K91+1)</f>
        <v>#N/A</v>
      </c>
      <c r="L92" t="e" cm="1">
        <f t="array" aca="1" ref="L92" ca="1">IF(INDEX(課題別内訳!A:L,K92+1,3)="","NO","OK")</f>
        <v>#N/A</v>
      </c>
      <c r="M92" t="e">
        <f ca="1">"課題別内訳!"&amp;"D"&amp;MATCH($C92,課題別内訳!B:B,0)&amp;":"&amp;"D667"</f>
        <v>#N/A</v>
      </c>
      <c r="N92" t="e">
        <f t="shared" ca="1" si="5"/>
        <v>#N/A</v>
      </c>
    </row>
    <row r="93" spans="3:14" x14ac:dyDescent="0.45">
      <c r="C93" s="307" t="e">
        <f t="shared" ca="1" si="6"/>
        <v>#N/A</v>
      </c>
      <c r="D93" s="310" t="e" cm="1">
        <f t="array" aca="1" ref="D93" ca="1">INDEX(課題別内訳!$C:$K,$K93,COLUMN(D93)-3)</f>
        <v>#N/A</v>
      </c>
      <c r="E93" s="324" t="e" cm="1">
        <f t="array" aca="1" ref="E93" ca="1">INDEX(課題別内訳!$C:$K,$K93,COLUMN(E93))</f>
        <v>#N/A</v>
      </c>
      <c r="F93" s="324" t="e" cm="1">
        <f t="array" aca="1" ref="F93" ca="1">INDEX(課題別内訳!$C:$K,$K93,COLUMN(F93))</f>
        <v>#N/A</v>
      </c>
      <c r="G93" s="324" t="e" cm="1">
        <f t="array" aca="1" ref="G93" ca="1">INDEX(課題別内訳!$C:$K,$K93,COLUMN(G93))</f>
        <v>#N/A</v>
      </c>
      <c r="H93" s="324" t="e" cm="1">
        <f t="array" aca="1" ref="H93" ca="1">INDEX(課題別内訳!$C:$K,$K93,COLUMN(H93))</f>
        <v>#N/A</v>
      </c>
      <c r="I93" s="324" t="e">
        <f t="shared" ca="1" si="7"/>
        <v>#N/A</v>
      </c>
      <c r="K93" t="e">
        <f ca="1">IF(L92="NO",MATCH(C93,課題別内訳!B:B,0)+N93,K92+1)</f>
        <v>#N/A</v>
      </c>
      <c r="L93" t="e" cm="1">
        <f t="array" aca="1" ref="L93" ca="1">IF(INDEX(課題別内訳!A:L,K93+1,3)="","NO","OK")</f>
        <v>#N/A</v>
      </c>
      <c r="M93" t="e">
        <f ca="1">"課題別内訳!"&amp;"D"&amp;MATCH($C93,課題別内訳!B:B,0)&amp;":"&amp;"D667"</f>
        <v>#N/A</v>
      </c>
      <c r="N93" t="e">
        <f t="shared" ca="1" si="5"/>
        <v>#N/A</v>
      </c>
    </row>
    <row r="94" spans="3:14" x14ac:dyDescent="0.45">
      <c r="C94" s="307" t="e">
        <f t="shared" ca="1" si="6"/>
        <v>#N/A</v>
      </c>
      <c r="D94" s="310" t="e" cm="1">
        <f t="array" aca="1" ref="D94" ca="1">INDEX(課題別内訳!$C:$K,$K94,COLUMN(D94)-3)</f>
        <v>#N/A</v>
      </c>
      <c r="E94" s="324" t="e" cm="1">
        <f t="array" aca="1" ref="E94" ca="1">INDEX(課題別内訳!$C:$K,$K94,COLUMN(E94))</f>
        <v>#N/A</v>
      </c>
      <c r="F94" s="324" t="e" cm="1">
        <f t="array" aca="1" ref="F94" ca="1">INDEX(課題別内訳!$C:$K,$K94,COLUMN(F94))</f>
        <v>#N/A</v>
      </c>
      <c r="G94" s="324" t="e" cm="1">
        <f t="array" aca="1" ref="G94" ca="1">INDEX(課題別内訳!$C:$K,$K94,COLUMN(G94))</f>
        <v>#N/A</v>
      </c>
      <c r="H94" s="324" t="e" cm="1">
        <f t="array" aca="1" ref="H94" ca="1">INDEX(課題別内訳!$C:$K,$K94,COLUMN(H94))</f>
        <v>#N/A</v>
      </c>
      <c r="I94" s="324" t="e">
        <f t="shared" ca="1" si="7"/>
        <v>#N/A</v>
      </c>
      <c r="K94" t="e">
        <f ca="1">IF(L93="NO",MATCH(C94,課題別内訳!B:B,0)+N94,K93+1)</f>
        <v>#N/A</v>
      </c>
      <c r="L94" t="e" cm="1">
        <f t="array" aca="1" ref="L94" ca="1">IF(INDEX(課題別内訳!A:L,K94+1,3)="","NO","OK")</f>
        <v>#N/A</v>
      </c>
      <c r="M94" t="e">
        <f ca="1">"課題別内訳!"&amp;"D"&amp;MATCH($C94,課題別内訳!B:B,0)&amp;":"&amp;"D667"</f>
        <v>#N/A</v>
      </c>
      <c r="N94" t="e">
        <f t="shared" ca="1" si="5"/>
        <v>#N/A</v>
      </c>
    </row>
    <row r="95" spans="3:14" x14ac:dyDescent="0.45">
      <c r="C95" s="307" t="e">
        <f t="shared" ca="1" si="6"/>
        <v>#N/A</v>
      </c>
      <c r="D95" s="310" t="e" cm="1">
        <f t="array" aca="1" ref="D95" ca="1">INDEX(課題別内訳!$C:$K,$K95,COLUMN(D95)-3)</f>
        <v>#N/A</v>
      </c>
      <c r="E95" s="324" t="e" cm="1">
        <f t="array" aca="1" ref="E95" ca="1">INDEX(課題別内訳!$C:$K,$K95,COLUMN(E95))</f>
        <v>#N/A</v>
      </c>
      <c r="F95" s="324" t="e" cm="1">
        <f t="array" aca="1" ref="F95" ca="1">INDEX(課題別内訳!$C:$K,$K95,COLUMN(F95))</f>
        <v>#N/A</v>
      </c>
      <c r="G95" s="324" t="e" cm="1">
        <f t="array" aca="1" ref="G95" ca="1">INDEX(課題別内訳!$C:$K,$K95,COLUMN(G95))</f>
        <v>#N/A</v>
      </c>
      <c r="H95" s="324" t="e" cm="1">
        <f t="array" aca="1" ref="H95" ca="1">INDEX(課題別内訳!$C:$K,$K95,COLUMN(H95))</f>
        <v>#N/A</v>
      </c>
      <c r="I95" s="324" t="e">
        <f t="shared" ca="1" si="7"/>
        <v>#N/A</v>
      </c>
      <c r="K95" t="e">
        <f ca="1">IF(L94="NO",MATCH(C95,課題別内訳!B:B,0)+N95,K94+1)</f>
        <v>#N/A</v>
      </c>
      <c r="L95" t="e" cm="1">
        <f t="array" aca="1" ref="L95" ca="1">IF(INDEX(課題別内訳!A:L,K95+1,3)="","NO","OK")</f>
        <v>#N/A</v>
      </c>
      <c r="M95" t="e">
        <f ca="1">"課題別内訳!"&amp;"D"&amp;MATCH($C95,課題別内訳!B:B,0)&amp;":"&amp;"D667"</f>
        <v>#N/A</v>
      </c>
      <c r="N95" t="e">
        <f t="shared" ca="1" si="5"/>
        <v>#N/A</v>
      </c>
    </row>
    <row r="96" spans="3:14" x14ac:dyDescent="0.45">
      <c r="C96" s="307" t="e">
        <f t="shared" ca="1" si="6"/>
        <v>#N/A</v>
      </c>
      <c r="D96" s="310" t="e" cm="1">
        <f t="array" aca="1" ref="D96" ca="1">INDEX(課題別内訳!$C:$K,$K96,COLUMN(D96)-3)</f>
        <v>#N/A</v>
      </c>
      <c r="E96" s="324" t="e" cm="1">
        <f t="array" aca="1" ref="E96" ca="1">INDEX(課題別内訳!$C:$K,$K96,COLUMN(E96))</f>
        <v>#N/A</v>
      </c>
      <c r="F96" s="324" t="e" cm="1">
        <f t="array" aca="1" ref="F96" ca="1">INDEX(課題別内訳!$C:$K,$K96,COLUMN(F96))</f>
        <v>#N/A</v>
      </c>
      <c r="G96" s="324" t="e" cm="1">
        <f t="array" aca="1" ref="G96" ca="1">INDEX(課題別内訳!$C:$K,$K96,COLUMN(G96))</f>
        <v>#N/A</v>
      </c>
      <c r="H96" s="324" t="e" cm="1">
        <f t="array" aca="1" ref="H96" ca="1">INDEX(課題別内訳!$C:$K,$K96,COLUMN(H96))</f>
        <v>#N/A</v>
      </c>
      <c r="I96" s="324" t="e">
        <f t="shared" ca="1" si="7"/>
        <v>#N/A</v>
      </c>
      <c r="K96" t="e">
        <f ca="1">IF(L95="NO",MATCH(C96,課題別内訳!B:B,0)+N96,K95+1)</f>
        <v>#N/A</v>
      </c>
      <c r="L96" t="e" cm="1">
        <f t="array" aca="1" ref="L96" ca="1">IF(INDEX(課題別内訳!A:L,K96+1,3)="","NO","OK")</f>
        <v>#N/A</v>
      </c>
      <c r="M96" t="e">
        <f ca="1">"課題別内訳!"&amp;"D"&amp;MATCH($C96,課題別内訳!B:B,0)&amp;":"&amp;"D667"</f>
        <v>#N/A</v>
      </c>
      <c r="N96" t="e">
        <f t="shared" ca="1" si="5"/>
        <v>#N/A</v>
      </c>
    </row>
  </sheetData>
  <autoFilter ref="C3:D3" xr:uid="{02110299-8745-427A-A451-97BBFACA5790}"/>
  <phoneticPr fontId="1"/>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EBB7-D720-4001-8480-87A0B511A6F8}">
  <sheetPr>
    <tabColor theme="0" tint="-0.249977111117893"/>
    <pageSetUpPr fitToPage="1"/>
  </sheetPr>
  <dimension ref="A1:O43"/>
  <sheetViews>
    <sheetView workbookViewId="0">
      <selection sqref="A1:H1"/>
    </sheetView>
  </sheetViews>
  <sheetFormatPr defaultColWidth="9" defaultRowHeight="13.2" x14ac:dyDescent="0.45"/>
  <cols>
    <col min="1" max="1" width="8" style="79" customWidth="1"/>
    <col min="2" max="2" width="14.8984375" style="79" customWidth="1"/>
    <col min="3" max="8" width="13.69921875" style="79" customWidth="1"/>
    <col min="9" max="9" width="9" style="79"/>
    <col min="10" max="10" width="13.69921875" style="79" customWidth="1"/>
    <col min="11" max="15" width="9.19921875" style="79" bestFit="1" customWidth="1"/>
    <col min="16" max="255" width="9" style="79"/>
    <col min="256" max="256" width="8" style="79" customWidth="1"/>
    <col min="257" max="257" width="14.8984375" style="79" customWidth="1"/>
    <col min="258" max="263" width="13.3984375" style="79" customWidth="1"/>
    <col min="264" max="264" width="11.8984375" style="79" customWidth="1"/>
    <col min="265" max="511" width="9" style="79"/>
    <col min="512" max="512" width="8" style="79" customWidth="1"/>
    <col min="513" max="513" width="14.8984375" style="79" customWidth="1"/>
    <col min="514" max="519" width="13.3984375" style="79" customWidth="1"/>
    <col min="520" max="520" width="11.8984375" style="79" customWidth="1"/>
    <col min="521" max="767" width="9" style="79"/>
    <col min="768" max="768" width="8" style="79" customWidth="1"/>
    <col min="769" max="769" width="14.8984375" style="79" customWidth="1"/>
    <col min="770" max="775" width="13.3984375" style="79" customWidth="1"/>
    <col min="776" max="776" width="11.8984375" style="79" customWidth="1"/>
    <col min="777" max="1023" width="9" style="79"/>
    <col min="1024" max="1024" width="8" style="79" customWidth="1"/>
    <col min="1025" max="1025" width="14.8984375" style="79" customWidth="1"/>
    <col min="1026" max="1031" width="13.3984375" style="79" customWidth="1"/>
    <col min="1032" max="1032" width="11.8984375" style="79" customWidth="1"/>
    <col min="1033" max="1279" width="9" style="79"/>
    <col min="1280" max="1280" width="8" style="79" customWidth="1"/>
    <col min="1281" max="1281" width="14.8984375" style="79" customWidth="1"/>
    <col min="1282" max="1287" width="13.3984375" style="79" customWidth="1"/>
    <col min="1288" max="1288" width="11.8984375" style="79" customWidth="1"/>
    <col min="1289" max="1535" width="9" style="79"/>
    <col min="1536" max="1536" width="8" style="79" customWidth="1"/>
    <col min="1537" max="1537" width="14.8984375" style="79" customWidth="1"/>
    <col min="1538" max="1543" width="13.3984375" style="79" customWidth="1"/>
    <col min="1544" max="1544" width="11.8984375" style="79" customWidth="1"/>
    <col min="1545" max="1791" width="9" style="79"/>
    <col min="1792" max="1792" width="8" style="79" customWidth="1"/>
    <col min="1793" max="1793" width="14.8984375" style="79" customWidth="1"/>
    <col min="1794" max="1799" width="13.3984375" style="79" customWidth="1"/>
    <col min="1800" max="1800" width="11.8984375" style="79" customWidth="1"/>
    <col min="1801" max="2047" width="9" style="79"/>
    <col min="2048" max="2048" width="8" style="79" customWidth="1"/>
    <col min="2049" max="2049" width="14.8984375" style="79" customWidth="1"/>
    <col min="2050" max="2055" width="13.3984375" style="79" customWidth="1"/>
    <col min="2056" max="2056" width="11.8984375" style="79" customWidth="1"/>
    <col min="2057" max="2303" width="9" style="79"/>
    <col min="2304" max="2304" width="8" style="79" customWidth="1"/>
    <col min="2305" max="2305" width="14.8984375" style="79" customWidth="1"/>
    <col min="2306" max="2311" width="13.3984375" style="79" customWidth="1"/>
    <col min="2312" max="2312" width="11.8984375" style="79" customWidth="1"/>
    <col min="2313" max="2559" width="9" style="79"/>
    <col min="2560" max="2560" width="8" style="79" customWidth="1"/>
    <col min="2561" max="2561" width="14.8984375" style="79" customWidth="1"/>
    <col min="2562" max="2567" width="13.3984375" style="79" customWidth="1"/>
    <col min="2568" max="2568" width="11.8984375" style="79" customWidth="1"/>
    <col min="2569" max="2815" width="9" style="79"/>
    <col min="2816" max="2816" width="8" style="79" customWidth="1"/>
    <col min="2817" max="2817" width="14.8984375" style="79" customWidth="1"/>
    <col min="2818" max="2823" width="13.3984375" style="79" customWidth="1"/>
    <col min="2824" max="2824" width="11.8984375" style="79" customWidth="1"/>
    <col min="2825" max="3071" width="9" style="79"/>
    <col min="3072" max="3072" width="8" style="79" customWidth="1"/>
    <col min="3073" max="3073" width="14.8984375" style="79" customWidth="1"/>
    <col min="3074" max="3079" width="13.3984375" style="79" customWidth="1"/>
    <col min="3080" max="3080" width="11.8984375" style="79" customWidth="1"/>
    <col min="3081" max="3327" width="9" style="79"/>
    <col min="3328" max="3328" width="8" style="79" customWidth="1"/>
    <col min="3329" max="3329" width="14.8984375" style="79" customWidth="1"/>
    <col min="3330" max="3335" width="13.3984375" style="79" customWidth="1"/>
    <col min="3336" max="3336" width="11.8984375" style="79" customWidth="1"/>
    <col min="3337" max="3583" width="9" style="79"/>
    <col min="3584" max="3584" width="8" style="79" customWidth="1"/>
    <col min="3585" max="3585" width="14.8984375" style="79" customWidth="1"/>
    <col min="3586" max="3591" width="13.3984375" style="79" customWidth="1"/>
    <col min="3592" max="3592" width="11.8984375" style="79" customWidth="1"/>
    <col min="3593" max="3839" width="9" style="79"/>
    <col min="3840" max="3840" width="8" style="79" customWidth="1"/>
    <col min="3841" max="3841" width="14.8984375" style="79" customWidth="1"/>
    <col min="3842" max="3847" width="13.3984375" style="79" customWidth="1"/>
    <col min="3848" max="3848" width="11.8984375" style="79" customWidth="1"/>
    <col min="3849" max="4095" width="9" style="79"/>
    <col min="4096" max="4096" width="8" style="79" customWidth="1"/>
    <col min="4097" max="4097" width="14.8984375" style="79" customWidth="1"/>
    <col min="4098" max="4103" width="13.3984375" style="79" customWidth="1"/>
    <col min="4104" max="4104" width="11.8984375" style="79" customWidth="1"/>
    <col min="4105" max="4351" width="9" style="79"/>
    <col min="4352" max="4352" width="8" style="79" customWidth="1"/>
    <col min="4353" max="4353" width="14.8984375" style="79" customWidth="1"/>
    <col min="4354" max="4359" width="13.3984375" style="79" customWidth="1"/>
    <col min="4360" max="4360" width="11.8984375" style="79" customWidth="1"/>
    <col min="4361" max="4607" width="9" style="79"/>
    <col min="4608" max="4608" width="8" style="79" customWidth="1"/>
    <col min="4609" max="4609" width="14.8984375" style="79" customWidth="1"/>
    <col min="4610" max="4615" width="13.3984375" style="79" customWidth="1"/>
    <col min="4616" max="4616" width="11.8984375" style="79" customWidth="1"/>
    <col min="4617" max="4863" width="9" style="79"/>
    <col min="4864" max="4864" width="8" style="79" customWidth="1"/>
    <col min="4865" max="4865" width="14.8984375" style="79" customWidth="1"/>
    <col min="4866" max="4871" width="13.3984375" style="79" customWidth="1"/>
    <col min="4872" max="4872" width="11.8984375" style="79" customWidth="1"/>
    <col min="4873" max="5119" width="9" style="79"/>
    <col min="5120" max="5120" width="8" style="79" customWidth="1"/>
    <col min="5121" max="5121" width="14.8984375" style="79" customWidth="1"/>
    <col min="5122" max="5127" width="13.3984375" style="79" customWidth="1"/>
    <col min="5128" max="5128" width="11.8984375" style="79" customWidth="1"/>
    <col min="5129" max="5375" width="9" style="79"/>
    <col min="5376" max="5376" width="8" style="79" customWidth="1"/>
    <col min="5377" max="5377" width="14.8984375" style="79" customWidth="1"/>
    <col min="5378" max="5383" width="13.3984375" style="79" customWidth="1"/>
    <col min="5384" max="5384" width="11.8984375" style="79" customWidth="1"/>
    <col min="5385" max="5631" width="9" style="79"/>
    <col min="5632" max="5632" width="8" style="79" customWidth="1"/>
    <col min="5633" max="5633" width="14.8984375" style="79" customWidth="1"/>
    <col min="5634" max="5639" width="13.3984375" style="79" customWidth="1"/>
    <col min="5640" max="5640" width="11.8984375" style="79" customWidth="1"/>
    <col min="5641" max="5887" width="9" style="79"/>
    <col min="5888" max="5888" width="8" style="79" customWidth="1"/>
    <col min="5889" max="5889" width="14.8984375" style="79" customWidth="1"/>
    <col min="5890" max="5895" width="13.3984375" style="79" customWidth="1"/>
    <col min="5896" max="5896" width="11.8984375" style="79" customWidth="1"/>
    <col min="5897" max="6143" width="9" style="79"/>
    <col min="6144" max="6144" width="8" style="79" customWidth="1"/>
    <col min="6145" max="6145" width="14.8984375" style="79" customWidth="1"/>
    <col min="6146" max="6151" width="13.3984375" style="79" customWidth="1"/>
    <col min="6152" max="6152" width="11.8984375" style="79" customWidth="1"/>
    <col min="6153" max="6399" width="9" style="79"/>
    <col min="6400" max="6400" width="8" style="79" customWidth="1"/>
    <col min="6401" max="6401" width="14.8984375" style="79" customWidth="1"/>
    <col min="6402" max="6407" width="13.3984375" style="79" customWidth="1"/>
    <col min="6408" max="6408" width="11.8984375" style="79" customWidth="1"/>
    <col min="6409" max="6655" width="9" style="79"/>
    <col min="6656" max="6656" width="8" style="79" customWidth="1"/>
    <col min="6657" max="6657" width="14.8984375" style="79" customWidth="1"/>
    <col min="6658" max="6663" width="13.3984375" style="79" customWidth="1"/>
    <col min="6664" max="6664" width="11.8984375" style="79" customWidth="1"/>
    <col min="6665" max="6911" width="9" style="79"/>
    <col min="6912" max="6912" width="8" style="79" customWidth="1"/>
    <col min="6913" max="6913" width="14.8984375" style="79" customWidth="1"/>
    <col min="6914" max="6919" width="13.3984375" style="79" customWidth="1"/>
    <col min="6920" max="6920" width="11.8984375" style="79" customWidth="1"/>
    <col min="6921" max="7167" width="9" style="79"/>
    <col min="7168" max="7168" width="8" style="79" customWidth="1"/>
    <col min="7169" max="7169" width="14.8984375" style="79" customWidth="1"/>
    <col min="7170" max="7175" width="13.3984375" style="79" customWidth="1"/>
    <col min="7176" max="7176" width="11.8984375" style="79" customWidth="1"/>
    <col min="7177" max="7423" width="9" style="79"/>
    <col min="7424" max="7424" width="8" style="79" customWidth="1"/>
    <col min="7425" max="7425" width="14.8984375" style="79" customWidth="1"/>
    <col min="7426" max="7431" width="13.3984375" style="79" customWidth="1"/>
    <col min="7432" max="7432" width="11.8984375" style="79" customWidth="1"/>
    <col min="7433" max="7679" width="9" style="79"/>
    <col min="7680" max="7680" width="8" style="79" customWidth="1"/>
    <col min="7681" max="7681" width="14.8984375" style="79" customWidth="1"/>
    <col min="7682" max="7687" width="13.3984375" style="79" customWidth="1"/>
    <col min="7688" max="7688" width="11.8984375" style="79" customWidth="1"/>
    <col min="7689" max="7935" width="9" style="79"/>
    <col min="7936" max="7936" width="8" style="79" customWidth="1"/>
    <col min="7937" max="7937" width="14.8984375" style="79" customWidth="1"/>
    <col min="7938" max="7943" width="13.3984375" style="79" customWidth="1"/>
    <col min="7944" max="7944" width="11.8984375" style="79" customWidth="1"/>
    <col min="7945" max="8191" width="9" style="79"/>
    <col min="8192" max="8192" width="8" style="79" customWidth="1"/>
    <col min="8193" max="8193" width="14.8984375" style="79" customWidth="1"/>
    <col min="8194" max="8199" width="13.3984375" style="79" customWidth="1"/>
    <col min="8200" max="8200" width="11.8984375" style="79" customWidth="1"/>
    <col min="8201" max="8447" width="9" style="79"/>
    <col min="8448" max="8448" width="8" style="79" customWidth="1"/>
    <col min="8449" max="8449" width="14.8984375" style="79" customWidth="1"/>
    <col min="8450" max="8455" width="13.3984375" style="79" customWidth="1"/>
    <col min="8456" max="8456" width="11.8984375" style="79" customWidth="1"/>
    <col min="8457" max="8703" width="9" style="79"/>
    <col min="8704" max="8704" width="8" style="79" customWidth="1"/>
    <col min="8705" max="8705" width="14.8984375" style="79" customWidth="1"/>
    <col min="8706" max="8711" width="13.3984375" style="79" customWidth="1"/>
    <col min="8712" max="8712" width="11.8984375" style="79" customWidth="1"/>
    <col min="8713" max="8959" width="9" style="79"/>
    <col min="8960" max="8960" width="8" style="79" customWidth="1"/>
    <col min="8961" max="8961" width="14.8984375" style="79" customWidth="1"/>
    <col min="8962" max="8967" width="13.3984375" style="79" customWidth="1"/>
    <col min="8968" max="8968" width="11.8984375" style="79" customWidth="1"/>
    <col min="8969" max="9215" width="9" style="79"/>
    <col min="9216" max="9216" width="8" style="79" customWidth="1"/>
    <col min="9217" max="9217" width="14.8984375" style="79" customWidth="1"/>
    <col min="9218" max="9223" width="13.3984375" style="79" customWidth="1"/>
    <col min="9224" max="9224" width="11.8984375" style="79" customWidth="1"/>
    <col min="9225" max="9471" width="9" style="79"/>
    <col min="9472" max="9472" width="8" style="79" customWidth="1"/>
    <col min="9473" max="9473" width="14.8984375" style="79" customWidth="1"/>
    <col min="9474" max="9479" width="13.3984375" style="79" customWidth="1"/>
    <col min="9480" max="9480" width="11.8984375" style="79" customWidth="1"/>
    <col min="9481" max="9727" width="9" style="79"/>
    <col min="9728" max="9728" width="8" style="79" customWidth="1"/>
    <col min="9729" max="9729" width="14.8984375" style="79" customWidth="1"/>
    <col min="9730" max="9735" width="13.3984375" style="79" customWidth="1"/>
    <col min="9736" max="9736" width="11.8984375" style="79" customWidth="1"/>
    <col min="9737" max="9983" width="9" style="79"/>
    <col min="9984" max="9984" width="8" style="79" customWidth="1"/>
    <col min="9985" max="9985" width="14.8984375" style="79" customWidth="1"/>
    <col min="9986" max="9991" width="13.3984375" style="79" customWidth="1"/>
    <col min="9992" max="9992" width="11.8984375" style="79" customWidth="1"/>
    <col min="9993" max="10239" width="9" style="79"/>
    <col min="10240" max="10240" width="8" style="79" customWidth="1"/>
    <col min="10241" max="10241" width="14.8984375" style="79" customWidth="1"/>
    <col min="10242" max="10247" width="13.3984375" style="79" customWidth="1"/>
    <col min="10248" max="10248" width="11.8984375" style="79" customWidth="1"/>
    <col min="10249" max="10495" width="9" style="79"/>
    <col min="10496" max="10496" width="8" style="79" customWidth="1"/>
    <col min="10497" max="10497" width="14.8984375" style="79" customWidth="1"/>
    <col min="10498" max="10503" width="13.3984375" style="79" customWidth="1"/>
    <col min="10504" max="10504" width="11.8984375" style="79" customWidth="1"/>
    <col min="10505" max="10751" width="9" style="79"/>
    <col min="10752" max="10752" width="8" style="79" customWidth="1"/>
    <col min="10753" max="10753" width="14.8984375" style="79" customWidth="1"/>
    <col min="10754" max="10759" width="13.3984375" style="79" customWidth="1"/>
    <col min="10760" max="10760" width="11.8984375" style="79" customWidth="1"/>
    <col min="10761" max="11007" width="9" style="79"/>
    <col min="11008" max="11008" width="8" style="79" customWidth="1"/>
    <col min="11009" max="11009" width="14.8984375" style="79" customWidth="1"/>
    <col min="11010" max="11015" width="13.3984375" style="79" customWidth="1"/>
    <col min="11016" max="11016" width="11.8984375" style="79" customWidth="1"/>
    <col min="11017" max="11263" width="9" style="79"/>
    <col min="11264" max="11264" width="8" style="79" customWidth="1"/>
    <col min="11265" max="11265" width="14.8984375" style="79" customWidth="1"/>
    <col min="11266" max="11271" width="13.3984375" style="79" customWidth="1"/>
    <col min="11272" max="11272" width="11.8984375" style="79" customWidth="1"/>
    <col min="11273" max="11519" width="9" style="79"/>
    <col min="11520" max="11520" width="8" style="79" customWidth="1"/>
    <col min="11521" max="11521" width="14.8984375" style="79" customWidth="1"/>
    <col min="11522" max="11527" width="13.3984375" style="79" customWidth="1"/>
    <col min="11528" max="11528" width="11.8984375" style="79" customWidth="1"/>
    <col min="11529" max="11775" width="9" style="79"/>
    <col min="11776" max="11776" width="8" style="79" customWidth="1"/>
    <col min="11777" max="11777" width="14.8984375" style="79" customWidth="1"/>
    <col min="11778" max="11783" width="13.3984375" style="79" customWidth="1"/>
    <col min="11784" max="11784" width="11.8984375" style="79" customWidth="1"/>
    <col min="11785" max="12031" width="9" style="79"/>
    <col min="12032" max="12032" width="8" style="79" customWidth="1"/>
    <col min="12033" max="12033" width="14.8984375" style="79" customWidth="1"/>
    <col min="12034" max="12039" width="13.3984375" style="79" customWidth="1"/>
    <col min="12040" max="12040" width="11.8984375" style="79" customWidth="1"/>
    <col min="12041" max="12287" width="9" style="79"/>
    <col min="12288" max="12288" width="8" style="79" customWidth="1"/>
    <col min="12289" max="12289" width="14.8984375" style="79" customWidth="1"/>
    <col min="12290" max="12295" width="13.3984375" style="79" customWidth="1"/>
    <col min="12296" max="12296" width="11.8984375" style="79" customWidth="1"/>
    <col min="12297" max="12543" width="9" style="79"/>
    <col min="12544" max="12544" width="8" style="79" customWidth="1"/>
    <col min="12545" max="12545" width="14.8984375" style="79" customWidth="1"/>
    <col min="12546" max="12551" width="13.3984375" style="79" customWidth="1"/>
    <col min="12552" max="12552" width="11.8984375" style="79" customWidth="1"/>
    <col min="12553" max="12799" width="9" style="79"/>
    <col min="12800" max="12800" width="8" style="79" customWidth="1"/>
    <col min="12801" max="12801" width="14.8984375" style="79" customWidth="1"/>
    <col min="12802" max="12807" width="13.3984375" style="79" customWidth="1"/>
    <col min="12808" max="12808" width="11.8984375" style="79" customWidth="1"/>
    <col min="12809" max="13055" width="9" style="79"/>
    <col min="13056" max="13056" width="8" style="79" customWidth="1"/>
    <col min="13057" max="13057" width="14.8984375" style="79" customWidth="1"/>
    <col min="13058" max="13063" width="13.3984375" style="79" customWidth="1"/>
    <col min="13064" max="13064" width="11.8984375" style="79" customWidth="1"/>
    <col min="13065" max="13311" width="9" style="79"/>
    <col min="13312" max="13312" width="8" style="79" customWidth="1"/>
    <col min="13313" max="13313" width="14.8984375" style="79" customWidth="1"/>
    <col min="13314" max="13319" width="13.3984375" style="79" customWidth="1"/>
    <col min="13320" max="13320" width="11.8984375" style="79" customWidth="1"/>
    <col min="13321" max="13567" width="9" style="79"/>
    <col min="13568" max="13568" width="8" style="79" customWidth="1"/>
    <col min="13569" max="13569" width="14.8984375" style="79" customWidth="1"/>
    <col min="13570" max="13575" width="13.3984375" style="79" customWidth="1"/>
    <col min="13576" max="13576" width="11.8984375" style="79" customWidth="1"/>
    <col min="13577" max="13823" width="9" style="79"/>
    <col min="13824" max="13824" width="8" style="79" customWidth="1"/>
    <col min="13825" max="13825" width="14.8984375" style="79" customWidth="1"/>
    <col min="13826" max="13831" width="13.3984375" style="79" customWidth="1"/>
    <col min="13832" max="13832" width="11.8984375" style="79" customWidth="1"/>
    <col min="13833" max="14079" width="9" style="79"/>
    <col min="14080" max="14080" width="8" style="79" customWidth="1"/>
    <col min="14081" max="14081" width="14.8984375" style="79" customWidth="1"/>
    <col min="14082" max="14087" width="13.3984375" style="79" customWidth="1"/>
    <col min="14088" max="14088" width="11.8984375" style="79" customWidth="1"/>
    <col min="14089" max="14335" width="9" style="79"/>
    <col min="14336" max="14336" width="8" style="79" customWidth="1"/>
    <col min="14337" max="14337" width="14.8984375" style="79" customWidth="1"/>
    <col min="14338" max="14343" width="13.3984375" style="79" customWidth="1"/>
    <col min="14344" max="14344" width="11.8984375" style="79" customWidth="1"/>
    <col min="14345" max="14591" width="9" style="79"/>
    <col min="14592" max="14592" width="8" style="79" customWidth="1"/>
    <col min="14593" max="14593" width="14.8984375" style="79" customWidth="1"/>
    <col min="14594" max="14599" width="13.3984375" style="79" customWidth="1"/>
    <col min="14600" max="14600" width="11.8984375" style="79" customWidth="1"/>
    <col min="14601" max="14847" width="9" style="79"/>
    <col min="14848" max="14848" width="8" style="79" customWidth="1"/>
    <col min="14849" max="14849" width="14.8984375" style="79" customWidth="1"/>
    <col min="14850" max="14855" width="13.3984375" style="79" customWidth="1"/>
    <col min="14856" max="14856" width="11.8984375" style="79" customWidth="1"/>
    <col min="14857" max="15103" width="9" style="79"/>
    <col min="15104" max="15104" width="8" style="79" customWidth="1"/>
    <col min="15105" max="15105" width="14.8984375" style="79" customWidth="1"/>
    <col min="15106" max="15111" width="13.3984375" style="79" customWidth="1"/>
    <col min="15112" max="15112" width="11.8984375" style="79" customWidth="1"/>
    <col min="15113" max="15359" width="9" style="79"/>
    <col min="15360" max="15360" width="8" style="79" customWidth="1"/>
    <col min="15361" max="15361" width="14.8984375" style="79" customWidth="1"/>
    <col min="15362" max="15367" width="13.3984375" style="79" customWidth="1"/>
    <col min="15368" max="15368" width="11.8984375" style="79" customWidth="1"/>
    <col min="15369" max="15615" width="9" style="79"/>
    <col min="15616" max="15616" width="8" style="79" customWidth="1"/>
    <col min="15617" max="15617" width="14.8984375" style="79" customWidth="1"/>
    <col min="15618" max="15623" width="13.3984375" style="79" customWidth="1"/>
    <col min="15624" max="15624" width="11.8984375" style="79" customWidth="1"/>
    <col min="15625" max="15871" width="9" style="79"/>
    <col min="15872" max="15872" width="8" style="79" customWidth="1"/>
    <col min="15873" max="15873" width="14.8984375" style="79" customWidth="1"/>
    <col min="15874" max="15879" width="13.3984375" style="79" customWidth="1"/>
    <col min="15880" max="15880" width="11.8984375" style="79" customWidth="1"/>
    <col min="15881" max="16127" width="9" style="79"/>
    <col min="16128" max="16128" width="8" style="79" customWidth="1"/>
    <col min="16129" max="16129" width="14.8984375" style="79" customWidth="1"/>
    <col min="16130" max="16135" width="13.3984375" style="79" customWidth="1"/>
    <col min="16136" max="16136" width="11.8984375" style="79" customWidth="1"/>
    <col min="16137" max="16384" width="9" style="79"/>
  </cols>
  <sheetData>
    <row r="1" spans="1:10" ht="29.25" customHeight="1" x14ac:dyDescent="0.45">
      <c r="A1" s="589"/>
      <c r="B1" s="589"/>
      <c r="C1" s="589"/>
      <c r="D1" s="589"/>
      <c r="E1" s="589"/>
      <c r="F1" s="589"/>
      <c r="G1" s="589"/>
      <c r="H1" s="590"/>
    </row>
    <row r="2" spans="1:10" s="97" customFormat="1" ht="42" customHeight="1" x14ac:dyDescent="0.45">
      <c r="A2" s="693"/>
      <c r="B2" s="693"/>
      <c r="C2" s="694"/>
      <c r="D2" s="694"/>
      <c r="E2" s="694"/>
      <c r="F2" s="694"/>
      <c r="G2" s="694"/>
      <c r="H2" s="694"/>
      <c r="I2" s="93"/>
      <c r="J2" s="93"/>
    </row>
    <row r="3" spans="1:10" ht="19.95" customHeight="1" x14ac:dyDescent="0.45">
      <c r="A3" s="691"/>
      <c r="B3" s="691"/>
      <c r="C3" s="692"/>
      <c r="D3" s="692"/>
      <c r="E3" s="692"/>
      <c r="F3" s="692"/>
      <c r="G3" s="692"/>
      <c r="H3" s="692"/>
    </row>
    <row r="4" spans="1:10" ht="19.95" customHeight="1" x14ac:dyDescent="0.45">
      <c r="A4" s="691"/>
      <c r="B4" s="691"/>
      <c r="C4" s="692"/>
      <c r="D4" s="692"/>
      <c r="E4" s="692"/>
      <c r="F4" s="692"/>
      <c r="G4" s="692"/>
      <c r="H4" s="692"/>
    </row>
    <row r="5" spans="1:10" ht="19.95" customHeight="1" x14ac:dyDescent="0.45">
      <c r="A5" s="691"/>
      <c r="B5" s="691"/>
      <c r="C5" s="696"/>
      <c r="D5" s="697"/>
      <c r="E5" s="697"/>
      <c r="F5" s="697"/>
      <c r="G5" s="697"/>
      <c r="H5" s="697"/>
      <c r="I5" s="95"/>
    </row>
    <row r="6" spans="1:10" ht="9" customHeight="1" x14ac:dyDescent="0.45">
      <c r="A6" s="96"/>
      <c r="B6" s="96"/>
      <c r="C6" s="91"/>
      <c r="D6" s="91"/>
      <c r="E6" s="91"/>
      <c r="F6" s="91"/>
      <c r="G6" s="91"/>
      <c r="H6" s="82"/>
      <c r="I6" s="95"/>
    </row>
    <row r="7" spans="1:10" ht="19.95" customHeight="1" x14ac:dyDescent="0.45">
      <c r="A7" s="96"/>
      <c r="B7" s="96"/>
      <c r="C7" s="91"/>
      <c r="D7" s="91"/>
      <c r="E7" s="91"/>
      <c r="F7" s="698"/>
      <c r="G7" s="698"/>
      <c r="H7" s="82"/>
      <c r="I7" s="95"/>
    </row>
    <row r="8" spans="1:10" ht="10.199999999999999" customHeight="1" x14ac:dyDescent="0.45">
      <c r="A8" s="80"/>
      <c r="B8" s="82"/>
      <c r="C8" s="83"/>
      <c r="D8" s="84"/>
      <c r="E8" s="84"/>
      <c r="F8" s="84"/>
      <c r="G8" s="84"/>
      <c r="H8" s="94"/>
    </row>
    <row r="9" spans="1:10" ht="19.95" customHeight="1" x14ac:dyDescent="0.45">
      <c r="A9" s="85"/>
      <c r="B9" s="82"/>
      <c r="C9" s="113"/>
      <c r="D9" s="84"/>
      <c r="E9" s="84"/>
      <c r="F9" s="84"/>
      <c r="G9" s="84"/>
      <c r="H9" s="94"/>
    </row>
    <row r="10" spans="1:10" ht="30" customHeight="1" x14ac:dyDescent="0.45">
      <c r="A10" s="695"/>
      <c r="B10" s="695"/>
      <c r="C10" s="91"/>
      <c r="D10" s="91"/>
      <c r="E10" s="91"/>
      <c r="F10" s="91"/>
      <c r="G10" s="91"/>
      <c r="H10" s="82"/>
      <c r="J10" s="87"/>
    </row>
    <row r="11" spans="1:10" ht="30" customHeight="1" x14ac:dyDescent="0.45">
      <c r="A11" s="695"/>
      <c r="B11" s="91"/>
      <c r="C11" s="295"/>
      <c r="D11" s="295"/>
      <c r="E11" s="295"/>
      <c r="F11" s="295"/>
      <c r="G11" s="295"/>
      <c r="H11" s="296"/>
    </row>
    <row r="12" spans="1:10" ht="30" customHeight="1" x14ac:dyDescent="0.45">
      <c r="A12" s="695"/>
      <c r="B12" s="91"/>
      <c r="C12" s="295"/>
      <c r="D12" s="295"/>
      <c r="E12" s="295"/>
      <c r="F12" s="295"/>
      <c r="G12" s="295"/>
      <c r="H12" s="296"/>
    </row>
    <row r="13" spans="1:10" ht="30" customHeight="1" x14ac:dyDescent="0.45">
      <c r="A13" s="695"/>
      <c r="B13" s="695"/>
      <c r="C13" s="295"/>
      <c r="D13" s="295"/>
      <c r="E13" s="295"/>
      <c r="F13" s="295"/>
      <c r="G13" s="295"/>
      <c r="H13" s="296"/>
    </row>
    <row r="14" spans="1:10" ht="30" customHeight="1" x14ac:dyDescent="0.45">
      <c r="A14" s="698"/>
      <c r="B14" s="698"/>
      <c r="C14" s="295"/>
      <c r="D14" s="295"/>
      <c r="E14" s="295"/>
      <c r="F14" s="295"/>
      <c r="G14" s="295"/>
      <c r="H14" s="296"/>
    </row>
    <row r="15" spans="1:10" ht="30" customHeight="1" x14ac:dyDescent="0.45">
      <c r="A15" s="698"/>
      <c r="B15" s="698"/>
      <c r="C15" s="295"/>
      <c r="D15" s="295"/>
      <c r="E15" s="295"/>
      <c r="F15" s="295"/>
      <c r="G15" s="295"/>
      <c r="H15" s="296"/>
    </row>
    <row r="16" spans="1:10" ht="30" customHeight="1" x14ac:dyDescent="0.45">
      <c r="A16" s="695"/>
      <c r="B16" s="695"/>
      <c r="C16" s="296"/>
      <c r="D16" s="296"/>
      <c r="E16" s="296"/>
      <c r="F16" s="296"/>
      <c r="G16" s="296"/>
      <c r="H16" s="296"/>
      <c r="J16" s="173"/>
    </row>
    <row r="17" spans="1:15" ht="30" customHeight="1" x14ac:dyDescent="0.45">
      <c r="A17" s="695"/>
      <c r="B17" s="695"/>
      <c r="C17" s="295"/>
      <c r="D17" s="295"/>
      <c r="E17" s="295"/>
      <c r="F17" s="295"/>
      <c r="G17" s="295"/>
      <c r="H17" s="296"/>
      <c r="J17" s="174"/>
    </row>
    <row r="18" spans="1:15" ht="30" customHeight="1" x14ac:dyDescent="0.45">
      <c r="A18" s="695"/>
      <c r="B18" s="695"/>
      <c r="C18" s="296"/>
      <c r="D18" s="296"/>
      <c r="E18" s="296"/>
      <c r="F18" s="296"/>
      <c r="G18" s="296"/>
      <c r="H18" s="296"/>
      <c r="J18" s="174"/>
      <c r="K18" s="297"/>
      <c r="L18" s="297"/>
      <c r="M18" s="297"/>
      <c r="N18" s="297"/>
      <c r="O18" s="297"/>
    </row>
    <row r="19" spans="1:15" ht="19.95" customHeight="1" x14ac:dyDescent="0.45">
      <c r="A19" s="85"/>
      <c r="B19" s="82"/>
      <c r="C19" s="83"/>
      <c r="D19" s="84"/>
      <c r="E19" s="84"/>
      <c r="F19" s="84"/>
      <c r="G19" s="84"/>
      <c r="H19" s="94"/>
    </row>
    <row r="20" spans="1:15" ht="30" customHeight="1" x14ac:dyDescent="0.45">
      <c r="A20" s="695"/>
      <c r="B20" s="695"/>
      <c r="C20" s="91"/>
      <c r="D20" s="91"/>
      <c r="E20" s="91"/>
      <c r="F20" s="91"/>
      <c r="G20" s="91"/>
      <c r="H20" s="82"/>
      <c r="J20" s="87"/>
    </row>
    <row r="21" spans="1:15" ht="30" customHeight="1" x14ac:dyDescent="0.45">
      <c r="A21" s="695"/>
      <c r="B21" s="91"/>
      <c r="C21" s="298"/>
      <c r="D21" s="298"/>
      <c r="E21" s="298"/>
      <c r="F21" s="298"/>
      <c r="G21" s="298"/>
      <c r="H21" s="296"/>
    </row>
    <row r="22" spans="1:15" ht="30" customHeight="1" x14ac:dyDescent="0.45">
      <c r="A22" s="695"/>
      <c r="B22" s="91"/>
      <c r="C22" s="298"/>
      <c r="D22" s="298"/>
      <c r="E22" s="298"/>
      <c r="F22" s="298"/>
      <c r="G22" s="298"/>
      <c r="H22" s="296"/>
    </row>
    <row r="23" spans="1:15" ht="30" customHeight="1" x14ac:dyDescent="0.45">
      <c r="A23" s="695"/>
      <c r="B23" s="695"/>
      <c r="C23" s="298"/>
      <c r="D23" s="298"/>
      <c r="E23" s="298"/>
      <c r="F23" s="298"/>
      <c r="G23" s="298"/>
      <c r="H23" s="296"/>
    </row>
    <row r="24" spans="1:15" ht="30" customHeight="1" x14ac:dyDescent="0.45">
      <c r="A24" s="698"/>
      <c r="B24" s="698"/>
      <c r="C24" s="298"/>
      <c r="D24" s="298"/>
      <c r="E24" s="298"/>
      <c r="F24" s="298"/>
      <c r="G24" s="298"/>
      <c r="H24" s="296"/>
    </row>
    <row r="25" spans="1:15" ht="30" customHeight="1" x14ac:dyDescent="0.45">
      <c r="A25" s="698"/>
      <c r="B25" s="698"/>
      <c r="C25" s="298"/>
      <c r="D25" s="298"/>
      <c r="E25" s="298"/>
      <c r="F25" s="298"/>
      <c r="G25" s="298"/>
      <c r="H25" s="296"/>
    </row>
    <row r="26" spans="1:15" ht="30" customHeight="1" x14ac:dyDescent="0.45">
      <c r="A26" s="695"/>
      <c r="B26" s="695"/>
      <c r="C26" s="296"/>
      <c r="D26" s="296"/>
      <c r="E26" s="296"/>
      <c r="F26" s="296"/>
      <c r="G26" s="296"/>
      <c r="H26" s="296"/>
      <c r="J26" s="173"/>
    </row>
    <row r="27" spans="1:15" ht="30" customHeight="1" x14ac:dyDescent="0.45">
      <c r="A27" s="695"/>
      <c r="B27" s="695"/>
      <c r="C27" s="298"/>
      <c r="D27" s="298"/>
      <c r="E27" s="298"/>
      <c r="F27" s="298"/>
      <c r="G27" s="298"/>
      <c r="H27" s="296"/>
      <c r="J27" s="174"/>
    </row>
    <row r="28" spans="1:15" ht="30" customHeight="1" x14ac:dyDescent="0.45">
      <c r="A28" s="695"/>
      <c r="B28" s="695"/>
      <c r="C28" s="296"/>
      <c r="D28" s="296"/>
      <c r="E28" s="296"/>
      <c r="F28" s="296"/>
      <c r="G28" s="296"/>
      <c r="H28" s="296"/>
      <c r="J28" s="174"/>
      <c r="K28" s="297"/>
      <c r="L28" s="297"/>
      <c r="M28" s="297"/>
      <c r="N28" s="297"/>
      <c r="O28" s="297"/>
    </row>
    <row r="29" spans="1:15" ht="30" customHeight="1" x14ac:dyDescent="0.45">
      <c r="A29" s="85"/>
      <c r="B29" s="82"/>
      <c r="C29" s="83"/>
      <c r="D29" s="84"/>
      <c r="E29" s="84"/>
      <c r="F29" s="84"/>
      <c r="G29" s="84"/>
      <c r="H29" s="94"/>
    </row>
    <row r="30" spans="1:15" ht="30" customHeight="1" x14ac:dyDescent="0.45">
      <c r="A30" s="695"/>
      <c r="B30" s="695"/>
      <c r="C30" s="91"/>
      <c r="D30" s="91"/>
      <c r="E30" s="91"/>
      <c r="F30" s="91"/>
      <c r="G30" s="91"/>
      <c r="H30" s="82"/>
    </row>
    <row r="31" spans="1:15" ht="30" customHeight="1" x14ac:dyDescent="0.45">
      <c r="A31" s="82"/>
      <c r="B31" s="91"/>
      <c r="C31" s="296"/>
      <c r="D31" s="296"/>
      <c r="E31" s="296"/>
      <c r="F31" s="296"/>
      <c r="G31" s="296"/>
      <c r="H31" s="296"/>
    </row>
    <row r="32" spans="1:15" ht="20.25" customHeight="1" x14ac:dyDescent="0.45">
      <c r="A32" s="181"/>
      <c r="B32" s="81"/>
      <c r="C32" s="81"/>
      <c r="D32" s="81"/>
      <c r="E32" s="81"/>
      <c r="F32" s="81"/>
      <c r="G32" s="81"/>
      <c r="H32" s="82"/>
    </row>
    <row r="33" spans="1:13" ht="23.25" customHeight="1" x14ac:dyDescent="0.45">
      <c r="A33" s="176"/>
      <c r="B33" s="176"/>
      <c r="C33" s="176"/>
      <c r="D33" s="176"/>
      <c r="E33" s="176"/>
      <c r="F33" s="176"/>
      <c r="G33" s="176"/>
      <c r="H33" s="177"/>
    </row>
    <row r="34" spans="1:13" ht="23.25" customHeight="1" x14ac:dyDescent="0.45">
      <c r="A34" s="176"/>
      <c r="B34" s="178"/>
      <c r="C34" s="178"/>
      <c r="D34" s="178"/>
      <c r="E34" s="176"/>
      <c r="F34" s="176"/>
      <c r="G34" s="176"/>
      <c r="H34" s="177"/>
    </row>
    <row r="35" spans="1:13" ht="23.25" customHeight="1" x14ac:dyDescent="0.45">
      <c r="A35" s="176"/>
      <c r="B35" s="178"/>
      <c r="C35" s="178"/>
      <c r="D35" s="178"/>
      <c r="E35" s="179"/>
      <c r="F35" s="179"/>
      <c r="G35" s="179"/>
      <c r="H35" s="179"/>
    </row>
    <row r="36" spans="1:13" ht="23.25" customHeight="1" x14ac:dyDescent="0.45">
      <c r="A36" s="176"/>
      <c r="B36" s="178"/>
      <c r="C36" s="178"/>
      <c r="D36" s="178"/>
      <c r="E36" s="179"/>
      <c r="F36" s="179"/>
      <c r="G36" s="179"/>
      <c r="H36" s="179"/>
    </row>
    <row r="37" spans="1:13" ht="23.25" customHeight="1" x14ac:dyDescent="0.45">
      <c r="A37" s="176"/>
      <c r="B37" s="180"/>
      <c r="C37" s="180"/>
      <c r="D37" s="180"/>
      <c r="E37" s="179"/>
      <c r="F37" s="179"/>
      <c r="G37" s="179"/>
      <c r="H37" s="179"/>
    </row>
    <row r="38" spans="1:13" ht="12.75" customHeight="1" x14ac:dyDescent="0.45">
      <c r="A38" s="81"/>
      <c r="B38" s="81"/>
      <c r="C38" s="81"/>
      <c r="D38" s="81"/>
      <c r="E38" s="81"/>
      <c r="F38" s="81"/>
      <c r="G38" s="81"/>
      <c r="H38" s="82"/>
    </row>
    <row r="39" spans="1:13" ht="23.25" customHeight="1" x14ac:dyDescent="0.45">
      <c r="A39" s="299"/>
      <c r="B39" s="299"/>
      <c r="C39" s="299"/>
      <c r="D39" s="299"/>
      <c r="E39" s="299"/>
      <c r="F39" s="299"/>
      <c r="G39" s="299"/>
      <c r="H39" s="299"/>
    </row>
    <row r="40" spans="1:13" ht="212.25" customHeight="1" x14ac:dyDescent="0.45">
      <c r="A40" s="699"/>
      <c r="B40" s="699"/>
      <c r="C40" s="699"/>
      <c r="D40" s="699"/>
      <c r="E40" s="699"/>
      <c r="F40" s="699"/>
      <c r="G40" s="699"/>
      <c r="H40" s="699"/>
    </row>
    <row r="41" spans="1:13" ht="36" customHeight="1" x14ac:dyDescent="0.45">
      <c r="A41" s="699"/>
      <c r="B41" s="699"/>
      <c r="C41" s="699"/>
      <c r="D41" s="699"/>
      <c r="E41" s="699"/>
      <c r="F41" s="699"/>
      <c r="G41" s="699"/>
      <c r="H41" s="699"/>
    </row>
    <row r="42" spans="1:13" ht="204.75" customHeight="1" x14ac:dyDescent="0.45">
      <c r="A42" s="699"/>
      <c r="B42" s="699"/>
      <c r="C42" s="699"/>
      <c r="D42" s="699"/>
      <c r="E42" s="699"/>
      <c r="F42" s="699"/>
      <c r="G42" s="699"/>
      <c r="H42" s="699"/>
      <c r="M42" s="173"/>
    </row>
    <row r="43" spans="1:13" ht="34.5" customHeight="1" x14ac:dyDescent="0.45">
      <c r="A43" s="699"/>
      <c r="B43" s="699"/>
      <c r="C43" s="699"/>
      <c r="D43" s="699"/>
      <c r="E43" s="699"/>
      <c r="F43" s="699"/>
      <c r="G43" s="699"/>
      <c r="H43" s="699"/>
    </row>
  </sheetData>
  <mergeCells count="29">
    <mergeCell ref="A28:B28"/>
    <mergeCell ref="A30:B30"/>
    <mergeCell ref="A40:H41"/>
    <mergeCell ref="A42:H43"/>
    <mergeCell ref="A21:A22"/>
    <mergeCell ref="A23:B23"/>
    <mergeCell ref="A24:B24"/>
    <mergeCell ref="A25:B25"/>
    <mergeCell ref="A26:B26"/>
    <mergeCell ref="A27:B27"/>
    <mergeCell ref="A20:B20"/>
    <mergeCell ref="A5:B5"/>
    <mergeCell ref="C5:H5"/>
    <mergeCell ref="F7:G7"/>
    <mergeCell ref="A10:B10"/>
    <mergeCell ref="A11:A12"/>
    <mergeCell ref="A13:B13"/>
    <mergeCell ref="A14:B14"/>
    <mergeCell ref="A15:B15"/>
    <mergeCell ref="A16:B16"/>
    <mergeCell ref="A17:B17"/>
    <mergeCell ref="A18:B18"/>
    <mergeCell ref="A4:B4"/>
    <mergeCell ref="C4:H4"/>
    <mergeCell ref="A1:H1"/>
    <mergeCell ref="A2:B2"/>
    <mergeCell ref="C2:H2"/>
    <mergeCell ref="A3:B3"/>
    <mergeCell ref="C3:H3"/>
  </mergeCells>
  <phoneticPr fontId="1"/>
  <dataValidations count="1">
    <dataValidation type="custom" allowBlank="1" showInputMessage="1" showErrorMessage="1" errorTitle="アラート" error="小数点が含まれています。" sqref="C21:G25 C17:G17 C27:G27 C11:G15" xr:uid="{048D8783-94B4-47BD-B91C-3FCDC340CCAB}">
      <formula1>MOD(C11,1)=0</formula1>
    </dataValidation>
  </dataValidations>
  <pageMargins left="0.7" right="0.7" top="0.75" bottom="0.75" header="0.3" footer="0.3"/>
  <pageSetup paperSize="9" scale="49" fitToHeight="0" orientation="portrait" r:id="rId1"/>
  <headerFooter>
    <oddFooter>&amp;C&amp;P</oddFooter>
  </headerFooter>
  <rowBreaks count="1" manualBreakCount="1">
    <brk id="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O43"/>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14" width="9.19921875" style="79" bestFit="1" customWidth="1"/>
    <col min="15"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MF申請書!K11</f>
        <v>0</v>
      </c>
      <c r="D2" s="706"/>
      <c r="E2" s="706"/>
      <c r="F2" s="706"/>
      <c r="G2" s="707"/>
      <c r="H2" s="93"/>
      <c r="I2" s="93"/>
    </row>
    <row r="3" spans="1:15" ht="19.95" customHeight="1" x14ac:dyDescent="0.45">
      <c r="A3" s="715" t="s">
        <v>41</v>
      </c>
      <c r="B3" s="716"/>
      <c r="C3" s="708">
        <f>MF申請書!K14</f>
        <v>0</v>
      </c>
      <c r="D3" s="708"/>
      <c r="E3" s="708"/>
      <c r="F3" s="708"/>
      <c r="G3" s="709"/>
    </row>
    <row r="4" spans="1:15" ht="19.95" customHeight="1" x14ac:dyDescent="0.45">
      <c r="A4" s="717" t="s">
        <v>57</v>
      </c>
      <c r="B4" s="718"/>
      <c r="C4" s="708">
        <f>MF申請書!K10</f>
        <v>0</v>
      </c>
      <c r="D4" s="708"/>
      <c r="E4" s="708"/>
      <c r="F4" s="708"/>
      <c r="G4" s="709"/>
    </row>
    <row r="5" spans="1:15" ht="19.95" customHeight="1" thickBot="1" x14ac:dyDescent="0.5">
      <c r="A5" s="721" t="s">
        <v>77</v>
      </c>
      <c r="B5" s="722"/>
      <c r="C5" s="710"/>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2" t="s">
        <v>78</v>
      </c>
      <c r="G7" s="325"/>
      <c r="H7" s="95"/>
    </row>
    <row r="8" spans="1:15" ht="10.199999999999999" customHeight="1" x14ac:dyDescent="0.45">
      <c r="A8" s="80"/>
      <c r="B8" s="82"/>
      <c r="C8" s="83"/>
      <c r="D8" s="84"/>
      <c r="E8" s="84"/>
      <c r="F8" s="84"/>
      <c r="G8" s="94"/>
    </row>
    <row r="9" spans="1:15" ht="31.2" customHeight="1" x14ac:dyDescent="0.45">
      <c r="A9" s="85" t="s">
        <v>58</v>
      </c>
      <c r="B9" s="82"/>
      <c r="C9" s="290" t="s">
        <v>186</v>
      </c>
      <c r="D9" s="84"/>
      <c r="E9" s="84"/>
      <c r="F9" s="84"/>
      <c r="G9" s="86" t="s">
        <v>62</v>
      </c>
    </row>
    <row r="10" spans="1:15" ht="30" customHeight="1" thickBot="1" x14ac:dyDescent="0.5">
      <c r="A10" s="661"/>
      <c r="B10" s="662"/>
      <c r="C10" s="98">
        <f>MF申請書!AF18</f>
        <v>0</v>
      </c>
      <c r="D10" s="98">
        <f>C10+1</f>
        <v>1</v>
      </c>
      <c r="E10" s="98">
        <f t="shared" ref="E10" si="0">D10+1</f>
        <v>2</v>
      </c>
      <c r="F10" s="98">
        <f>E10+1</f>
        <v>3</v>
      </c>
      <c r="G10" s="99" t="s">
        <v>42</v>
      </c>
      <c r="I10" s="87"/>
    </row>
    <row r="11" spans="1:15" ht="30" customHeight="1" thickTop="1" x14ac:dyDescent="0.45">
      <c r="A11" s="665" t="s">
        <v>43</v>
      </c>
      <c r="B11" s="100" t="s">
        <v>44</v>
      </c>
      <c r="C11" s="254"/>
      <c r="D11" s="254"/>
      <c r="E11" s="254"/>
      <c r="F11" s="254"/>
      <c r="G11" s="129">
        <f>SUM(C11:F11)</f>
        <v>0</v>
      </c>
    </row>
    <row r="12" spans="1:15" ht="30" customHeight="1" x14ac:dyDescent="0.45">
      <c r="A12" s="666"/>
      <c r="B12" s="101" t="s">
        <v>45</v>
      </c>
      <c r="C12" s="254"/>
      <c r="D12" s="254"/>
      <c r="E12" s="254"/>
      <c r="F12" s="254"/>
      <c r="G12" s="129">
        <f>SUM(C12:F12)</f>
        <v>0</v>
      </c>
    </row>
    <row r="13" spans="1:15" ht="30" customHeight="1" x14ac:dyDescent="0.45">
      <c r="A13" s="660" t="s">
        <v>46</v>
      </c>
      <c r="B13" s="594"/>
      <c r="C13" s="254"/>
      <c r="D13" s="254"/>
      <c r="E13" s="254"/>
      <c r="F13" s="254"/>
      <c r="G13" s="129">
        <f t="shared" ref="G13:G17" si="1">SUM(C13:F13)</f>
        <v>0</v>
      </c>
    </row>
    <row r="14" spans="1:15" ht="30" customHeight="1" x14ac:dyDescent="0.45">
      <c r="A14" s="591" t="s">
        <v>47</v>
      </c>
      <c r="B14" s="592"/>
      <c r="C14" s="254"/>
      <c r="D14" s="254"/>
      <c r="E14" s="254"/>
      <c r="F14" s="254"/>
      <c r="G14" s="129">
        <f t="shared" si="1"/>
        <v>0</v>
      </c>
    </row>
    <row r="15" spans="1:15" ht="30" customHeight="1" x14ac:dyDescent="0.45">
      <c r="A15" s="591" t="s">
        <v>48</v>
      </c>
      <c r="B15" s="592"/>
      <c r="C15" s="256"/>
      <c r="D15" s="256"/>
      <c r="E15" s="256"/>
      <c r="F15" s="256"/>
      <c r="G15" s="129">
        <f t="shared" si="1"/>
        <v>0</v>
      </c>
      <c r="I15" s="79" t="s">
        <v>142</v>
      </c>
    </row>
    <row r="16" spans="1:15" ht="30" customHeight="1" x14ac:dyDescent="0.45">
      <c r="A16" s="660" t="s">
        <v>60</v>
      </c>
      <c r="B16" s="594"/>
      <c r="C16" s="129">
        <f>SUM(C11:C15)</f>
        <v>0</v>
      </c>
      <c r="D16" s="129">
        <f>SUM(D11:D15)</f>
        <v>0</v>
      </c>
      <c r="E16" s="129">
        <f>SUM(E11:E15)</f>
        <v>0</v>
      </c>
      <c r="F16" s="129">
        <f>SUM(F11:F15)</f>
        <v>0</v>
      </c>
      <c r="G16" s="129">
        <f t="shared" si="1"/>
        <v>0</v>
      </c>
      <c r="I16" s="171"/>
      <c r="J16" s="170">
        <f>C10</f>
        <v>0</v>
      </c>
      <c r="K16" s="170">
        <f>D10</f>
        <v>1</v>
      </c>
      <c r="L16" s="170">
        <f>E10</f>
        <v>2</v>
      </c>
      <c r="M16" s="170">
        <f>F10</f>
        <v>3</v>
      </c>
      <c r="N16" s="170" t="e">
        <f>#REF!</f>
        <v>#REF!</v>
      </c>
      <c r="O16" s="173" t="s">
        <v>212</v>
      </c>
    </row>
    <row r="17" spans="1:15" ht="30" customHeight="1" thickBot="1" x14ac:dyDescent="0.5">
      <c r="A17" s="660" t="s">
        <v>59</v>
      </c>
      <c r="B17" s="594"/>
      <c r="C17" s="262"/>
      <c r="D17" s="262"/>
      <c r="E17" s="262"/>
      <c r="F17" s="262"/>
      <c r="G17" s="129">
        <f t="shared" si="1"/>
        <v>0</v>
      </c>
      <c r="I17" s="172" t="s">
        <v>139</v>
      </c>
      <c r="J17" s="170" t="e">
        <f>C17/C16*100</f>
        <v>#DIV/0!</v>
      </c>
      <c r="K17" s="170" t="e">
        <f>D17/D16*100</f>
        <v>#DIV/0!</v>
      </c>
      <c r="L17" s="170" t="e">
        <f>E17/E16*100</f>
        <v>#DIV/0!</v>
      </c>
      <c r="M17" s="170" t="e">
        <f>F17/F16*100</f>
        <v>#DIV/0!</v>
      </c>
      <c r="N17" s="170" t="e">
        <f>#REF!/#REF!*100</f>
        <v>#REF!</v>
      </c>
    </row>
    <row r="18" spans="1:15" ht="30" customHeight="1" thickTop="1" x14ac:dyDescent="0.45">
      <c r="A18" s="660" t="s">
        <v>20</v>
      </c>
      <c r="B18" s="594"/>
      <c r="C18" s="130">
        <f>C16+C17</f>
        <v>0</v>
      </c>
      <c r="D18" s="130">
        <f t="shared" ref="D18:F18" si="2">D16+D17</f>
        <v>0</v>
      </c>
      <c r="E18" s="130">
        <f t="shared" si="2"/>
        <v>0</v>
      </c>
      <c r="F18" s="130">
        <f t="shared" si="2"/>
        <v>0</v>
      </c>
      <c r="G18" s="129">
        <f>SUM(C18:F18)</f>
        <v>0</v>
      </c>
      <c r="I18" s="172" t="s">
        <v>156</v>
      </c>
      <c r="J18" s="186">
        <f>ROUNDDOWN(C18/130*30,0)</f>
        <v>0</v>
      </c>
      <c r="K18" s="186">
        <f>ROUNDDOWN(D18/130*30,0)</f>
        <v>0</v>
      </c>
      <c r="L18" s="186">
        <f>ROUNDDOWN(E18/130*30,0)</f>
        <v>0</v>
      </c>
      <c r="M18" s="186">
        <f>ROUNDDOWN(F18/130*30,0)</f>
        <v>0</v>
      </c>
      <c r="N18" s="186" t="e">
        <f>ROUNDDOWN(#REF!/130*30,0)</f>
        <v>#REF!</v>
      </c>
    </row>
    <row r="19" spans="1:15" ht="19.95" customHeight="1" x14ac:dyDescent="0.45">
      <c r="A19" s="85" t="s">
        <v>61</v>
      </c>
      <c r="B19" s="82"/>
      <c r="C19" s="83"/>
      <c r="D19" s="84"/>
      <c r="E19" s="84"/>
      <c r="F19" s="84"/>
      <c r="G19" s="86" t="s">
        <v>62</v>
      </c>
    </row>
    <row r="20" spans="1:15" ht="30" customHeight="1" thickBot="1" x14ac:dyDescent="0.5">
      <c r="A20" s="661"/>
      <c r="B20" s="662"/>
      <c r="C20" s="98">
        <f>C10</f>
        <v>0</v>
      </c>
      <c r="D20" s="98">
        <f>D10</f>
        <v>1</v>
      </c>
      <c r="E20" s="98">
        <f>E10</f>
        <v>2</v>
      </c>
      <c r="F20" s="98">
        <f>F10</f>
        <v>3</v>
      </c>
      <c r="G20" s="99" t="s">
        <v>42</v>
      </c>
      <c r="I20" s="87"/>
    </row>
    <row r="21" spans="1:15" ht="30" customHeight="1" thickTop="1" x14ac:dyDescent="0.45">
      <c r="A21" s="713" t="s">
        <v>43</v>
      </c>
      <c r="B21" s="100" t="s">
        <v>44</v>
      </c>
      <c r="C21" s="253"/>
      <c r="D21" s="253"/>
      <c r="E21" s="253"/>
      <c r="F21" s="253"/>
      <c r="G21" s="129">
        <f t="shared" ref="G21:G28" si="3">SUM(C21:F21)</f>
        <v>0</v>
      </c>
    </row>
    <row r="22" spans="1:15" ht="30" customHeight="1" x14ac:dyDescent="0.45">
      <c r="A22" s="714"/>
      <c r="B22" s="101" t="s">
        <v>45</v>
      </c>
      <c r="C22" s="253"/>
      <c r="D22" s="253"/>
      <c r="E22" s="253"/>
      <c r="F22" s="253"/>
      <c r="G22" s="129">
        <f t="shared" si="3"/>
        <v>0</v>
      </c>
    </row>
    <row r="23" spans="1:15" ht="30" customHeight="1" x14ac:dyDescent="0.45">
      <c r="A23" s="660" t="s">
        <v>46</v>
      </c>
      <c r="B23" s="594"/>
      <c r="C23" s="253"/>
      <c r="D23" s="253"/>
      <c r="E23" s="253"/>
      <c r="F23" s="253"/>
      <c r="G23" s="129">
        <f t="shared" si="3"/>
        <v>0</v>
      </c>
    </row>
    <row r="24" spans="1:15" ht="30" customHeight="1" x14ac:dyDescent="0.45">
      <c r="A24" s="591" t="s">
        <v>47</v>
      </c>
      <c r="B24" s="592"/>
      <c r="C24" s="253"/>
      <c r="D24" s="253"/>
      <c r="E24" s="253"/>
      <c r="F24" s="253"/>
      <c r="G24" s="129">
        <f t="shared" si="3"/>
        <v>0</v>
      </c>
    </row>
    <row r="25" spans="1:15" ht="30" customHeight="1" x14ac:dyDescent="0.45">
      <c r="A25" s="591" t="s">
        <v>48</v>
      </c>
      <c r="B25" s="592"/>
      <c r="C25" s="253"/>
      <c r="D25" s="253"/>
      <c r="E25" s="253"/>
      <c r="F25" s="253"/>
      <c r="G25" s="129">
        <f t="shared" si="3"/>
        <v>0</v>
      </c>
      <c r="I25" s="79" t="s">
        <v>142</v>
      </c>
    </row>
    <row r="26" spans="1:15" ht="30" customHeight="1" x14ac:dyDescent="0.45">
      <c r="A26" s="660" t="s">
        <v>60</v>
      </c>
      <c r="B26" s="594"/>
      <c r="C26" s="129">
        <f>SUM(C21:C25)</f>
        <v>0</v>
      </c>
      <c r="D26" s="129">
        <f>SUM(D21:D25)</f>
        <v>0</v>
      </c>
      <c r="E26" s="129">
        <f>SUM(E21:E25)</f>
        <v>0</v>
      </c>
      <c r="F26" s="129">
        <f>SUM(F21:F25)</f>
        <v>0</v>
      </c>
      <c r="G26" s="129">
        <f t="shared" si="3"/>
        <v>0</v>
      </c>
      <c r="I26" s="171"/>
      <c r="J26" s="170">
        <f>C20</f>
        <v>0</v>
      </c>
      <c r="K26" s="170">
        <f>D20</f>
        <v>1</v>
      </c>
      <c r="L26" s="170">
        <f>E20</f>
        <v>2</v>
      </c>
      <c r="M26" s="170">
        <f>F20</f>
        <v>3</v>
      </c>
      <c r="N26" s="170" t="e">
        <f>#REF!</f>
        <v>#REF!</v>
      </c>
      <c r="O26" s="173" t="s">
        <v>212</v>
      </c>
    </row>
    <row r="27" spans="1:15" ht="30" customHeight="1" x14ac:dyDescent="0.45">
      <c r="A27" s="660" t="s">
        <v>59</v>
      </c>
      <c r="B27" s="594"/>
      <c r="C27" s="253"/>
      <c r="D27" s="253"/>
      <c r="E27" s="253"/>
      <c r="F27" s="253"/>
      <c r="G27" s="129">
        <f t="shared" si="3"/>
        <v>0</v>
      </c>
      <c r="I27" s="172" t="s">
        <v>139</v>
      </c>
      <c r="J27" s="170" t="e">
        <f>C27/C26*100</f>
        <v>#DIV/0!</v>
      </c>
      <c r="K27" s="170" t="e">
        <f>D27/D26*100</f>
        <v>#DIV/0!</v>
      </c>
      <c r="L27" s="170" t="e">
        <f>E27/E26*100</f>
        <v>#DIV/0!</v>
      </c>
      <c r="M27" s="170" t="e">
        <f>F27/F26*100</f>
        <v>#DIV/0!</v>
      </c>
      <c r="N27" s="170" t="e">
        <f>#REF!/#REF!*100</f>
        <v>#REF!</v>
      </c>
    </row>
    <row r="28" spans="1:15" ht="30" customHeight="1" x14ac:dyDescent="0.45">
      <c r="A28" s="660" t="s">
        <v>42</v>
      </c>
      <c r="B28" s="594"/>
      <c r="C28" s="129">
        <f>C26+C27</f>
        <v>0</v>
      </c>
      <c r="D28" s="129">
        <f t="shared" ref="D28:F28" si="4">D26+D27</f>
        <v>0</v>
      </c>
      <c r="E28" s="129">
        <f t="shared" si="4"/>
        <v>0</v>
      </c>
      <c r="F28" s="129">
        <f t="shared" si="4"/>
        <v>0</v>
      </c>
      <c r="G28" s="129">
        <f t="shared" si="3"/>
        <v>0</v>
      </c>
      <c r="I28" s="172" t="s">
        <v>156</v>
      </c>
      <c r="J28" s="186">
        <f>ROUNDDOWN(C28/130*30,0)</f>
        <v>0</v>
      </c>
      <c r="K28" s="186">
        <f>ROUNDDOWN(D28/130*30,0)</f>
        <v>0</v>
      </c>
      <c r="L28" s="186">
        <f>ROUNDDOWN(E28/130*30,0)</f>
        <v>0</v>
      </c>
      <c r="M28" s="186">
        <f>ROUNDDOWN(F28/130*30,0)</f>
        <v>0</v>
      </c>
      <c r="N28" s="186" t="e">
        <f>ROUNDDOWN(#REF!/130*30,0)</f>
        <v>#REF!</v>
      </c>
    </row>
    <row r="29" spans="1:15" ht="30" customHeight="1" x14ac:dyDescent="0.45">
      <c r="A29" s="85" t="s">
        <v>49</v>
      </c>
      <c r="B29" s="82"/>
      <c r="C29" s="83"/>
      <c r="D29" s="84"/>
      <c r="E29" s="84"/>
      <c r="F29" s="84"/>
      <c r="G29" s="86" t="s">
        <v>62</v>
      </c>
    </row>
    <row r="30" spans="1:15" ht="30" customHeight="1" thickBot="1" x14ac:dyDescent="0.5">
      <c r="A30" s="661"/>
      <c r="B30" s="662"/>
      <c r="C30" s="98">
        <f>C10</f>
        <v>0</v>
      </c>
      <c r="D30" s="98">
        <f>D10</f>
        <v>1</v>
      </c>
      <c r="E30" s="98">
        <f>E10</f>
        <v>2</v>
      </c>
      <c r="F30" s="98">
        <f>F10</f>
        <v>3</v>
      </c>
      <c r="G30" s="99" t="s">
        <v>42</v>
      </c>
    </row>
    <row r="31" spans="1:15" ht="30" customHeight="1" thickTop="1" x14ac:dyDescent="0.45">
      <c r="A31" s="102"/>
      <c r="B31" s="103"/>
      <c r="C31" s="130">
        <f>C18+C28</f>
        <v>0</v>
      </c>
      <c r="D31" s="130">
        <f>D18+D28</f>
        <v>0</v>
      </c>
      <c r="E31" s="130">
        <f>E18+E28</f>
        <v>0</v>
      </c>
      <c r="F31" s="130">
        <f>F18+F28</f>
        <v>0</v>
      </c>
      <c r="G31" s="130">
        <f t="shared" ref="G31" si="5">G18+G28</f>
        <v>0</v>
      </c>
    </row>
    <row r="32" spans="1:15" ht="20.25" customHeight="1" x14ac:dyDescent="0.45">
      <c r="A32" s="181" t="s">
        <v>153</v>
      </c>
      <c r="B32" s="81"/>
      <c r="C32" s="81"/>
      <c r="D32" s="81"/>
      <c r="E32" s="81"/>
      <c r="F32" s="81"/>
      <c r="G32" s="82"/>
    </row>
    <row r="33" spans="1:12" ht="23.25" customHeight="1" x14ac:dyDescent="0.45">
      <c r="A33" s="176" t="s">
        <v>152</v>
      </c>
      <c r="B33" s="176"/>
      <c r="C33" s="176"/>
      <c r="D33" s="176"/>
      <c r="E33" s="176"/>
      <c r="F33" s="176"/>
      <c r="G33" s="177"/>
    </row>
    <row r="34" spans="1:12" ht="23.25" customHeight="1" x14ac:dyDescent="0.45">
      <c r="A34" s="176" t="s">
        <v>52</v>
      </c>
      <c r="B34" s="178"/>
      <c r="C34" s="178"/>
      <c r="D34" s="178"/>
      <c r="E34" s="176"/>
      <c r="F34" s="176"/>
      <c r="G34" s="177"/>
    </row>
    <row r="35" spans="1:12" ht="23.25" customHeight="1" x14ac:dyDescent="0.45">
      <c r="A35" s="176" t="s">
        <v>53</v>
      </c>
      <c r="B35" s="178"/>
      <c r="C35" s="178"/>
      <c r="D35" s="178"/>
      <c r="E35" s="179"/>
      <c r="F35" s="179"/>
      <c r="G35" s="179"/>
    </row>
    <row r="36" spans="1:12" ht="23.25" customHeight="1" x14ac:dyDescent="0.45">
      <c r="A36" s="176" t="s">
        <v>54</v>
      </c>
      <c r="B36" s="178"/>
      <c r="C36" s="178"/>
      <c r="D36" s="178"/>
      <c r="E36" s="179"/>
      <c r="F36" s="179"/>
      <c r="G36" s="179"/>
    </row>
    <row r="37" spans="1:12" ht="23.25" customHeight="1" x14ac:dyDescent="0.45">
      <c r="A37" s="176" t="s">
        <v>55</v>
      </c>
      <c r="B37" s="180"/>
      <c r="C37" s="180"/>
      <c r="D37" s="180"/>
      <c r="E37" s="179"/>
      <c r="F37" s="179"/>
      <c r="G37" s="179"/>
    </row>
    <row r="38" spans="1:12" ht="12.75" customHeight="1" x14ac:dyDescent="0.45">
      <c r="A38" s="81"/>
      <c r="B38" s="81"/>
      <c r="C38" s="81"/>
      <c r="D38" s="81"/>
      <c r="E38" s="81"/>
      <c r="F38" s="81"/>
      <c r="G38" s="82"/>
    </row>
    <row r="39" spans="1:12" ht="23.25" customHeight="1" x14ac:dyDescent="0.45">
      <c r="A39" s="203" t="s">
        <v>143</v>
      </c>
      <c r="B39" s="203"/>
      <c r="C39" s="203"/>
      <c r="D39" s="203"/>
      <c r="E39" s="203"/>
      <c r="F39" s="203"/>
      <c r="G39" s="203"/>
    </row>
    <row r="40" spans="1:12" ht="212.25" customHeight="1" x14ac:dyDescent="0.45">
      <c r="A40" s="700" t="s">
        <v>205</v>
      </c>
      <c r="B40" s="701"/>
      <c r="C40" s="701"/>
      <c r="D40" s="701"/>
      <c r="E40" s="701"/>
      <c r="F40" s="701"/>
      <c r="G40" s="702"/>
    </row>
    <row r="41" spans="1:12" ht="36" customHeight="1" x14ac:dyDescent="0.45">
      <c r="A41" s="703"/>
      <c r="B41" s="704"/>
      <c r="C41" s="704"/>
      <c r="D41" s="704"/>
      <c r="E41" s="704"/>
      <c r="F41" s="704"/>
      <c r="G41" s="705"/>
    </row>
    <row r="42" spans="1:12" ht="204.75" customHeight="1" x14ac:dyDescent="0.45">
      <c r="A42" s="700" t="s">
        <v>206</v>
      </c>
      <c r="B42" s="701"/>
      <c r="C42" s="701"/>
      <c r="D42" s="701"/>
      <c r="E42" s="701"/>
      <c r="F42" s="701"/>
      <c r="G42" s="702"/>
      <c r="L42" s="173"/>
    </row>
    <row r="43" spans="1:12" ht="34.5" customHeight="1" x14ac:dyDescent="0.45">
      <c r="A43" s="703"/>
      <c r="B43" s="704"/>
      <c r="C43" s="704"/>
      <c r="D43" s="704"/>
      <c r="E43" s="704"/>
      <c r="F43" s="704"/>
      <c r="G43" s="705"/>
    </row>
  </sheetData>
  <customSheetViews>
    <customSheetView guid="{3A129B36-D5FE-449E-B27F-3E59102DEA52}" scale="80" showPageBreaks="1" showGridLines="0" fitToPage="1" printArea="1" view="pageBreakPreview">
      <selection activeCell="I1" sqref="I1"/>
      <rowBreaks count="1" manualBreakCount="1">
        <brk id="32" max="7" man="1"/>
      </rowBreaks>
      <pageMargins left="0.7" right="0.7" top="0.75" bottom="0.75" header="0.3" footer="0.3"/>
      <pageSetup paperSize="9" scale="77" fitToHeight="0" orientation="portrait" r:id="rId1"/>
      <headerFooter>
        <oddFooter>&amp;C&amp;P</oddFooter>
      </headerFooter>
    </customSheetView>
    <customSheetView guid="{13797F37-AD04-4ECE-BAE1-037A255EC48B}" scale="80" showPageBreaks="1" showGridLines="0" fitToPage="1" printArea="1" view="pageBreakPreview">
      <selection activeCell="I1" sqref="I1"/>
      <rowBreaks count="1" manualBreakCount="1">
        <brk id="32" max="7" man="1"/>
      </rowBreaks>
      <pageMargins left="0.7" right="0.7" top="0.75" bottom="0.75" header="0.3" footer="0.3"/>
      <pageSetup paperSize="9" scale="77" fitToHeight="0" orientation="portrait" r:id="rId2"/>
      <headerFooter>
        <oddFooter>&amp;C&amp;P</oddFooter>
      </headerFooter>
    </customSheetView>
  </customSheetViews>
  <mergeCells count="28">
    <mergeCell ref="A17:B17"/>
    <mergeCell ref="A26:B26"/>
    <mergeCell ref="A27:B27"/>
    <mergeCell ref="A25:B25"/>
    <mergeCell ref="A1:G1"/>
    <mergeCell ref="A3:B3"/>
    <mergeCell ref="A10:B10"/>
    <mergeCell ref="A11:A12"/>
    <mergeCell ref="A13:B13"/>
    <mergeCell ref="A4:B4"/>
    <mergeCell ref="A2:B2"/>
    <mergeCell ref="A5:B5"/>
    <mergeCell ref="A40:G41"/>
    <mergeCell ref="A42:G43"/>
    <mergeCell ref="C2:G2"/>
    <mergeCell ref="C3:G3"/>
    <mergeCell ref="C4:G4"/>
    <mergeCell ref="C5:G5"/>
    <mergeCell ref="A15:B15"/>
    <mergeCell ref="A14:B14"/>
    <mergeCell ref="A16:B16"/>
    <mergeCell ref="A20:B20"/>
    <mergeCell ref="A21:A22"/>
    <mergeCell ref="A23:B23"/>
    <mergeCell ref="A24:B24"/>
    <mergeCell ref="A28:B28"/>
    <mergeCell ref="A30:B30"/>
    <mergeCell ref="A18:B18"/>
  </mergeCells>
  <phoneticPr fontId="1"/>
  <dataValidations count="1">
    <dataValidation type="custom" allowBlank="1" showInputMessage="1" showErrorMessage="1" errorTitle="アラート" error="小数点が含まれています。" sqref="C21:F25 C17:F17 C27:F27 C11:F15" xr:uid="{00000000-0002-0000-0500-000000000000}">
      <formula1>MOD(C11,1)=0</formula1>
    </dataValidation>
  </dataValidations>
  <pageMargins left="0.7" right="0.7" top="0.75" bottom="0.75" header="0.3" footer="0.3"/>
  <pageSetup paperSize="9" scale="77" fitToHeight="0" orientation="portrait" r:id="rId3"/>
  <headerFooter>
    <oddFooter>&amp;C&amp;P</oddFooter>
  </headerFooter>
  <rowBreaks count="1" manualBreakCount="1">
    <brk id="32" max="16383" man="1"/>
  </rowBreaks>
  <ignoredErrors>
    <ignoredError sqref="C16" formulaRange="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1992187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34.200000000000003"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4"/>
      <c r="D11" s="254"/>
      <c r="E11" s="254"/>
      <c r="F11" s="255"/>
      <c r="G11" s="129">
        <f t="shared" ref="G11:G18" si="1">SUM(C11:F11)</f>
        <v>0</v>
      </c>
    </row>
    <row r="12" spans="1:15" ht="30" customHeight="1" x14ac:dyDescent="0.45">
      <c r="A12" s="666"/>
      <c r="B12" s="101" t="s">
        <v>45</v>
      </c>
      <c r="C12" s="254"/>
      <c r="D12" s="254"/>
      <c r="E12" s="254"/>
      <c r="F12" s="255"/>
      <c r="G12" s="129">
        <f t="shared" si="1"/>
        <v>0</v>
      </c>
    </row>
    <row r="13" spans="1:15" ht="30" customHeight="1" x14ac:dyDescent="0.45">
      <c r="A13" s="660" t="s">
        <v>46</v>
      </c>
      <c r="B13" s="594"/>
      <c r="C13" s="260"/>
      <c r="D13" s="260"/>
      <c r="E13" s="260"/>
      <c r="F13" s="261"/>
      <c r="G13" s="129">
        <f t="shared" si="1"/>
        <v>0</v>
      </c>
    </row>
    <row r="14" spans="1:15" ht="30" customHeight="1" x14ac:dyDescent="0.45">
      <c r="A14" s="591" t="s">
        <v>47</v>
      </c>
      <c r="B14" s="592"/>
      <c r="C14" s="254"/>
      <c r="D14" s="254"/>
      <c r="E14" s="254"/>
      <c r="F14" s="255"/>
      <c r="G14" s="129">
        <f t="shared" si="1"/>
        <v>0</v>
      </c>
    </row>
    <row r="15" spans="1:15" ht="30" customHeight="1" x14ac:dyDescent="0.45">
      <c r="A15" s="591" t="s">
        <v>48</v>
      </c>
      <c r="B15" s="592"/>
      <c r="C15" s="256"/>
      <c r="D15" s="256"/>
      <c r="E15" s="256"/>
      <c r="F15" s="257"/>
      <c r="G15" s="129">
        <f t="shared" si="1"/>
        <v>0</v>
      </c>
      <c r="I15" s="79" t="s">
        <v>142</v>
      </c>
    </row>
    <row r="16" spans="1:15" ht="30" customHeight="1" x14ac:dyDescent="0.45">
      <c r="A16" s="660" t="s">
        <v>60</v>
      </c>
      <c r="B16" s="594"/>
      <c r="C16" s="129">
        <f>SUM(C11:C15)</f>
        <v>0</v>
      </c>
      <c r="D16" s="129">
        <f>SUM(D11:D15)</f>
        <v>0</v>
      </c>
      <c r="E16" s="129">
        <f>SUM(E11:E15)</f>
        <v>0</v>
      </c>
      <c r="F16" s="129">
        <f>SUM(F11:F15)</f>
        <v>0</v>
      </c>
      <c r="G16" s="129">
        <f t="shared" si="1"/>
        <v>0</v>
      </c>
      <c r="I16" s="171"/>
      <c r="J16" s="170">
        <f>C10</f>
        <v>0</v>
      </c>
      <c r="K16" s="170">
        <f>D10</f>
        <v>1</v>
      </c>
      <c r="L16" s="170">
        <f>E10</f>
        <v>2</v>
      </c>
      <c r="M16" s="170">
        <f>F10</f>
        <v>3</v>
      </c>
      <c r="N16" s="170" t="e">
        <f>#REF!</f>
        <v>#REF!</v>
      </c>
      <c r="O16" s="173" t="s">
        <v>212</v>
      </c>
    </row>
    <row r="17" spans="1:14" ht="30" customHeight="1" thickBot="1" x14ac:dyDescent="0.5">
      <c r="A17" s="660" t="s">
        <v>59</v>
      </c>
      <c r="B17" s="594"/>
      <c r="C17" s="262"/>
      <c r="D17" s="262"/>
      <c r="E17" s="262"/>
      <c r="F17" s="263"/>
      <c r="G17" s="129">
        <f t="shared" si="1"/>
        <v>0</v>
      </c>
      <c r="I17" s="172" t="s">
        <v>139</v>
      </c>
      <c r="J17" s="170" t="e">
        <f>C17/C16*100</f>
        <v>#DIV/0!</v>
      </c>
      <c r="K17" s="170" t="e">
        <f>D17/D16*100</f>
        <v>#DIV/0!</v>
      </c>
      <c r="L17" s="170" t="e">
        <f>E17/E16*100</f>
        <v>#DIV/0!</v>
      </c>
      <c r="M17" s="170" t="e">
        <f>F17/F16*100</f>
        <v>#DIV/0!</v>
      </c>
      <c r="N17" s="170" t="e">
        <f>#REF!/#REF!*100</f>
        <v>#REF!</v>
      </c>
    </row>
    <row r="18" spans="1:14" ht="30" customHeight="1" thickTop="1" x14ac:dyDescent="0.45">
      <c r="A18" s="660" t="s">
        <v>20</v>
      </c>
      <c r="B18" s="594"/>
      <c r="C18" s="130">
        <f>C16+C17</f>
        <v>0</v>
      </c>
      <c r="D18" s="130">
        <f t="shared" ref="D18:F18" si="2">D16+D17</f>
        <v>0</v>
      </c>
      <c r="E18" s="130">
        <f t="shared" si="2"/>
        <v>0</v>
      </c>
      <c r="F18" s="130">
        <f t="shared" si="2"/>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203" t="s">
        <v>143</v>
      </c>
      <c r="B26" s="203"/>
      <c r="C26" s="203"/>
      <c r="D26" s="203"/>
      <c r="E26" s="203"/>
      <c r="F26" s="203"/>
      <c r="G26" s="203"/>
    </row>
    <row r="27" spans="1:14" ht="234"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sheetProtection formatCells="0"/>
  <customSheetViews>
    <customSheetView guid="{3A129B36-D5FE-449E-B27F-3E59102DEA52}" scale="80" showPageBreaks="1" showGridLines="0" fitToPage="1" printArea="1" view="pageBreakPreview">
      <selection activeCell="I3" sqref="I3"/>
      <pageMargins left="0.7" right="0.7" top="0.75" bottom="0.75" header="0.3" footer="0.3"/>
      <pageSetup paperSize="9" scale="77" fitToHeight="0" orientation="portrait" r:id="rId1"/>
      <headerFooter>
        <oddFooter>&amp;C&amp;P</oddFooter>
      </headerFooter>
    </customSheetView>
    <customSheetView guid="{13797F37-AD04-4ECE-BAE1-037A255EC48B}" scale="80" showPageBreaks="1" showGridLines="0" fitToPage="1" printArea="1" view="pageBreakPreview">
      <selection activeCell="I3" sqref="I3"/>
      <pageMargins left="0.7" right="0.7" top="0.75" bottom="0.75" header="0.3" footer="0.3"/>
      <pageSetup paperSize="9" scale="77" fitToHeight="0" orientation="portrait" r:id="rId2"/>
      <headerFooter>
        <oddFooter>&amp;C&amp;P</oddFooter>
      </headerFooter>
    </customSheetView>
  </customSheetViews>
  <mergeCells count="18">
    <mergeCell ref="A1:G1"/>
    <mergeCell ref="A2:B2"/>
    <mergeCell ref="A3:B3"/>
    <mergeCell ref="A4:B4"/>
    <mergeCell ref="A5:B5"/>
    <mergeCell ref="C3:G3"/>
    <mergeCell ref="C4:G4"/>
    <mergeCell ref="C5:G5"/>
    <mergeCell ref="C2:G2"/>
    <mergeCell ref="A13:B13"/>
    <mergeCell ref="A10:B10"/>
    <mergeCell ref="A11:A12"/>
    <mergeCell ref="A27:G28"/>
    <mergeCell ref="A14:B14"/>
    <mergeCell ref="A15:B15"/>
    <mergeCell ref="A16:B16"/>
    <mergeCell ref="A17:B17"/>
    <mergeCell ref="A18:B18"/>
  </mergeCells>
  <phoneticPr fontId="1"/>
  <dataValidations count="1">
    <dataValidation type="custom" allowBlank="1" showInputMessage="1" showErrorMessage="1" errorTitle="アラート" error="小数点が含まれています。" sqref="C17:F17 C11:F15" xr:uid="{00000000-0002-0000-0600-000000000000}">
      <formula1>MOD(C11,1)=0</formula1>
    </dataValidation>
  </dataValidations>
  <pageMargins left="0.7" right="0.7" top="0.75" bottom="0.75" header="0.3" footer="0.3"/>
  <pageSetup paperSize="9" scale="77" fitToHeight="0" orientation="portrait" r:id="rId3"/>
  <headerFooter>
    <oddFooter>&amp;C&amp;P</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31.2"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4"/>
      <c r="D11" s="254"/>
      <c r="E11" s="254"/>
      <c r="F11" s="255"/>
      <c r="G11" s="129">
        <f>SUM(C11:F11)</f>
        <v>0</v>
      </c>
    </row>
    <row r="12" spans="1:15" ht="30" customHeight="1" x14ac:dyDescent="0.45">
      <c r="A12" s="666"/>
      <c r="B12" s="101" t="s">
        <v>45</v>
      </c>
      <c r="C12" s="254"/>
      <c r="D12" s="254"/>
      <c r="E12" s="254"/>
      <c r="F12" s="255"/>
      <c r="G12" s="129">
        <f>SUM(C12:F12)</f>
        <v>0</v>
      </c>
    </row>
    <row r="13" spans="1:15" ht="30" customHeight="1" x14ac:dyDescent="0.45">
      <c r="A13" s="660" t="s">
        <v>46</v>
      </c>
      <c r="B13" s="594"/>
      <c r="C13" s="254"/>
      <c r="D13" s="254"/>
      <c r="E13" s="254"/>
      <c r="F13" s="255"/>
      <c r="G13" s="129">
        <f t="shared" ref="G13:G18" si="1">SUM(C13:F13)</f>
        <v>0</v>
      </c>
    </row>
    <row r="14" spans="1:15" ht="30" customHeight="1" x14ac:dyDescent="0.45">
      <c r="A14" s="591" t="s">
        <v>47</v>
      </c>
      <c r="B14" s="592"/>
      <c r="C14" s="254"/>
      <c r="D14" s="254"/>
      <c r="E14" s="254"/>
      <c r="F14" s="255"/>
      <c r="G14" s="129">
        <f t="shared" si="1"/>
        <v>0</v>
      </c>
    </row>
    <row r="15" spans="1:15" ht="30" customHeight="1" x14ac:dyDescent="0.45">
      <c r="A15" s="591" t="s">
        <v>48</v>
      </c>
      <c r="B15" s="592"/>
      <c r="C15" s="256"/>
      <c r="D15" s="256"/>
      <c r="E15" s="256"/>
      <c r="F15" s="257"/>
      <c r="G15" s="129">
        <f t="shared" si="1"/>
        <v>0</v>
      </c>
      <c r="I15" s="79" t="s">
        <v>142</v>
      </c>
    </row>
    <row r="16" spans="1:15" ht="30" customHeight="1" thickBot="1" x14ac:dyDescent="0.5">
      <c r="A16" s="660" t="s">
        <v>60</v>
      </c>
      <c r="B16" s="594"/>
      <c r="C16" s="129">
        <f>SUM(C11:C15)</f>
        <v>0</v>
      </c>
      <c r="D16" s="129">
        <f>SUM(D11:D15)</f>
        <v>0</v>
      </c>
      <c r="E16" s="129">
        <f>SUM(E11:E15)</f>
        <v>0</v>
      </c>
      <c r="F16" s="129">
        <f>SUM(F11:F15)</f>
        <v>0</v>
      </c>
      <c r="G16" s="129">
        <f t="shared" si="1"/>
        <v>0</v>
      </c>
      <c r="I16" s="171"/>
      <c r="J16" s="170">
        <f>C10</f>
        <v>0</v>
      </c>
      <c r="K16" s="170">
        <f>D10</f>
        <v>1</v>
      </c>
      <c r="L16" s="170">
        <f>E10</f>
        <v>2</v>
      </c>
      <c r="M16" s="170">
        <f>F10</f>
        <v>3</v>
      </c>
      <c r="N16" s="170" t="e">
        <f>#REF!</f>
        <v>#REF!</v>
      </c>
      <c r="O16" s="173" t="s">
        <v>212</v>
      </c>
    </row>
    <row r="17" spans="1:14" ht="30" customHeight="1" thickBot="1" x14ac:dyDescent="0.5">
      <c r="A17" s="660" t="s">
        <v>59</v>
      </c>
      <c r="B17" s="594"/>
      <c r="C17" s="258"/>
      <c r="D17" s="258"/>
      <c r="E17" s="258"/>
      <c r="F17" s="259"/>
      <c r="G17" s="129">
        <f t="shared" si="1"/>
        <v>0</v>
      </c>
      <c r="I17" s="172" t="s">
        <v>139</v>
      </c>
      <c r="J17" s="170" t="e">
        <f>C17/C16*100</f>
        <v>#DIV/0!</v>
      </c>
      <c r="K17" s="170" t="e">
        <f>D17/D16*100</f>
        <v>#DIV/0!</v>
      </c>
      <c r="L17" s="170" t="e">
        <f>E17/E16*100</f>
        <v>#DIV/0!</v>
      </c>
      <c r="M17" s="170" t="e">
        <f>F17/F16*100</f>
        <v>#DIV/0!</v>
      </c>
      <c r="N17" s="170" t="e">
        <f>#REF!/#REF!*100</f>
        <v>#REF!</v>
      </c>
    </row>
    <row r="18" spans="1:14" ht="30" customHeight="1" thickTop="1" x14ac:dyDescent="0.45">
      <c r="A18" s="660" t="s">
        <v>20</v>
      </c>
      <c r="B18" s="594"/>
      <c r="C18" s="130">
        <f>C16+C17</f>
        <v>0</v>
      </c>
      <c r="D18" s="130">
        <f t="shared" ref="D18:F18" si="2">D16+D17</f>
        <v>0</v>
      </c>
      <c r="E18" s="130">
        <f t="shared" si="2"/>
        <v>0</v>
      </c>
      <c r="F18" s="130">
        <f t="shared" si="2"/>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203" t="s">
        <v>143</v>
      </c>
      <c r="B26" s="203"/>
      <c r="C26" s="203"/>
      <c r="D26" s="203"/>
      <c r="E26" s="203"/>
      <c r="F26" s="203"/>
      <c r="G26" s="203"/>
    </row>
    <row r="27" spans="1:14" ht="243.75"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customSheetViews>
    <customSheetView guid="{3A129B36-D5FE-449E-B27F-3E59102DEA52}" scale="80" showPageBreaks="1" showGridLines="0" fitToPage="1" printArea="1" view="pageBreakPreview">
      <selection activeCell="I4" sqref="I4"/>
      <pageMargins left="0.7" right="0.7" top="0.75" bottom="0.75" header="0.3" footer="0.3"/>
      <pageSetup paperSize="9" scale="77" fitToHeight="0" orientation="portrait" r:id="rId1"/>
      <headerFooter>
        <oddFooter>&amp;C&amp;P</oddFooter>
      </headerFooter>
    </customSheetView>
    <customSheetView guid="{13797F37-AD04-4ECE-BAE1-037A255EC48B}" scale="80" showPageBreaks="1" showGridLines="0" fitToPage="1" printArea="1" view="pageBreakPreview">
      <selection activeCell="I4" sqref="I4"/>
      <pageMargins left="0.7" right="0.7" top="0.75" bottom="0.75" header="0.3" footer="0.3"/>
      <pageSetup paperSize="9" scale="77" fitToHeight="0" orientation="portrait" r:id="rId2"/>
      <headerFooter>
        <oddFooter>&amp;C&amp;P</oddFooter>
      </headerFooter>
    </customSheetView>
  </customSheetViews>
  <mergeCells count="18">
    <mergeCell ref="A1:G1"/>
    <mergeCell ref="A2:B2"/>
    <mergeCell ref="A3:B3"/>
    <mergeCell ref="A4:B4"/>
    <mergeCell ref="A5:B5"/>
    <mergeCell ref="C2:G2"/>
    <mergeCell ref="C3:G3"/>
    <mergeCell ref="C4:G4"/>
    <mergeCell ref="C5:G5"/>
    <mergeCell ref="A13:B13"/>
    <mergeCell ref="A10:B10"/>
    <mergeCell ref="A11:A12"/>
    <mergeCell ref="A27:G28"/>
    <mergeCell ref="A14:B14"/>
    <mergeCell ref="A15:B15"/>
    <mergeCell ref="A16:B16"/>
    <mergeCell ref="A17:B17"/>
    <mergeCell ref="A18:B18"/>
  </mergeCells>
  <phoneticPr fontId="1"/>
  <dataValidations count="1">
    <dataValidation type="custom" allowBlank="1" showInputMessage="1" showErrorMessage="1" errorTitle="アラート" error="小数点が含まれています。" sqref="C17:F17 C11:F15" xr:uid="{00000000-0002-0000-0700-000000000000}">
      <formula1>MOD(C11,1)=0</formula1>
    </dataValidation>
  </dataValidations>
  <pageMargins left="0.7" right="0.7" top="0.75" bottom="0.75" header="0.3" footer="0.3"/>
  <pageSetup paperSize="9" scale="78" fitToHeight="0" orientation="portrait" r:id="rId3"/>
  <headerFooter>
    <oddFooter>&amp;C&amp;P</oddFooter>
  </headerFooter>
  <ignoredErrors>
    <ignoredError sqref="C16" formulaRange="1"/>
  </ignoredError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10"/>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3" t="s">
        <v>78</v>
      </c>
      <c r="G7" s="325"/>
      <c r="H7" s="95"/>
    </row>
    <row r="8" spans="1:15" ht="10.199999999999999" customHeight="1" x14ac:dyDescent="0.45">
      <c r="A8" s="80"/>
      <c r="B8" s="82"/>
      <c r="C8" s="83"/>
      <c r="D8" s="84"/>
      <c r="E8" s="84"/>
      <c r="F8" s="84"/>
      <c r="G8" s="94"/>
    </row>
    <row r="9" spans="1:15" ht="31.95"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4"/>
      <c r="D11" s="254"/>
      <c r="E11" s="254"/>
      <c r="F11" s="255"/>
      <c r="G11" s="129">
        <f t="shared" ref="G11:G18" si="1">SUM(C11:F11)</f>
        <v>0</v>
      </c>
    </row>
    <row r="12" spans="1:15" ht="30" customHeight="1" x14ac:dyDescent="0.45">
      <c r="A12" s="666"/>
      <c r="B12" s="101" t="s">
        <v>45</v>
      </c>
      <c r="C12" s="254"/>
      <c r="D12" s="254"/>
      <c r="E12" s="254"/>
      <c r="F12" s="255"/>
      <c r="G12" s="129">
        <f t="shared" si="1"/>
        <v>0</v>
      </c>
    </row>
    <row r="13" spans="1:15" ht="30" customHeight="1" x14ac:dyDescent="0.45">
      <c r="A13" s="660" t="s">
        <v>46</v>
      </c>
      <c r="B13" s="594"/>
      <c r="C13" s="254"/>
      <c r="D13" s="254"/>
      <c r="E13" s="254"/>
      <c r="F13" s="255"/>
      <c r="G13" s="129">
        <f t="shared" si="1"/>
        <v>0</v>
      </c>
    </row>
    <row r="14" spans="1:15" ht="30" customHeight="1" x14ac:dyDescent="0.45">
      <c r="A14" s="591" t="s">
        <v>47</v>
      </c>
      <c r="B14" s="592"/>
      <c r="C14" s="254"/>
      <c r="D14" s="254"/>
      <c r="E14" s="254"/>
      <c r="F14" s="255"/>
      <c r="G14" s="129">
        <f t="shared" si="1"/>
        <v>0</v>
      </c>
    </row>
    <row r="15" spans="1:15" ht="30" customHeight="1" x14ac:dyDescent="0.45">
      <c r="A15" s="591" t="s">
        <v>48</v>
      </c>
      <c r="B15" s="592"/>
      <c r="C15" s="256"/>
      <c r="D15" s="256"/>
      <c r="E15" s="256"/>
      <c r="F15" s="257"/>
      <c r="G15" s="129">
        <f t="shared" si="1"/>
        <v>0</v>
      </c>
      <c r="I15" s="79" t="s">
        <v>142</v>
      </c>
    </row>
    <row r="16" spans="1:15" ht="30" customHeight="1" thickBot="1" x14ac:dyDescent="0.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thickBot="1" x14ac:dyDescent="0.5">
      <c r="A17" s="660" t="s">
        <v>59</v>
      </c>
      <c r="B17" s="594"/>
      <c r="C17" s="258"/>
      <c r="D17" s="258"/>
      <c r="E17" s="258"/>
      <c r="F17" s="259"/>
      <c r="G17" s="129">
        <f t="shared" si="1"/>
        <v>0</v>
      </c>
      <c r="I17" s="172" t="s">
        <v>139</v>
      </c>
      <c r="J17" s="170" t="e">
        <f>C17/C16*100</f>
        <v>#DIV/0!</v>
      </c>
      <c r="K17" s="170" t="e">
        <f>D17/D16*100</f>
        <v>#DIV/0!</v>
      </c>
      <c r="L17" s="170" t="e">
        <f>E17/E16*100</f>
        <v>#DIV/0!</v>
      </c>
      <c r="M17" s="170" t="e">
        <f>F17/F16*100</f>
        <v>#DIV/0!</v>
      </c>
      <c r="N17" s="170" t="e">
        <f>#REF!/#REF!*100</f>
        <v>#REF!</v>
      </c>
    </row>
    <row r="18" spans="1:14" ht="30" customHeight="1" thickTop="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203" t="s">
        <v>143</v>
      </c>
      <c r="B26" s="203"/>
      <c r="C26" s="203"/>
      <c r="D26" s="203"/>
      <c r="E26" s="203"/>
      <c r="F26" s="203"/>
      <c r="G26" s="203"/>
    </row>
    <row r="27" spans="1:14" ht="273.75"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customSheetViews>
    <customSheetView guid="{3A129B36-D5FE-449E-B27F-3E59102DEA52}" scale="80" showPageBreaks="1" showGridLines="0" fitToPage="1" printArea="1" view="pageBreakPreview">
      <selection activeCell="I3" sqref="I3"/>
      <pageMargins left="0.7" right="0.7" top="0.75" bottom="0.75" header="0.3" footer="0.3"/>
      <pageSetup paperSize="9" scale="77" fitToHeight="0" orientation="portrait" r:id="rId1"/>
      <headerFooter>
        <oddFooter>&amp;C&amp;P</oddFooter>
      </headerFooter>
    </customSheetView>
    <customSheetView guid="{13797F37-AD04-4ECE-BAE1-037A255EC48B}" scale="80" showPageBreaks="1" showGridLines="0" fitToPage="1" printArea="1" view="pageBreakPreview">
      <selection activeCell="I3" sqref="I3"/>
      <pageMargins left="0.7" right="0.7" top="0.75" bottom="0.75" header="0.3" footer="0.3"/>
      <pageSetup paperSize="9" scale="77" fitToHeight="0" orientation="portrait" r:id="rId2"/>
      <headerFooter>
        <oddFooter>&amp;C&amp;P</oddFooter>
      </headerFooter>
    </customSheetView>
  </customSheetViews>
  <mergeCells count="18">
    <mergeCell ref="A10:B10"/>
    <mergeCell ref="A1:G1"/>
    <mergeCell ref="A2:B2"/>
    <mergeCell ref="A3:B3"/>
    <mergeCell ref="A4:B4"/>
    <mergeCell ref="A5:B5"/>
    <mergeCell ref="C2:G2"/>
    <mergeCell ref="C3:G3"/>
    <mergeCell ref="C4:G4"/>
    <mergeCell ref="C5:G5"/>
    <mergeCell ref="A18:B18"/>
    <mergeCell ref="A13:B13"/>
    <mergeCell ref="A27:G28"/>
    <mergeCell ref="A11:A12"/>
    <mergeCell ref="A14:B14"/>
    <mergeCell ref="A15:B15"/>
    <mergeCell ref="A16:B16"/>
    <mergeCell ref="A17:B17"/>
  </mergeCells>
  <phoneticPr fontId="1"/>
  <dataValidations count="1">
    <dataValidation type="custom" allowBlank="1" showInputMessage="1" showErrorMessage="1" errorTitle="アラート" error="小数点が含まれています。" sqref="C17:F17 C11:F15" xr:uid="{00000000-0002-0000-0800-000000000000}">
      <formula1>MOD(C11,1)=0</formula1>
    </dataValidation>
  </dataValidations>
  <pageMargins left="0.7" right="0.7" top="0.75" bottom="0.75" header="0.3" footer="0.3"/>
  <pageSetup paperSize="9" scale="78" fitToHeight="0" orientation="portrait" r:id="rId3"/>
  <headerFooter>
    <oddFooter>&amp;C&amp;P</oddFooter>
  </headerFooter>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customSheetViews>
    <customSheetView guid="{3A129B36-D5FE-449E-B27F-3E59102DEA52}" scale="80" showPageBreaks="1" showGridLines="0" fitToPage="1" printArea="1" view="pageBreakPreview">
      <selection activeCell="M21" sqref="M21"/>
      <pageMargins left="0.7" right="0.7" top="0.75" bottom="0.75" header="0.3" footer="0.3"/>
      <pageSetup paperSize="9" scale="77" fitToHeight="0" orientation="portrait" r:id="rId1"/>
      <headerFooter>
        <oddFooter>&amp;C&amp;P</oddFooter>
      </headerFooter>
    </customSheetView>
    <customSheetView guid="{13797F37-AD04-4ECE-BAE1-037A255EC48B}" scale="80" showPageBreaks="1" showGridLines="0" fitToPage="1" printArea="1" state="hidden" view="pageBreakPreview">
      <selection activeCell="M21" sqref="M21"/>
      <pageMargins left="0.7" right="0.7" top="0.75" bottom="0.75" header="0.3" footer="0.3"/>
      <pageSetup paperSize="9" scale="77" fitToHeight="0" orientation="portrait" r:id="rId2"/>
      <headerFooter>
        <oddFooter>&amp;C&amp;P</oddFooter>
      </headerFooter>
    </customSheetView>
  </customSheetViews>
  <mergeCells count="19">
    <mergeCell ref="A1:G1"/>
    <mergeCell ref="A2:B2"/>
    <mergeCell ref="A3:B3"/>
    <mergeCell ref="A4:B4"/>
    <mergeCell ref="A5:B5"/>
    <mergeCell ref="C2:G2"/>
    <mergeCell ref="C3:G3"/>
    <mergeCell ref="C4:G4"/>
    <mergeCell ref="C5:G5"/>
    <mergeCell ref="A27:G28"/>
    <mergeCell ref="A13:B13"/>
    <mergeCell ref="A10:B10"/>
    <mergeCell ref="A11:A12"/>
    <mergeCell ref="A26:G26"/>
    <mergeCell ref="A14:B14"/>
    <mergeCell ref="A15:B15"/>
    <mergeCell ref="A16:B16"/>
    <mergeCell ref="A17:B17"/>
    <mergeCell ref="A18:B18"/>
  </mergeCells>
  <phoneticPr fontId="1"/>
  <dataValidations count="1">
    <dataValidation type="custom" allowBlank="1" showInputMessage="1" showErrorMessage="1" errorTitle="アラート" error="小数点が含まれています。" sqref="C17:F17 C11:F15" xr:uid="{00000000-0002-0000-0900-000000000000}">
      <formula1>MOD(C11,1)=0</formula1>
    </dataValidation>
  </dataValidations>
  <pageMargins left="0.7" right="0.7" top="0.75" bottom="0.75" header="0.3" footer="0.3"/>
  <pageSetup paperSize="9" scale="77" fitToHeight="0" orientation="portrait" r:id="rId3"/>
  <headerFooter>
    <oddFooter>&amp;C&amp;P</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AD57C-AF0D-4568-AE1A-24154A952731}">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3E5F2ADE-38C1-4825-A36C-C1A2F7912126}">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6756-B24D-44DD-935C-E688BB9D5BA7}">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69936B43-BE3A-4DA5-8C60-0F0303D35154}">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CFAF-5FAE-487F-8368-524B1AA412EB}">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9CF1F33F-6FC3-4904-A4B2-A9806E8FBAF4}">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3A2DB-465D-4594-8A14-C3FE3712FA43}">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AF9E5549-3400-40BC-A92F-DBAE1611DD03}">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53F3-FE86-4B60-A15D-B2E3AF2C4AD8}">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96"/>
      <c r="B6" s="96"/>
      <c r="C6" s="91"/>
      <c r="D6" s="91"/>
      <c r="E6" s="91"/>
      <c r="F6" s="91"/>
      <c r="G6" s="82"/>
      <c r="H6" s="95"/>
    </row>
    <row r="7" spans="1:15" ht="19.95" customHeight="1" x14ac:dyDescent="0.45">
      <c r="A7" s="96"/>
      <c r="B7" s="96"/>
      <c r="C7" s="91"/>
      <c r="D7" s="91"/>
      <c r="E7" s="91"/>
      <c r="F7" s="291" t="s">
        <v>78</v>
      </c>
      <c r="G7" s="325"/>
      <c r="H7" s="95"/>
    </row>
    <row r="8" spans="1:15" ht="10.199999999999999" customHeight="1" x14ac:dyDescent="0.45">
      <c r="A8" s="80"/>
      <c r="B8" s="82"/>
      <c r="C8" s="83"/>
      <c r="D8" s="84"/>
      <c r="E8" s="84"/>
      <c r="F8" s="84"/>
      <c r="G8" s="94"/>
    </row>
    <row r="9" spans="1:15" ht="29.4" customHeight="1" x14ac:dyDescent="0.45">
      <c r="A9" s="85" t="s">
        <v>58</v>
      </c>
      <c r="B9" s="82"/>
      <c r="C9" s="290" t="s">
        <v>186</v>
      </c>
      <c r="D9" s="84"/>
      <c r="E9" s="84"/>
      <c r="F9" s="84"/>
      <c r="G9" s="94"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82"/>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82"/>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44F0038B-962E-45D1-A06A-E4CFB86C1D76}">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4E789-1115-4834-A261-FB82F72BA54B}">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79D8DDAC-8339-453F-9DE2-72125D771035}">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1D30E-78FD-4219-86C5-90EE30370FCC}">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1F804E8C-ED80-45A1-943C-FE76B08A02E0}">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36712-0C2D-4713-AB0C-EC1DB838C4DB}">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4ACA4CE0-F4F1-4516-8BC1-3F54F4A99CC2}">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2626-451C-4ED1-9F4A-54465DF1F0C1}">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F18BF34A-E115-4B27-95D9-91204A704896}">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BA17F-3971-46DA-A1D8-34691180C66C}">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8C559712-F33C-4827-A5ED-A020079F8C54}">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0F73B-D7CD-4FD8-915D-1BA77E20A9BE}">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821206BD-034F-4E44-8E30-3A7264DECC53}">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2987-7E8E-4CB4-86F5-A5F93F264E6E}">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4D2AEBB7-C05A-4F1C-ABE0-DA6FEB7358CA}">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88112-9FE0-4681-9B66-DD6252A5C9A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BD9C6F5A-299C-40D8-85C3-552A9C426ADE}">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D6D34-6D4F-4E9E-97E2-9F4E8AE549D0}">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1E1E06C8-23D6-41FD-9EC0-5004BF796412}">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CD971-FEB7-4EF8-91B2-4586C0385472}">
  <sheetPr>
    <tabColor theme="0"/>
    <pageSetUpPr fitToPage="1"/>
  </sheetPr>
  <dimension ref="A1:O28"/>
  <sheetViews>
    <sheetView workbookViewId="0">
      <selection activeCell="R18" sqref="R18:T18"/>
    </sheetView>
  </sheetViews>
  <sheetFormatPr defaultColWidth="9" defaultRowHeight="13.2" x14ac:dyDescent="0.45"/>
  <cols>
    <col min="1" max="1" width="8" style="79" customWidth="1"/>
    <col min="2" max="2" width="14.8984375" style="79" customWidth="1"/>
    <col min="3" max="7" width="16.09765625" style="79" customWidth="1"/>
    <col min="8" max="8" width="9" style="79"/>
    <col min="9" max="9" width="13.69921875" style="79" customWidth="1"/>
    <col min="10" max="254" width="9" style="79"/>
    <col min="255" max="255" width="8" style="79" customWidth="1"/>
    <col min="256" max="256" width="14.8984375" style="79" customWidth="1"/>
    <col min="257" max="262" width="13.3984375" style="79" customWidth="1"/>
    <col min="263" max="263" width="11.8984375" style="79" customWidth="1"/>
    <col min="264" max="510" width="9" style="79"/>
    <col min="511" max="511" width="8" style="79" customWidth="1"/>
    <col min="512" max="512" width="14.8984375" style="79" customWidth="1"/>
    <col min="513" max="518" width="13.3984375" style="79" customWidth="1"/>
    <col min="519" max="519" width="11.8984375" style="79" customWidth="1"/>
    <col min="520" max="766" width="9" style="79"/>
    <col min="767" max="767" width="8" style="79" customWidth="1"/>
    <col min="768" max="768" width="14.8984375" style="79" customWidth="1"/>
    <col min="769" max="774" width="13.3984375" style="79" customWidth="1"/>
    <col min="775" max="775" width="11.8984375" style="79" customWidth="1"/>
    <col min="776" max="1022" width="9" style="79"/>
    <col min="1023" max="1023" width="8" style="79" customWidth="1"/>
    <col min="1024" max="1024" width="14.8984375" style="79" customWidth="1"/>
    <col min="1025" max="1030" width="13.3984375" style="79" customWidth="1"/>
    <col min="1031" max="1031" width="11.8984375" style="79" customWidth="1"/>
    <col min="1032" max="1278" width="9" style="79"/>
    <col min="1279" max="1279" width="8" style="79" customWidth="1"/>
    <col min="1280" max="1280" width="14.8984375" style="79" customWidth="1"/>
    <col min="1281" max="1286" width="13.3984375" style="79" customWidth="1"/>
    <col min="1287" max="1287" width="11.8984375" style="79" customWidth="1"/>
    <col min="1288" max="1534" width="9" style="79"/>
    <col min="1535" max="1535" width="8" style="79" customWidth="1"/>
    <col min="1536" max="1536" width="14.8984375" style="79" customWidth="1"/>
    <col min="1537" max="1542" width="13.3984375" style="79" customWidth="1"/>
    <col min="1543" max="1543" width="11.8984375" style="79" customWidth="1"/>
    <col min="1544" max="1790" width="9" style="79"/>
    <col min="1791" max="1791" width="8" style="79" customWidth="1"/>
    <col min="1792" max="1792" width="14.8984375" style="79" customWidth="1"/>
    <col min="1793" max="1798" width="13.3984375" style="79" customWidth="1"/>
    <col min="1799" max="1799" width="11.8984375" style="79" customWidth="1"/>
    <col min="1800" max="2046" width="9" style="79"/>
    <col min="2047" max="2047" width="8" style="79" customWidth="1"/>
    <col min="2048" max="2048" width="14.8984375" style="79" customWidth="1"/>
    <col min="2049" max="2054" width="13.3984375" style="79" customWidth="1"/>
    <col min="2055" max="2055" width="11.8984375" style="79" customWidth="1"/>
    <col min="2056" max="2302" width="9" style="79"/>
    <col min="2303" max="2303" width="8" style="79" customWidth="1"/>
    <col min="2304" max="2304" width="14.8984375" style="79" customWidth="1"/>
    <col min="2305" max="2310" width="13.3984375" style="79" customWidth="1"/>
    <col min="2311" max="2311" width="11.8984375" style="79" customWidth="1"/>
    <col min="2312" max="2558" width="9" style="79"/>
    <col min="2559" max="2559" width="8" style="79" customWidth="1"/>
    <col min="2560" max="2560" width="14.8984375" style="79" customWidth="1"/>
    <col min="2561" max="2566" width="13.3984375" style="79" customWidth="1"/>
    <col min="2567" max="2567" width="11.8984375" style="79" customWidth="1"/>
    <col min="2568" max="2814" width="9" style="79"/>
    <col min="2815" max="2815" width="8" style="79" customWidth="1"/>
    <col min="2816" max="2816" width="14.8984375" style="79" customWidth="1"/>
    <col min="2817" max="2822" width="13.3984375" style="79" customWidth="1"/>
    <col min="2823" max="2823" width="11.8984375" style="79" customWidth="1"/>
    <col min="2824" max="3070" width="9" style="79"/>
    <col min="3071" max="3071" width="8" style="79" customWidth="1"/>
    <col min="3072" max="3072" width="14.8984375" style="79" customWidth="1"/>
    <col min="3073" max="3078" width="13.3984375" style="79" customWidth="1"/>
    <col min="3079" max="3079" width="11.8984375" style="79" customWidth="1"/>
    <col min="3080" max="3326" width="9" style="79"/>
    <col min="3327" max="3327" width="8" style="79" customWidth="1"/>
    <col min="3328" max="3328" width="14.8984375" style="79" customWidth="1"/>
    <col min="3329" max="3334" width="13.3984375" style="79" customWidth="1"/>
    <col min="3335" max="3335" width="11.8984375" style="79" customWidth="1"/>
    <col min="3336" max="3582" width="9" style="79"/>
    <col min="3583" max="3583" width="8" style="79" customWidth="1"/>
    <col min="3584" max="3584" width="14.8984375" style="79" customWidth="1"/>
    <col min="3585" max="3590" width="13.3984375" style="79" customWidth="1"/>
    <col min="3591" max="3591" width="11.8984375" style="79" customWidth="1"/>
    <col min="3592" max="3838" width="9" style="79"/>
    <col min="3839" max="3839" width="8" style="79" customWidth="1"/>
    <col min="3840" max="3840" width="14.8984375" style="79" customWidth="1"/>
    <col min="3841" max="3846" width="13.3984375" style="79" customWidth="1"/>
    <col min="3847" max="3847" width="11.8984375" style="79" customWidth="1"/>
    <col min="3848" max="4094" width="9" style="79"/>
    <col min="4095" max="4095" width="8" style="79" customWidth="1"/>
    <col min="4096" max="4096" width="14.8984375" style="79" customWidth="1"/>
    <col min="4097" max="4102" width="13.3984375" style="79" customWidth="1"/>
    <col min="4103" max="4103" width="11.8984375" style="79" customWidth="1"/>
    <col min="4104" max="4350" width="9" style="79"/>
    <col min="4351" max="4351" width="8" style="79" customWidth="1"/>
    <col min="4352" max="4352" width="14.8984375" style="79" customWidth="1"/>
    <col min="4353" max="4358" width="13.3984375" style="79" customWidth="1"/>
    <col min="4359" max="4359" width="11.8984375" style="79" customWidth="1"/>
    <col min="4360" max="4606" width="9" style="79"/>
    <col min="4607" max="4607" width="8" style="79" customWidth="1"/>
    <col min="4608" max="4608" width="14.8984375" style="79" customWidth="1"/>
    <col min="4609" max="4614" width="13.3984375" style="79" customWidth="1"/>
    <col min="4615" max="4615" width="11.8984375" style="79" customWidth="1"/>
    <col min="4616" max="4862" width="9" style="79"/>
    <col min="4863" max="4863" width="8" style="79" customWidth="1"/>
    <col min="4864" max="4864" width="14.8984375" style="79" customWidth="1"/>
    <col min="4865" max="4870" width="13.3984375" style="79" customWidth="1"/>
    <col min="4871" max="4871" width="11.8984375" style="79" customWidth="1"/>
    <col min="4872" max="5118" width="9" style="79"/>
    <col min="5119" max="5119" width="8" style="79" customWidth="1"/>
    <col min="5120" max="5120" width="14.8984375" style="79" customWidth="1"/>
    <col min="5121" max="5126" width="13.3984375" style="79" customWidth="1"/>
    <col min="5127" max="5127" width="11.8984375" style="79" customWidth="1"/>
    <col min="5128" max="5374" width="9" style="79"/>
    <col min="5375" max="5375" width="8" style="79" customWidth="1"/>
    <col min="5376" max="5376" width="14.8984375" style="79" customWidth="1"/>
    <col min="5377" max="5382" width="13.3984375" style="79" customWidth="1"/>
    <col min="5383" max="5383" width="11.8984375" style="79" customWidth="1"/>
    <col min="5384" max="5630" width="9" style="79"/>
    <col min="5631" max="5631" width="8" style="79" customWidth="1"/>
    <col min="5632" max="5632" width="14.8984375" style="79" customWidth="1"/>
    <col min="5633" max="5638" width="13.3984375" style="79" customWidth="1"/>
    <col min="5639" max="5639" width="11.8984375" style="79" customWidth="1"/>
    <col min="5640" max="5886" width="9" style="79"/>
    <col min="5887" max="5887" width="8" style="79" customWidth="1"/>
    <col min="5888" max="5888" width="14.8984375" style="79" customWidth="1"/>
    <col min="5889" max="5894" width="13.3984375" style="79" customWidth="1"/>
    <col min="5895" max="5895" width="11.8984375" style="79" customWidth="1"/>
    <col min="5896" max="6142" width="9" style="79"/>
    <col min="6143" max="6143" width="8" style="79" customWidth="1"/>
    <col min="6144" max="6144" width="14.8984375" style="79" customWidth="1"/>
    <col min="6145" max="6150" width="13.3984375" style="79" customWidth="1"/>
    <col min="6151" max="6151" width="11.8984375" style="79" customWidth="1"/>
    <col min="6152" max="6398" width="9" style="79"/>
    <col min="6399" max="6399" width="8" style="79" customWidth="1"/>
    <col min="6400" max="6400" width="14.8984375" style="79" customWidth="1"/>
    <col min="6401" max="6406" width="13.3984375" style="79" customWidth="1"/>
    <col min="6407" max="6407" width="11.8984375" style="79" customWidth="1"/>
    <col min="6408" max="6654" width="9" style="79"/>
    <col min="6655" max="6655" width="8" style="79" customWidth="1"/>
    <col min="6656" max="6656" width="14.8984375" style="79" customWidth="1"/>
    <col min="6657" max="6662" width="13.3984375" style="79" customWidth="1"/>
    <col min="6663" max="6663" width="11.8984375" style="79" customWidth="1"/>
    <col min="6664" max="6910" width="9" style="79"/>
    <col min="6911" max="6911" width="8" style="79" customWidth="1"/>
    <col min="6912" max="6912" width="14.8984375" style="79" customWidth="1"/>
    <col min="6913" max="6918" width="13.3984375" style="79" customWidth="1"/>
    <col min="6919" max="6919" width="11.8984375" style="79" customWidth="1"/>
    <col min="6920" max="7166" width="9" style="79"/>
    <col min="7167" max="7167" width="8" style="79" customWidth="1"/>
    <col min="7168" max="7168" width="14.8984375" style="79" customWidth="1"/>
    <col min="7169" max="7174" width="13.3984375" style="79" customWidth="1"/>
    <col min="7175" max="7175" width="11.8984375" style="79" customWidth="1"/>
    <col min="7176" max="7422" width="9" style="79"/>
    <col min="7423" max="7423" width="8" style="79" customWidth="1"/>
    <col min="7424" max="7424" width="14.8984375" style="79" customWidth="1"/>
    <col min="7425" max="7430" width="13.3984375" style="79" customWidth="1"/>
    <col min="7431" max="7431" width="11.8984375" style="79" customWidth="1"/>
    <col min="7432" max="7678" width="9" style="79"/>
    <col min="7679" max="7679" width="8" style="79" customWidth="1"/>
    <col min="7680" max="7680" width="14.8984375" style="79" customWidth="1"/>
    <col min="7681" max="7686" width="13.3984375" style="79" customWidth="1"/>
    <col min="7687" max="7687" width="11.8984375" style="79" customWidth="1"/>
    <col min="7688" max="7934" width="9" style="79"/>
    <col min="7935" max="7935" width="8" style="79" customWidth="1"/>
    <col min="7936" max="7936" width="14.8984375" style="79" customWidth="1"/>
    <col min="7937" max="7942" width="13.3984375" style="79" customWidth="1"/>
    <col min="7943" max="7943" width="11.8984375" style="79" customWidth="1"/>
    <col min="7944" max="8190" width="9" style="79"/>
    <col min="8191" max="8191" width="8" style="79" customWidth="1"/>
    <col min="8192" max="8192" width="14.8984375" style="79" customWidth="1"/>
    <col min="8193" max="8198" width="13.3984375" style="79" customWidth="1"/>
    <col min="8199" max="8199" width="11.8984375" style="79" customWidth="1"/>
    <col min="8200" max="8446" width="9" style="79"/>
    <col min="8447" max="8447" width="8" style="79" customWidth="1"/>
    <col min="8448" max="8448" width="14.8984375" style="79" customWidth="1"/>
    <col min="8449" max="8454" width="13.3984375" style="79" customWidth="1"/>
    <col min="8455" max="8455" width="11.8984375" style="79" customWidth="1"/>
    <col min="8456" max="8702" width="9" style="79"/>
    <col min="8703" max="8703" width="8" style="79" customWidth="1"/>
    <col min="8704" max="8704" width="14.8984375" style="79" customWidth="1"/>
    <col min="8705" max="8710" width="13.3984375" style="79" customWidth="1"/>
    <col min="8711" max="8711" width="11.8984375" style="79" customWidth="1"/>
    <col min="8712" max="8958" width="9" style="79"/>
    <col min="8959" max="8959" width="8" style="79" customWidth="1"/>
    <col min="8960" max="8960" width="14.8984375" style="79" customWidth="1"/>
    <col min="8961" max="8966" width="13.3984375" style="79" customWidth="1"/>
    <col min="8967" max="8967" width="11.8984375" style="79" customWidth="1"/>
    <col min="8968" max="9214" width="9" style="79"/>
    <col min="9215" max="9215" width="8" style="79" customWidth="1"/>
    <col min="9216" max="9216" width="14.8984375" style="79" customWidth="1"/>
    <col min="9217" max="9222" width="13.3984375" style="79" customWidth="1"/>
    <col min="9223" max="9223" width="11.8984375" style="79" customWidth="1"/>
    <col min="9224" max="9470" width="9" style="79"/>
    <col min="9471" max="9471" width="8" style="79" customWidth="1"/>
    <col min="9472" max="9472" width="14.8984375" style="79" customWidth="1"/>
    <col min="9473" max="9478" width="13.3984375" style="79" customWidth="1"/>
    <col min="9479" max="9479" width="11.8984375" style="79" customWidth="1"/>
    <col min="9480" max="9726" width="9" style="79"/>
    <col min="9727" max="9727" width="8" style="79" customWidth="1"/>
    <col min="9728" max="9728" width="14.8984375" style="79" customWidth="1"/>
    <col min="9729" max="9734" width="13.3984375" style="79" customWidth="1"/>
    <col min="9735" max="9735" width="11.8984375" style="79" customWidth="1"/>
    <col min="9736" max="9982" width="9" style="79"/>
    <col min="9983" max="9983" width="8" style="79" customWidth="1"/>
    <col min="9984" max="9984" width="14.8984375" style="79" customWidth="1"/>
    <col min="9985" max="9990" width="13.3984375" style="79" customWidth="1"/>
    <col min="9991" max="9991" width="11.8984375" style="79" customWidth="1"/>
    <col min="9992" max="10238" width="9" style="79"/>
    <col min="10239" max="10239" width="8" style="79" customWidth="1"/>
    <col min="10240" max="10240" width="14.8984375" style="79" customWidth="1"/>
    <col min="10241" max="10246" width="13.3984375" style="79" customWidth="1"/>
    <col min="10247" max="10247" width="11.8984375" style="79" customWidth="1"/>
    <col min="10248" max="10494" width="9" style="79"/>
    <col min="10495" max="10495" width="8" style="79" customWidth="1"/>
    <col min="10496" max="10496" width="14.8984375" style="79" customWidth="1"/>
    <col min="10497" max="10502" width="13.3984375" style="79" customWidth="1"/>
    <col min="10503" max="10503" width="11.8984375" style="79" customWidth="1"/>
    <col min="10504" max="10750" width="9" style="79"/>
    <col min="10751" max="10751" width="8" style="79" customWidth="1"/>
    <col min="10752" max="10752" width="14.8984375" style="79" customWidth="1"/>
    <col min="10753" max="10758" width="13.3984375" style="79" customWidth="1"/>
    <col min="10759" max="10759" width="11.8984375" style="79" customWidth="1"/>
    <col min="10760" max="11006" width="9" style="79"/>
    <col min="11007" max="11007" width="8" style="79" customWidth="1"/>
    <col min="11008" max="11008" width="14.8984375" style="79" customWidth="1"/>
    <col min="11009" max="11014" width="13.3984375" style="79" customWidth="1"/>
    <col min="11015" max="11015" width="11.8984375" style="79" customWidth="1"/>
    <col min="11016" max="11262" width="9" style="79"/>
    <col min="11263" max="11263" width="8" style="79" customWidth="1"/>
    <col min="11264" max="11264" width="14.8984375" style="79" customWidth="1"/>
    <col min="11265" max="11270" width="13.3984375" style="79" customWidth="1"/>
    <col min="11271" max="11271" width="11.8984375" style="79" customWidth="1"/>
    <col min="11272" max="11518" width="9" style="79"/>
    <col min="11519" max="11519" width="8" style="79" customWidth="1"/>
    <col min="11520" max="11520" width="14.8984375" style="79" customWidth="1"/>
    <col min="11521" max="11526" width="13.3984375" style="79" customWidth="1"/>
    <col min="11527" max="11527" width="11.8984375" style="79" customWidth="1"/>
    <col min="11528" max="11774" width="9" style="79"/>
    <col min="11775" max="11775" width="8" style="79" customWidth="1"/>
    <col min="11776" max="11776" width="14.8984375" style="79" customWidth="1"/>
    <col min="11777" max="11782" width="13.3984375" style="79" customWidth="1"/>
    <col min="11783" max="11783" width="11.8984375" style="79" customWidth="1"/>
    <col min="11784" max="12030" width="9" style="79"/>
    <col min="12031" max="12031" width="8" style="79" customWidth="1"/>
    <col min="12032" max="12032" width="14.8984375" style="79" customWidth="1"/>
    <col min="12033" max="12038" width="13.3984375" style="79" customWidth="1"/>
    <col min="12039" max="12039" width="11.8984375" style="79" customWidth="1"/>
    <col min="12040" max="12286" width="9" style="79"/>
    <col min="12287" max="12287" width="8" style="79" customWidth="1"/>
    <col min="12288" max="12288" width="14.8984375" style="79" customWidth="1"/>
    <col min="12289" max="12294" width="13.3984375" style="79" customWidth="1"/>
    <col min="12295" max="12295" width="11.8984375" style="79" customWidth="1"/>
    <col min="12296" max="12542" width="9" style="79"/>
    <col min="12543" max="12543" width="8" style="79" customWidth="1"/>
    <col min="12544" max="12544" width="14.8984375" style="79" customWidth="1"/>
    <col min="12545" max="12550" width="13.3984375" style="79" customWidth="1"/>
    <col min="12551" max="12551" width="11.8984375" style="79" customWidth="1"/>
    <col min="12552" max="12798" width="9" style="79"/>
    <col min="12799" max="12799" width="8" style="79" customWidth="1"/>
    <col min="12800" max="12800" width="14.8984375" style="79" customWidth="1"/>
    <col min="12801" max="12806" width="13.3984375" style="79" customWidth="1"/>
    <col min="12807" max="12807" width="11.8984375" style="79" customWidth="1"/>
    <col min="12808" max="13054" width="9" style="79"/>
    <col min="13055" max="13055" width="8" style="79" customWidth="1"/>
    <col min="13056" max="13056" width="14.8984375" style="79" customWidth="1"/>
    <col min="13057" max="13062" width="13.3984375" style="79" customWidth="1"/>
    <col min="13063" max="13063" width="11.8984375" style="79" customWidth="1"/>
    <col min="13064" max="13310" width="9" style="79"/>
    <col min="13311" max="13311" width="8" style="79" customWidth="1"/>
    <col min="13312" max="13312" width="14.8984375" style="79" customWidth="1"/>
    <col min="13313" max="13318" width="13.3984375" style="79" customWidth="1"/>
    <col min="13319" max="13319" width="11.8984375" style="79" customWidth="1"/>
    <col min="13320" max="13566" width="9" style="79"/>
    <col min="13567" max="13567" width="8" style="79" customWidth="1"/>
    <col min="13568" max="13568" width="14.8984375" style="79" customWidth="1"/>
    <col min="13569" max="13574" width="13.3984375" style="79" customWidth="1"/>
    <col min="13575" max="13575" width="11.8984375" style="79" customWidth="1"/>
    <col min="13576" max="13822" width="9" style="79"/>
    <col min="13823" max="13823" width="8" style="79" customWidth="1"/>
    <col min="13824" max="13824" width="14.8984375" style="79" customWidth="1"/>
    <col min="13825" max="13830" width="13.3984375" style="79" customWidth="1"/>
    <col min="13831" max="13831" width="11.8984375" style="79" customWidth="1"/>
    <col min="13832" max="14078" width="9" style="79"/>
    <col min="14079" max="14079" width="8" style="79" customWidth="1"/>
    <col min="14080" max="14080" width="14.8984375" style="79" customWidth="1"/>
    <col min="14081" max="14086" width="13.3984375" style="79" customWidth="1"/>
    <col min="14087" max="14087" width="11.8984375" style="79" customWidth="1"/>
    <col min="14088" max="14334" width="9" style="79"/>
    <col min="14335" max="14335" width="8" style="79" customWidth="1"/>
    <col min="14336" max="14336" width="14.8984375" style="79" customWidth="1"/>
    <col min="14337" max="14342" width="13.3984375" style="79" customWidth="1"/>
    <col min="14343" max="14343" width="11.8984375" style="79" customWidth="1"/>
    <col min="14344" max="14590" width="9" style="79"/>
    <col min="14591" max="14591" width="8" style="79" customWidth="1"/>
    <col min="14592" max="14592" width="14.8984375" style="79" customWidth="1"/>
    <col min="14593" max="14598" width="13.3984375" style="79" customWidth="1"/>
    <col min="14599" max="14599" width="11.8984375" style="79" customWidth="1"/>
    <col min="14600" max="14846" width="9" style="79"/>
    <col min="14847" max="14847" width="8" style="79" customWidth="1"/>
    <col min="14848" max="14848" width="14.8984375" style="79" customWidth="1"/>
    <col min="14849" max="14854" width="13.3984375" style="79" customWidth="1"/>
    <col min="14855" max="14855" width="11.8984375" style="79" customWidth="1"/>
    <col min="14856" max="15102" width="9" style="79"/>
    <col min="15103" max="15103" width="8" style="79" customWidth="1"/>
    <col min="15104" max="15104" width="14.8984375" style="79" customWidth="1"/>
    <col min="15105" max="15110" width="13.3984375" style="79" customWidth="1"/>
    <col min="15111" max="15111" width="11.8984375" style="79" customWidth="1"/>
    <col min="15112" max="15358" width="9" style="79"/>
    <col min="15359" max="15359" width="8" style="79" customWidth="1"/>
    <col min="15360" max="15360" width="14.8984375" style="79" customWidth="1"/>
    <col min="15361" max="15366" width="13.3984375" style="79" customWidth="1"/>
    <col min="15367" max="15367" width="11.8984375" style="79" customWidth="1"/>
    <col min="15368" max="15614" width="9" style="79"/>
    <col min="15615" max="15615" width="8" style="79" customWidth="1"/>
    <col min="15616" max="15616" width="14.8984375" style="79" customWidth="1"/>
    <col min="15617" max="15622" width="13.3984375" style="79" customWidth="1"/>
    <col min="15623" max="15623" width="11.8984375" style="79" customWidth="1"/>
    <col min="15624" max="15870" width="9" style="79"/>
    <col min="15871" max="15871" width="8" style="79" customWidth="1"/>
    <col min="15872" max="15872" width="14.8984375" style="79" customWidth="1"/>
    <col min="15873" max="15878" width="13.3984375" style="79" customWidth="1"/>
    <col min="15879" max="15879" width="11.8984375" style="79" customWidth="1"/>
    <col min="15880" max="16126" width="9" style="79"/>
    <col min="16127" max="16127" width="8" style="79" customWidth="1"/>
    <col min="16128" max="16128" width="14.8984375" style="79" customWidth="1"/>
    <col min="16129" max="16134" width="13.3984375" style="79" customWidth="1"/>
    <col min="16135" max="16135" width="11.8984375" style="79" customWidth="1"/>
    <col min="16136" max="16384" width="9" style="79"/>
  </cols>
  <sheetData>
    <row r="1" spans="1:15" ht="29.25" customHeight="1" thickBot="1" x14ac:dyDescent="0.5">
      <c r="A1" s="589" t="s">
        <v>40</v>
      </c>
      <c r="B1" s="589"/>
      <c r="C1" s="589"/>
      <c r="D1" s="589"/>
      <c r="E1" s="589"/>
      <c r="F1" s="589"/>
      <c r="G1" s="590"/>
    </row>
    <row r="2" spans="1:15" s="97" customFormat="1" ht="42" customHeight="1" x14ac:dyDescent="0.45">
      <c r="A2" s="719" t="s">
        <v>56</v>
      </c>
      <c r="B2" s="720"/>
      <c r="C2" s="706">
        <f>'1.○○大学（幹事機関）'!C2:F2</f>
        <v>0</v>
      </c>
      <c r="D2" s="706"/>
      <c r="E2" s="706"/>
      <c r="F2" s="706"/>
      <c r="G2" s="707"/>
      <c r="H2" s="93"/>
      <c r="I2" s="93"/>
    </row>
    <row r="3" spans="1:15" ht="19.95" customHeight="1" x14ac:dyDescent="0.45">
      <c r="A3" s="715" t="s">
        <v>41</v>
      </c>
      <c r="B3" s="716"/>
      <c r="C3" s="723"/>
      <c r="D3" s="723"/>
      <c r="E3" s="723"/>
      <c r="F3" s="723"/>
      <c r="G3" s="724"/>
    </row>
    <row r="4" spans="1:15" ht="19.95" customHeight="1" x14ac:dyDescent="0.45">
      <c r="A4" s="717" t="s">
        <v>57</v>
      </c>
      <c r="B4" s="718"/>
      <c r="C4" s="723"/>
      <c r="D4" s="723"/>
      <c r="E4" s="723"/>
      <c r="F4" s="723"/>
      <c r="G4" s="724"/>
    </row>
    <row r="5" spans="1:15" ht="19.95" customHeight="1" thickBot="1" x14ac:dyDescent="0.5">
      <c r="A5" s="721" t="s">
        <v>77</v>
      </c>
      <c r="B5" s="722"/>
      <c r="C5" s="725"/>
      <c r="D5" s="711"/>
      <c r="E5" s="711"/>
      <c r="F5" s="711"/>
      <c r="G5" s="712"/>
      <c r="H5" s="95"/>
    </row>
    <row r="6" spans="1:15" ht="9" customHeight="1" x14ac:dyDescent="0.45">
      <c r="A6" s="302"/>
      <c r="B6" s="302"/>
      <c r="C6" s="305"/>
      <c r="D6" s="305"/>
      <c r="E6" s="305"/>
      <c r="F6" s="305"/>
      <c r="G6" s="304"/>
      <c r="H6" s="95"/>
    </row>
    <row r="7" spans="1:15" ht="19.95" customHeight="1" x14ac:dyDescent="0.45">
      <c r="A7" s="302"/>
      <c r="B7" s="302"/>
      <c r="C7" s="305"/>
      <c r="D7" s="305"/>
      <c r="E7" s="305"/>
      <c r="F7" s="291" t="s">
        <v>78</v>
      </c>
      <c r="G7" s="325"/>
      <c r="H7" s="95"/>
    </row>
    <row r="8" spans="1:15" ht="10.199999999999999" customHeight="1" x14ac:dyDescent="0.45">
      <c r="A8" s="80"/>
      <c r="B8" s="304"/>
      <c r="C8" s="83"/>
      <c r="D8" s="84"/>
      <c r="E8" s="84"/>
      <c r="F8" s="84"/>
      <c r="G8" s="303"/>
    </row>
    <row r="9" spans="1:15" ht="29.4" customHeight="1" x14ac:dyDescent="0.45">
      <c r="A9" s="85" t="s">
        <v>58</v>
      </c>
      <c r="B9" s="304"/>
      <c r="C9" s="290" t="s">
        <v>186</v>
      </c>
      <c r="D9" s="84"/>
      <c r="E9" s="84"/>
      <c r="F9" s="84"/>
      <c r="G9" s="303" t="s">
        <v>62</v>
      </c>
    </row>
    <row r="10" spans="1:15" ht="30" customHeight="1" thickBot="1" x14ac:dyDescent="0.5">
      <c r="A10" s="661"/>
      <c r="B10" s="662"/>
      <c r="C10" s="98">
        <f>'1.○○大学（幹事機関）'!C10</f>
        <v>0</v>
      </c>
      <c r="D10" s="98">
        <f>C10+1</f>
        <v>1</v>
      </c>
      <c r="E10" s="98">
        <f t="shared" ref="E10:F10" si="0">D10+1</f>
        <v>2</v>
      </c>
      <c r="F10" s="98">
        <f t="shared" si="0"/>
        <v>3</v>
      </c>
      <c r="G10" s="99" t="s">
        <v>42</v>
      </c>
      <c r="I10" s="87"/>
    </row>
    <row r="11" spans="1:15" ht="30" customHeight="1" thickTop="1" x14ac:dyDescent="0.45">
      <c r="A11" s="665" t="s">
        <v>43</v>
      </c>
      <c r="B11" s="100" t="s">
        <v>44</v>
      </c>
      <c r="C11" s="253"/>
      <c r="D11" s="253"/>
      <c r="E11" s="253"/>
      <c r="F11" s="253"/>
      <c r="G11" s="129">
        <f t="shared" ref="G11:G18" si="1">SUM(C11:F11)</f>
        <v>0</v>
      </c>
    </row>
    <row r="12" spans="1:15" ht="30" customHeight="1" x14ac:dyDescent="0.45">
      <c r="A12" s="666"/>
      <c r="B12" s="101" t="s">
        <v>45</v>
      </c>
      <c r="C12" s="253"/>
      <c r="D12" s="253"/>
      <c r="E12" s="253"/>
      <c r="F12" s="253"/>
      <c r="G12" s="129">
        <f t="shared" si="1"/>
        <v>0</v>
      </c>
    </row>
    <row r="13" spans="1:15" ht="30" customHeight="1" x14ac:dyDescent="0.45">
      <c r="A13" s="660" t="s">
        <v>46</v>
      </c>
      <c r="B13" s="594"/>
      <c r="C13" s="253"/>
      <c r="D13" s="253"/>
      <c r="E13" s="253"/>
      <c r="F13" s="253"/>
      <c r="G13" s="129">
        <f t="shared" si="1"/>
        <v>0</v>
      </c>
    </row>
    <row r="14" spans="1:15" ht="30" customHeight="1" x14ac:dyDescent="0.45">
      <c r="A14" s="591" t="s">
        <v>47</v>
      </c>
      <c r="B14" s="592"/>
      <c r="C14" s="253"/>
      <c r="D14" s="253"/>
      <c r="E14" s="253"/>
      <c r="F14" s="253"/>
      <c r="G14" s="129">
        <f t="shared" si="1"/>
        <v>0</v>
      </c>
    </row>
    <row r="15" spans="1:15" ht="30" customHeight="1" x14ac:dyDescent="0.45">
      <c r="A15" s="591" t="s">
        <v>48</v>
      </c>
      <c r="B15" s="592"/>
      <c r="C15" s="253"/>
      <c r="D15" s="253"/>
      <c r="E15" s="253"/>
      <c r="F15" s="253"/>
      <c r="G15" s="129">
        <f t="shared" si="1"/>
        <v>0</v>
      </c>
      <c r="I15" s="79" t="s">
        <v>142</v>
      </c>
    </row>
    <row r="16" spans="1:15" ht="30" customHeight="1" x14ac:dyDescent="0.45">
      <c r="A16" s="660" t="s">
        <v>60</v>
      </c>
      <c r="B16" s="594"/>
      <c r="C16" s="129">
        <f>SUM(C11:C15)</f>
        <v>0</v>
      </c>
      <c r="D16" s="129">
        <f>SUM(D11:D15)</f>
        <v>0</v>
      </c>
      <c r="E16" s="129">
        <f t="shared" ref="E16:F16" si="2">SUM(E11:E15)</f>
        <v>0</v>
      </c>
      <c r="F16" s="129">
        <f t="shared" si="2"/>
        <v>0</v>
      </c>
      <c r="G16" s="129">
        <f t="shared" si="1"/>
        <v>0</v>
      </c>
      <c r="I16" s="171"/>
      <c r="J16" s="170">
        <f>C10</f>
        <v>0</v>
      </c>
      <c r="K16" s="170">
        <f>D10</f>
        <v>1</v>
      </c>
      <c r="L16" s="170">
        <f>E10</f>
        <v>2</v>
      </c>
      <c r="M16" s="170">
        <f>F10</f>
        <v>3</v>
      </c>
      <c r="N16" s="170" t="e">
        <f>#REF!</f>
        <v>#REF!</v>
      </c>
      <c r="O16" s="173" t="s">
        <v>212</v>
      </c>
    </row>
    <row r="17" spans="1:14" ht="30" customHeight="1" x14ac:dyDescent="0.45">
      <c r="A17" s="660" t="s">
        <v>59</v>
      </c>
      <c r="B17" s="594"/>
      <c r="C17" s="253"/>
      <c r="D17" s="253"/>
      <c r="E17" s="253"/>
      <c r="F17" s="253"/>
      <c r="G17" s="129">
        <f t="shared" si="1"/>
        <v>0</v>
      </c>
      <c r="I17" s="172" t="s">
        <v>139</v>
      </c>
      <c r="J17" s="170" t="e">
        <f>C17/C16*100</f>
        <v>#DIV/0!</v>
      </c>
      <c r="K17" s="170" t="e">
        <f>D17/D16*100</f>
        <v>#DIV/0!</v>
      </c>
      <c r="L17" s="170" t="e">
        <f>E17/E16*100</f>
        <v>#DIV/0!</v>
      </c>
      <c r="M17" s="170" t="e">
        <f>F17/F16*100</f>
        <v>#DIV/0!</v>
      </c>
      <c r="N17" s="170" t="e">
        <f>#REF!/#REF!*100</f>
        <v>#REF!</v>
      </c>
    </row>
    <row r="18" spans="1:14" ht="30" customHeight="1" x14ac:dyDescent="0.45">
      <c r="A18" s="660" t="s">
        <v>20</v>
      </c>
      <c r="B18" s="594"/>
      <c r="C18" s="130">
        <f>C16+C17</f>
        <v>0</v>
      </c>
      <c r="D18" s="130">
        <f t="shared" ref="D18:F18" si="3">D16+D17</f>
        <v>0</v>
      </c>
      <c r="E18" s="130">
        <f t="shared" si="3"/>
        <v>0</v>
      </c>
      <c r="F18" s="130">
        <f t="shared" si="3"/>
        <v>0</v>
      </c>
      <c r="G18" s="129">
        <f t="shared" si="1"/>
        <v>0</v>
      </c>
      <c r="I18" s="172" t="s">
        <v>156</v>
      </c>
      <c r="J18" s="186">
        <f>ROUNDDOWN(C18/130*30,0)</f>
        <v>0</v>
      </c>
      <c r="K18" s="186">
        <f>ROUNDDOWN(D18/130*30,0)</f>
        <v>0</v>
      </c>
      <c r="L18" s="186">
        <f>ROUNDDOWN(E18/130*30,0)</f>
        <v>0</v>
      </c>
      <c r="M18" s="186">
        <f>ROUNDDOWN(F18/130*30,0)</f>
        <v>0</v>
      </c>
      <c r="N18" s="186" t="e">
        <f>ROUNDDOWN(#REF!/130*30,0)</f>
        <v>#REF!</v>
      </c>
    </row>
    <row r="19" spans="1:14" ht="22.5" customHeight="1" x14ac:dyDescent="0.45">
      <c r="A19" s="181" t="s">
        <v>153</v>
      </c>
      <c r="B19" s="81"/>
      <c r="C19" s="81"/>
      <c r="D19" s="81"/>
      <c r="E19" s="81"/>
      <c r="F19" s="81"/>
      <c r="G19" s="304"/>
    </row>
    <row r="20" spans="1:14" ht="23.25" customHeight="1" x14ac:dyDescent="0.45">
      <c r="A20" s="176" t="s">
        <v>152</v>
      </c>
      <c r="B20" s="176"/>
      <c r="C20" s="176"/>
      <c r="D20" s="176"/>
      <c r="E20" s="176"/>
      <c r="F20" s="176"/>
      <c r="G20" s="177"/>
    </row>
    <row r="21" spans="1:14" ht="23.25" customHeight="1" x14ac:dyDescent="0.45">
      <c r="A21" s="176" t="s">
        <v>52</v>
      </c>
      <c r="B21" s="178"/>
      <c r="C21" s="178"/>
      <c r="D21" s="178"/>
      <c r="E21" s="176"/>
      <c r="F21" s="176"/>
      <c r="G21" s="177"/>
    </row>
    <row r="22" spans="1:14" ht="23.25" customHeight="1" x14ac:dyDescent="0.45">
      <c r="A22" s="176" t="s">
        <v>53</v>
      </c>
      <c r="B22" s="178"/>
      <c r="C22" s="178"/>
      <c r="D22" s="178"/>
      <c r="E22" s="179"/>
      <c r="F22" s="179"/>
      <c r="G22" s="179"/>
    </row>
    <row r="23" spans="1:14" ht="23.25" customHeight="1" x14ac:dyDescent="0.45">
      <c r="A23" s="176" t="s">
        <v>54</v>
      </c>
      <c r="B23" s="178"/>
      <c r="C23" s="178"/>
      <c r="D23" s="178"/>
      <c r="E23" s="179"/>
      <c r="F23" s="179"/>
      <c r="G23" s="179"/>
    </row>
    <row r="24" spans="1:14" ht="23.25" customHeight="1" x14ac:dyDescent="0.45">
      <c r="A24" s="176" t="s">
        <v>55</v>
      </c>
      <c r="B24" s="180"/>
      <c r="C24" s="180"/>
      <c r="D24" s="180"/>
      <c r="E24" s="179"/>
      <c r="F24" s="179"/>
      <c r="G24" s="179"/>
    </row>
    <row r="25" spans="1:14" ht="12.75" customHeight="1" x14ac:dyDescent="0.45">
      <c r="A25" s="81"/>
      <c r="B25" s="81"/>
      <c r="C25" s="81"/>
      <c r="D25" s="81"/>
      <c r="E25" s="81"/>
      <c r="F25" s="81"/>
      <c r="G25" s="304"/>
    </row>
    <row r="26" spans="1:14" ht="23.25" customHeight="1" x14ac:dyDescent="0.45">
      <c r="A26" s="580" t="s">
        <v>143</v>
      </c>
      <c r="B26" s="580"/>
      <c r="C26" s="580"/>
      <c r="D26" s="580"/>
      <c r="E26" s="580"/>
      <c r="F26" s="580"/>
      <c r="G26" s="580"/>
    </row>
    <row r="27" spans="1:14" ht="240" customHeight="1" x14ac:dyDescent="0.45">
      <c r="A27" s="700" t="s">
        <v>207</v>
      </c>
      <c r="B27" s="701"/>
      <c r="C27" s="701"/>
      <c r="D27" s="701"/>
      <c r="E27" s="701"/>
      <c r="F27" s="701"/>
      <c r="G27" s="702"/>
    </row>
    <row r="28" spans="1:14" ht="12.75" customHeight="1" x14ac:dyDescent="0.45">
      <c r="A28" s="703"/>
      <c r="B28" s="704"/>
      <c r="C28" s="704"/>
      <c r="D28" s="704"/>
      <c r="E28" s="704"/>
      <c r="F28" s="704"/>
      <c r="G28" s="705"/>
    </row>
  </sheetData>
  <mergeCells count="19">
    <mergeCell ref="A4:B4"/>
    <mergeCell ref="C4:G4"/>
    <mergeCell ref="A1:G1"/>
    <mergeCell ref="A2:B2"/>
    <mergeCell ref="C2:G2"/>
    <mergeCell ref="A3:B3"/>
    <mergeCell ref="C3:G3"/>
    <mergeCell ref="A27:G28"/>
    <mergeCell ref="A5:B5"/>
    <mergeCell ref="C5:G5"/>
    <mergeCell ref="A10:B10"/>
    <mergeCell ref="A11:A12"/>
    <mergeCell ref="A13:B13"/>
    <mergeCell ref="A14:B14"/>
    <mergeCell ref="A15:B15"/>
    <mergeCell ref="A16:B16"/>
    <mergeCell ref="A17:B17"/>
    <mergeCell ref="A18:B18"/>
    <mergeCell ref="A26:G26"/>
  </mergeCells>
  <phoneticPr fontId="1"/>
  <dataValidations count="1">
    <dataValidation type="custom" allowBlank="1" showInputMessage="1" showErrorMessage="1" errorTitle="アラート" error="小数点が含まれています。" sqref="C17:F17 C11:F15" xr:uid="{6C8758B0-58B1-4521-B22F-AABC35E3D4E9}">
      <formula1>MOD(C11,1)=0</formula1>
    </dataValidation>
  </dataValidations>
  <pageMargins left="0.7" right="0.7" top="0.75" bottom="0.75" header="0.3" footer="0.3"/>
  <pageSetup paperSize="9" scale="77" fitToHeight="0" orientation="portrait" r:id="rId1"/>
  <headerFooter>
    <oddFooter>&amp;C&amp;P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622-2B0B-4929-8258-F82C70C9E373}">
  <sheetPr>
    <tabColor theme="0" tint="-0.249977111117893"/>
    <pageSetUpPr fitToPage="1"/>
  </sheetPr>
  <dimension ref="A1:O43"/>
  <sheetViews>
    <sheetView workbookViewId="0">
      <selection activeCell="O20" sqref="O20"/>
    </sheetView>
  </sheetViews>
  <sheetFormatPr defaultColWidth="9" defaultRowHeight="13.2" x14ac:dyDescent="0.45"/>
  <cols>
    <col min="1" max="1" width="8" style="79" customWidth="1"/>
    <col min="2" max="2" width="14.8984375" style="79" customWidth="1"/>
    <col min="3" max="8" width="13.69921875" style="79" customWidth="1"/>
    <col min="9" max="9" width="9" style="79"/>
    <col min="10" max="10" width="13.69921875" style="79" customWidth="1"/>
    <col min="11" max="15" width="9.19921875" style="79" bestFit="1" customWidth="1"/>
    <col min="16" max="255" width="9" style="79"/>
    <col min="256" max="256" width="8" style="79" customWidth="1"/>
    <col min="257" max="257" width="14.8984375" style="79" customWidth="1"/>
    <col min="258" max="263" width="13.3984375" style="79" customWidth="1"/>
    <col min="264" max="264" width="11.8984375" style="79" customWidth="1"/>
    <col min="265" max="511" width="9" style="79"/>
    <col min="512" max="512" width="8" style="79" customWidth="1"/>
    <col min="513" max="513" width="14.8984375" style="79" customWidth="1"/>
    <col min="514" max="519" width="13.3984375" style="79" customWidth="1"/>
    <col min="520" max="520" width="11.8984375" style="79" customWidth="1"/>
    <col min="521" max="767" width="9" style="79"/>
    <col min="768" max="768" width="8" style="79" customWidth="1"/>
    <col min="769" max="769" width="14.8984375" style="79" customWidth="1"/>
    <col min="770" max="775" width="13.3984375" style="79" customWidth="1"/>
    <col min="776" max="776" width="11.8984375" style="79" customWidth="1"/>
    <col min="777" max="1023" width="9" style="79"/>
    <col min="1024" max="1024" width="8" style="79" customWidth="1"/>
    <col min="1025" max="1025" width="14.8984375" style="79" customWidth="1"/>
    <col min="1026" max="1031" width="13.3984375" style="79" customWidth="1"/>
    <col min="1032" max="1032" width="11.8984375" style="79" customWidth="1"/>
    <col min="1033" max="1279" width="9" style="79"/>
    <col min="1280" max="1280" width="8" style="79" customWidth="1"/>
    <col min="1281" max="1281" width="14.8984375" style="79" customWidth="1"/>
    <col min="1282" max="1287" width="13.3984375" style="79" customWidth="1"/>
    <col min="1288" max="1288" width="11.8984375" style="79" customWidth="1"/>
    <col min="1289" max="1535" width="9" style="79"/>
    <col min="1536" max="1536" width="8" style="79" customWidth="1"/>
    <col min="1537" max="1537" width="14.8984375" style="79" customWidth="1"/>
    <col min="1538" max="1543" width="13.3984375" style="79" customWidth="1"/>
    <col min="1544" max="1544" width="11.8984375" style="79" customWidth="1"/>
    <col min="1545" max="1791" width="9" style="79"/>
    <col min="1792" max="1792" width="8" style="79" customWidth="1"/>
    <col min="1793" max="1793" width="14.8984375" style="79" customWidth="1"/>
    <col min="1794" max="1799" width="13.3984375" style="79" customWidth="1"/>
    <col min="1800" max="1800" width="11.8984375" style="79" customWidth="1"/>
    <col min="1801" max="2047" width="9" style="79"/>
    <col min="2048" max="2048" width="8" style="79" customWidth="1"/>
    <col min="2049" max="2049" width="14.8984375" style="79" customWidth="1"/>
    <col min="2050" max="2055" width="13.3984375" style="79" customWidth="1"/>
    <col min="2056" max="2056" width="11.8984375" style="79" customWidth="1"/>
    <col min="2057" max="2303" width="9" style="79"/>
    <col min="2304" max="2304" width="8" style="79" customWidth="1"/>
    <col min="2305" max="2305" width="14.8984375" style="79" customWidth="1"/>
    <col min="2306" max="2311" width="13.3984375" style="79" customWidth="1"/>
    <col min="2312" max="2312" width="11.8984375" style="79" customWidth="1"/>
    <col min="2313" max="2559" width="9" style="79"/>
    <col min="2560" max="2560" width="8" style="79" customWidth="1"/>
    <col min="2561" max="2561" width="14.8984375" style="79" customWidth="1"/>
    <col min="2562" max="2567" width="13.3984375" style="79" customWidth="1"/>
    <col min="2568" max="2568" width="11.8984375" style="79" customWidth="1"/>
    <col min="2569" max="2815" width="9" style="79"/>
    <col min="2816" max="2816" width="8" style="79" customWidth="1"/>
    <col min="2817" max="2817" width="14.8984375" style="79" customWidth="1"/>
    <col min="2818" max="2823" width="13.3984375" style="79" customWidth="1"/>
    <col min="2824" max="2824" width="11.8984375" style="79" customWidth="1"/>
    <col min="2825" max="3071" width="9" style="79"/>
    <col min="3072" max="3072" width="8" style="79" customWidth="1"/>
    <col min="3073" max="3073" width="14.8984375" style="79" customWidth="1"/>
    <col min="3074" max="3079" width="13.3984375" style="79" customWidth="1"/>
    <col min="3080" max="3080" width="11.8984375" style="79" customWidth="1"/>
    <col min="3081" max="3327" width="9" style="79"/>
    <col min="3328" max="3328" width="8" style="79" customWidth="1"/>
    <col min="3329" max="3329" width="14.8984375" style="79" customWidth="1"/>
    <col min="3330" max="3335" width="13.3984375" style="79" customWidth="1"/>
    <col min="3336" max="3336" width="11.8984375" style="79" customWidth="1"/>
    <col min="3337" max="3583" width="9" style="79"/>
    <col min="3584" max="3584" width="8" style="79" customWidth="1"/>
    <col min="3585" max="3585" width="14.8984375" style="79" customWidth="1"/>
    <col min="3586" max="3591" width="13.3984375" style="79" customWidth="1"/>
    <col min="3592" max="3592" width="11.8984375" style="79" customWidth="1"/>
    <col min="3593" max="3839" width="9" style="79"/>
    <col min="3840" max="3840" width="8" style="79" customWidth="1"/>
    <col min="3841" max="3841" width="14.8984375" style="79" customWidth="1"/>
    <col min="3842" max="3847" width="13.3984375" style="79" customWidth="1"/>
    <col min="3848" max="3848" width="11.8984375" style="79" customWidth="1"/>
    <col min="3849" max="4095" width="9" style="79"/>
    <col min="4096" max="4096" width="8" style="79" customWidth="1"/>
    <col min="4097" max="4097" width="14.8984375" style="79" customWidth="1"/>
    <col min="4098" max="4103" width="13.3984375" style="79" customWidth="1"/>
    <col min="4104" max="4104" width="11.8984375" style="79" customWidth="1"/>
    <col min="4105" max="4351" width="9" style="79"/>
    <col min="4352" max="4352" width="8" style="79" customWidth="1"/>
    <col min="4353" max="4353" width="14.8984375" style="79" customWidth="1"/>
    <col min="4354" max="4359" width="13.3984375" style="79" customWidth="1"/>
    <col min="4360" max="4360" width="11.8984375" style="79" customWidth="1"/>
    <col min="4361" max="4607" width="9" style="79"/>
    <col min="4608" max="4608" width="8" style="79" customWidth="1"/>
    <col min="4609" max="4609" width="14.8984375" style="79" customWidth="1"/>
    <col min="4610" max="4615" width="13.3984375" style="79" customWidth="1"/>
    <col min="4616" max="4616" width="11.8984375" style="79" customWidth="1"/>
    <col min="4617" max="4863" width="9" style="79"/>
    <col min="4864" max="4864" width="8" style="79" customWidth="1"/>
    <col min="4865" max="4865" width="14.8984375" style="79" customWidth="1"/>
    <col min="4866" max="4871" width="13.3984375" style="79" customWidth="1"/>
    <col min="4872" max="4872" width="11.8984375" style="79" customWidth="1"/>
    <col min="4873" max="5119" width="9" style="79"/>
    <col min="5120" max="5120" width="8" style="79" customWidth="1"/>
    <col min="5121" max="5121" width="14.8984375" style="79" customWidth="1"/>
    <col min="5122" max="5127" width="13.3984375" style="79" customWidth="1"/>
    <col min="5128" max="5128" width="11.8984375" style="79" customWidth="1"/>
    <col min="5129" max="5375" width="9" style="79"/>
    <col min="5376" max="5376" width="8" style="79" customWidth="1"/>
    <col min="5377" max="5377" width="14.8984375" style="79" customWidth="1"/>
    <col min="5378" max="5383" width="13.3984375" style="79" customWidth="1"/>
    <col min="5384" max="5384" width="11.8984375" style="79" customWidth="1"/>
    <col min="5385" max="5631" width="9" style="79"/>
    <col min="5632" max="5632" width="8" style="79" customWidth="1"/>
    <col min="5633" max="5633" width="14.8984375" style="79" customWidth="1"/>
    <col min="5634" max="5639" width="13.3984375" style="79" customWidth="1"/>
    <col min="5640" max="5640" width="11.8984375" style="79" customWidth="1"/>
    <col min="5641" max="5887" width="9" style="79"/>
    <col min="5888" max="5888" width="8" style="79" customWidth="1"/>
    <col min="5889" max="5889" width="14.8984375" style="79" customWidth="1"/>
    <col min="5890" max="5895" width="13.3984375" style="79" customWidth="1"/>
    <col min="5896" max="5896" width="11.8984375" style="79" customWidth="1"/>
    <col min="5897" max="6143" width="9" style="79"/>
    <col min="6144" max="6144" width="8" style="79" customWidth="1"/>
    <col min="6145" max="6145" width="14.8984375" style="79" customWidth="1"/>
    <col min="6146" max="6151" width="13.3984375" style="79" customWidth="1"/>
    <col min="6152" max="6152" width="11.8984375" style="79" customWidth="1"/>
    <col min="6153" max="6399" width="9" style="79"/>
    <col min="6400" max="6400" width="8" style="79" customWidth="1"/>
    <col min="6401" max="6401" width="14.8984375" style="79" customWidth="1"/>
    <col min="6402" max="6407" width="13.3984375" style="79" customWidth="1"/>
    <col min="6408" max="6408" width="11.8984375" style="79" customWidth="1"/>
    <col min="6409" max="6655" width="9" style="79"/>
    <col min="6656" max="6656" width="8" style="79" customWidth="1"/>
    <col min="6657" max="6657" width="14.8984375" style="79" customWidth="1"/>
    <col min="6658" max="6663" width="13.3984375" style="79" customWidth="1"/>
    <col min="6664" max="6664" width="11.8984375" style="79" customWidth="1"/>
    <col min="6665" max="6911" width="9" style="79"/>
    <col min="6912" max="6912" width="8" style="79" customWidth="1"/>
    <col min="6913" max="6913" width="14.8984375" style="79" customWidth="1"/>
    <col min="6914" max="6919" width="13.3984375" style="79" customWidth="1"/>
    <col min="6920" max="6920" width="11.8984375" style="79" customWidth="1"/>
    <col min="6921" max="7167" width="9" style="79"/>
    <col min="7168" max="7168" width="8" style="79" customWidth="1"/>
    <col min="7169" max="7169" width="14.8984375" style="79" customWidth="1"/>
    <col min="7170" max="7175" width="13.3984375" style="79" customWidth="1"/>
    <col min="7176" max="7176" width="11.8984375" style="79" customWidth="1"/>
    <col min="7177" max="7423" width="9" style="79"/>
    <col min="7424" max="7424" width="8" style="79" customWidth="1"/>
    <col min="7425" max="7425" width="14.8984375" style="79" customWidth="1"/>
    <col min="7426" max="7431" width="13.3984375" style="79" customWidth="1"/>
    <col min="7432" max="7432" width="11.8984375" style="79" customWidth="1"/>
    <col min="7433" max="7679" width="9" style="79"/>
    <col min="7680" max="7680" width="8" style="79" customWidth="1"/>
    <col min="7681" max="7681" width="14.8984375" style="79" customWidth="1"/>
    <col min="7682" max="7687" width="13.3984375" style="79" customWidth="1"/>
    <col min="7688" max="7688" width="11.8984375" style="79" customWidth="1"/>
    <col min="7689" max="7935" width="9" style="79"/>
    <col min="7936" max="7936" width="8" style="79" customWidth="1"/>
    <col min="7937" max="7937" width="14.8984375" style="79" customWidth="1"/>
    <col min="7938" max="7943" width="13.3984375" style="79" customWidth="1"/>
    <col min="7944" max="7944" width="11.8984375" style="79" customWidth="1"/>
    <col min="7945" max="8191" width="9" style="79"/>
    <col min="8192" max="8192" width="8" style="79" customWidth="1"/>
    <col min="8193" max="8193" width="14.8984375" style="79" customWidth="1"/>
    <col min="8194" max="8199" width="13.3984375" style="79" customWidth="1"/>
    <col min="8200" max="8200" width="11.8984375" style="79" customWidth="1"/>
    <col min="8201" max="8447" width="9" style="79"/>
    <col min="8448" max="8448" width="8" style="79" customWidth="1"/>
    <col min="8449" max="8449" width="14.8984375" style="79" customWidth="1"/>
    <col min="8450" max="8455" width="13.3984375" style="79" customWidth="1"/>
    <col min="8456" max="8456" width="11.8984375" style="79" customWidth="1"/>
    <col min="8457" max="8703" width="9" style="79"/>
    <col min="8704" max="8704" width="8" style="79" customWidth="1"/>
    <col min="8705" max="8705" width="14.8984375" style="79" customWidth="1"/>
    <col min="8706" max="8711" width="13.3984375" style="79" customWidth="1"/>
    <col min="8712" max="8712" width="11.8984375" style="79" customWidth="1"/>
    <col min="8713" max="8959" width="9" style="79"/>
    <col min="8960" max="8960" width="8" style="79" customWidth="1"/>
    <col min="8961" max="8961" width="14.8984375" style="79" customWidth="1"/>
    <col min="8962" max="8967" width="13.3984375" style="79" customWidth="1"/>
    <col min="8968" max="8968" width="11.8984375" style="79" customWidth="1"/>
    <col min="8969" max="9215" width="9" style="79"/>
    <col min="9216" max="9216" width="8" style="79" customWidth="1"/>
    <col min="9217" max="9217" width="14.8984375" style="79" customWidth="1"/>
    <col min="9218" max="9223" width="13.3984375" style="79" customWidth="1"/>
    <col min="9224" max="9224" width="11.8984375" style="79" customWidth="1"/>
    <col min="9225" max="9471" width="9" style="79"/>
    <col min="9472" max="9472" width="8" style="79" customWidth="1"/>
    <col min="9473" max="9473" width="14.8984375" style="79" customWidth="1"/>
    <col min="9474" max="9479" width="13.3984375" style="79" customWidth="1"/>
    <col min="9480" max="9480" width="11.8984375" style="79" customWidth="1"/>
    <col min="9481" max="9727" width="9" style="79"/>
    <col min="9728" max="9728" width="8" style="79" customWidth="1"/>
    <col min="9729" max="9729" width="14.8984375" style="79" customWidth="1"/>
    <col min="9730" max="9735" width="13.3984375" style="79" customWidth="1"/>
    <col min="9736" max="9736" width="11.8984375" style="79" customWidth="1"/>
    <col min="9737" max="9983" width="9" style="79"/>
    <col min="9984" max="9984" width="8" style="79" customWidth="1"/>
    <col min="9985" max="9985" width="14.8984375" style="79" customWidth="1"/>
    <col min="9986" max="9991" width="13.3984375" style="79" customWidth="1"/>
    <col min="9992" max="9992" width="11.8984375" style="79" customWidth="1"/>
    <col min="9993" max="10239" width="9" style="79"/>
    <col min="10240" max="10240" width="8" style="79" customWidth="1"/>
    <col min="10241" max="10241" width="14.8984375" style="79" customWidth="1"/>
    <col min="10242" max="10247" width="13.3984375" style="79" customWidth="1"/>
    <col min="10248" max="10248" width="11.8984375" style="79" customWidth="1"/>
    <col min="10249" max="10495" width="9" style="79"/>
    <col min="10496" max="10496" width="8" style="79" customWidth="1"/>
    <col min="10497" max="10497" width="14.8984375" style="79" customWidth="1"/>
    <col min="10498" max="10503" width="13.3984375" style="79" customWidth="1"/>
    <col min="10504" max="10504" width="11.8984375" style="79" customWidth="1"/>
    <col min="10505" max="10751" width="9" style="79"/>
    <col min="10752" max="10752" width="8" style="79" customWidth="1"/>
    <col min="10753" max="10753" width="14.8984375" style="79" customWidth="1"/>
    <col min="10754" max="10759" width="13.3984375" style="79" customWidth="1"/>
    <col min="10760" max="10760" width="11.8984375" style="79" customWidth="1"/>
    <col min="10761" max="11007" width="9" style="79"/>
    <col min="11008" max="11008" width="8" style="79" customWidth="1"/>
    <col min="11009" max="11009" width="14.8984375" style="79" customWidth="1"/>
    <col min="11010" max="11015" width="13.3984375" style="79" customWidth="1"/>
    <col min="11016" max="11016" width="11.8984375" style="79" customWidth="1"/>
    <col min="11017" max="11263" width="9" style="79"/>
    <col min="11264" max="11264" width="8" style="79" customWidth="1"/>
    <col min="11265" max="11265" width="14.8984375" style="79" customWidth="1"/>
    <col min="11266" max="11271" width="13.3984375" style="79" customWidth="1"/>
    <col min="11272" max="11272" width="11.8984375" style="79" customWidth="1"/>
    <col min="11273" max="11519" width="9" style="79"/>
    <col min="11520" max="11520" width="8" style="79" customWidth="1"/>
    <col min="11521" max="11521" width="14.8984375" style="79" customWidth="1"/>
    <col min="11522" max="11527" width="13.3984375" style="79" customWidth="1"/>
    <col min="11528" max="11528" width="11.8984375" style="79" customWidth="1"/>
    <col min="11529" max="11775" width="9" style="79"/>
    <col min="11776" max="11776" width="8" style="79" customWidth="1"/>
    <col min="11777" max="11777" width="14.8984375" style="79" customWidth="1"/>
    <col min="11778" max="11783" width="13.3984375" style="79" customWidth="1"/>
    <col min="11784" max="11784" width="11.8984375" style="79" customWidth="1"/>
    <col min="11785" max="12031" width="9" style="79"/>
    <col min="12032" max="12032" width="8" style="79" customWidth="1"/>
    <col min="12033" max="12033" width="14.8984375" style="79" customWidth="1"/>
    <col min="12034" max="12039" width="13.3984375" style="79" customWidth="1"/>
    <col min="12040" max="12040" width="11.8984375" style="79" customWidth="1"/>
    <col min="12041" max="12287" width="9" style="79"/>
    <col min="12288" max="12288" width="8" style="79" customWidth="1"/>
    <col min="12289" max="12289" width="14.8984375" style="79" customWidth="1"/>
    <col min="12290" max="12295" width="13.3984375" style="79" customWidth="1"/>
    <col min="12296" max="12296" width="11.8984375" style="79" customWidth="1"/>
    <col min="12297" max="12543" width="9" style="79"/>
    <col min="12544" max="12544" width="8" style="79" customWidth="1"/>
    <col min="12545" max="12545" width="14.8984375" style="79" customWidth="1"/>
    <col min="12546" max="12551" width="13.3984375" style="79" customWidth="1"/>
    <col min="12552" max="12552" width="11.8984375" style="79" customWidth="1"/>
    <col min="12553" max="12799" width="9" style="79"/>
    <col min="12800" max="12800" width="8" style="79" customWidth="1"/>
    <col min="12801" max="12801" width="14.8984375" style="79" customWidth="1"/>
    <col min="12802" max="12807" width="13.3984375" style="79" customWidth="1"/>
    <col min="12808" max="12808" width="11.8984375" style="79" customWidth="1"/>
    <col min="12809" max="13055" width="9" style="79"/>
    <col min="13056" max="13056" width="8" style="79" customWidth="1"/>
    <col min="13057" max="13057" width="14.8984375" style="79" customWidth="1"/>
    <col min="13058" max="13063" width="13.3984375" style="79" customWidth="1"/>
    <col min="13064" max="13064" width="11.8984375" style="79" customWidth="1"/>
    <col min="13065" max="13311" width="9" style="79"/>
    <col min="13312" max="13312" width="8" style="79" customWidth="1"/>
    <col min="13313" max="13313" width="14.8984375" style="79" customWidth="1"/>
    <col min="13314" max="13319" width="13.3984375" style="79" customWidth="1"/>
    <col min="13320" max="13320" width="11.8984375" style="79" customWidth="1"/>
    <col min="13321" max="13567" width="9" style="79"/>
    <col min="13568" max="13568" width="8" style="79" customWidth="1"/>
    <col min="13569" max="13569" width="14.8984375" style="79" customWidth="1"/>
    <col min="13570" max="13575" width="13.3984375" style="79" customWidth="1"/>
    <col min="13576" max="13576" width="11.8984375" style="79" customWidth="1"/>
    <col min="13577" max="13823" width="9" style="79"/>
    <col min="13824" max="13824" width="8" style="79" customWidth="1"/>
    <col min="13825" max="13825" width="14.8984375" style="79" customWidth="1"/>
    <col min="13826" max="13831" width="13.3984375" style="79" customWidth="1"/>
    <col min="13832" max="13832" width="11.8984375" style="79" customWidth="1"/>
    <col min="13833" max="14079" width="9" style="79"/>
    <col min="14080" max="14080" width="8" style="79" customWidth="1"/>
    <col min="14081" max="14081" width="14.8984375" style="79" customWidth="1"/>
    <col min="14082" max="14087" width="13.3984375" style="79" customWidth="1"/>
    <col min="14088" max="14088" width="11.8984375" style="79" customWidth="1"/>
    <col min="14089" max="14335" width="9" style="79"/>
    <col min="14336" max="14336" width="8" style="79" customWidth="1"/>
    <col min="14337" max="14337" width="14.8984375" style="79" customWidth="1"/>
    <col min="14338" max="14343" width="13.3984375" style="79" customWidth="1"/>
    <col min="14344" max="14344" width="11.8984375" style="79" customWidth="1"/>
    <col min="14345" max="14591" width="9" style="79"/>
    <col min="14592" max="14592" width="8" style="79" customWidth="1"/>
    <col min="14593" max="14593" width="14.8984375" style="79" customWidth="1"/>
    <col min="14594" max="14599" width="13.3984375" style="79" customWidth="1"/>
    <col min="14600" max="14600" width="11.8984375" style="79" customWidth="1"/>
    <col min="14601" max="14847" width="9" style="79"/>
    <col min="14848" max="14848" width="8" style="79" customWidth="1"/>
    <col min="14849" max="14849" width="14.8984375" style="79" customWidth="1"/>
    <col min="14850" max="14855" width="13.3984375" style="79" customWidth="1"/>
    <col min="14856" max="14856" width="11.8984375" style="79" customWidth="1"/>
    <col min="14857" max="15103" width="9" style="79"/>
    <col min="15104" max="15104" width="8" style="79" customWidth="1"/>
    <col min="15105" max="15105" width="14.8984375" style="79" customWidth="1"/>
    <col min="15106" max="15111" width="13.3984375" style="79" customWidth="1"/>
    <col min="15112" max="15112" width="11.8984375" style="79" customWidth="1"/>
    <col min="15113" max="15359" width="9" style="79"/>
    <col min="15360" max="15360" width="8" style="79" customWidth="1"/>
    <col min="15361" max="15361" width="14.8984375" style="79" customWidth="1"/>
    <col min="15362" max="15367" width="13.3984375" style="79" customWidth="1"/>
    <col min="15368" max="15368" width="11.8984375" style="79" customWidth="1"/>
    <col min="15369" max="15615" width="9" style="79"/>
    <col min="15616" max="15616" width="8" style="79" customWidth="1"/>
    <col min="15617" max="15617" width="14.8984375" style="79" customWidth="1"/>
    <col min="15618" max="15623" width="13.3984375" style="79" customWidth="1"/>
    <col min="15624" max="15624" width="11.8984375" style="79" customWidth="1"/>
    <col min="15625" max="15871" width="9" style="79"/>
    <col min="15872" max="15872" width="8" style="79" customWidth="1"/>
    <col min="15873" max="15873" width="14.8984375" style="79" customWidth="1"/>
    <col min="15874" max="15879" width="13.3984375" style="79" customWidth="1"/>
    <col min="15880" max="15880" width="11.8984375" style="79" customWidth="1"/>
    <col min="15881" max="16127" width="9" style="79"/>
    <col min="16128" max="16128" width="8" style="79" customWidth="1"/>
    <col min="16129" max="16129" width="14.8984375" style="79" customWidth="1"/>
    <col min="16130" max="16135" width="13.3984375" style="79" customWidth="1"/>
    <col min="16136" max="16136" width="11.8984375" style="79" customWidth="1"/>
    <col min="16137" max="16384" width="9" style="79"/>
  </cols>
  <sheetData>
    <row r="1" spans="1:10" ht="29.25" customHeight="1" x14ac:dyDescent="0.45">
      <c r="A1" s="589"/>
      <c r="B1" s="589"/>
      <c r="C1" s="589"/>
      <c r="D1" s="589"/>
      <c r="E1" s="589"/>
      <c r="F1" s="589"/>
      <c r="G1" s="589"/>
      <c r="H1" s="590"/>
    </row>
    <row r="2" spans="1:10" s="97" customFormat="1" ht="42" customHeight="1" x14ac:dyDescent="0.45">
      <c r="A2" s="693"/>
      <c r="B2" s="693"/>
      <c r="C2" s="694"/>
      <c r="D2" s="694"/>
      <c r="E2" s="694"/>
      <c r="F2" s="694"/>
      <c r="G2" s="694"/>
      <c r="H2" s="694"/>
      <c r="I2" s="93"/>
      <c r="J2" s="93"/>
    </row>
    <row r="3" spans="1:10" ht="19.95" customHeight="1" x14ac:dyDescent="0.45">
      <c r="A3" s="691"/>
      <c r="B3" s="691"/>
      <c r="C3" s="692"/>
      <c r="D3" s="692"/>
      <c r="E3" s="692"/>
      <c r="F3" s="692"/>
      <c r="G3" s="692"/>
      <c r="H3" s="692"/>
    </row>
    <row r="4" spans="1:10" ht="19.95" customHeight="1" x14ac:dyDescent="0.45">
      <c r="A4" s="691"/>
      <c r="B4" s="691"/>
      <c r="C4" s="692"/>
      <c r="D4" s="692"/>
      <c r="E4" s="692"/>
      <c r="F4" s="692"/>
      <c r="G4" s="692"/>
      <c r="H4" s="692"/>
    </row>
    <row r="5" spans="1:10" ht="19.95" customHeight="1" x14ac:dyDescent="0.45">
      <c r="A5" s="691"/>
      <c r="B5" s="691"/>
      <c r="C5" s="696"/>
      <c r="D5" s="697"/>
      <c r="E5" s="697"/>
      <c r="F5" s="697"/>
      <c r="G5" s="697"/>
      <c r="H5" s="697"/>
      <c r="I5" s="95"/>
    </row>
    <row r="6" spans="1:10" ht="9" customHeight="1" x14ac:dyDescent="0.45">
      <c r="A6" s="96"/>
      <c r="B6" s="96"/>
      <c r="C6" s="91"/>
      <c r="D6" s="91"/>
      <c r="E6" s="91"/>
      <c r="F6" s="91"/>
      <c r="G6" s="91"/>
      <c r="H6" s="82"/>
      <c r="I6" s="95"/>
    </row>
    <row r="7" spans="1:10" ht="19.95" customHeight="1" x14ac:dyDescent="0.45">
      <c r="A7" s="96"/>
      <c r="B7" s="96"/>
      <c r="C7" s="91"/>
      <c r="D7" s="91"/>
      <c r="E7" s="91"/>
      <c r="F7" s="698"/>
      <c r="G7" s="698"/>
      <c r="H7" s="82"/>
      <c r="I7" s="95"/>
    </row>
    <row r="8" spans="1:10" ht="10.199999999999999" customHeight="1" x14ac:dyDescent="0.45">
      <c r="A8" s="80"/>
      <c r="B8" s="82"/>
      <c r="C8" s="83"/>
      <c r="D8" s="84"/>
      <c r="E8" s="84"/>
      <c r="F8" s="84"/>
      <c r="G8" s="84"/>
      <c r="H8" s="94"/>
    </row>
    <row r="9" spans="1:10" ht="19.95" customHeight="1" x14ac:dyDescent="0.45">
      <c r="A9" s="85"/>
      <c r="B9" s="82"/>
      <c r="C9" s="113"/>
      <c r="D9" s="84"/>
      <c r="E9" s="84"/>
      <c r="F9" s="84"/>
      <c r="G9" s="84"/>
      <c r="H9" s="94"/>
    </row>
    <row r="10" spans="1:10" ht="30" customHeight="1" x14ac:dyDescent="0.45">
      <c r="A10" s="695"/>
      <c r="B10" s="695"/>
      <c r="C10" s="91"/>
      <c r="D10" s="91"/>
      <c r="E10" s="91"/>
      <c r="F10" s="91"/>
      <c r="G10" s="91"/>
      <c r="H10" s="82"/>
      <c r="J10" s="87"/>
    </row>
    <row r="11" spans="1:10" ht="30" customHeight="1" x14ac:dyDescent="0.45">
      <c r="A11" s="695"/>
      <c r="B11" s="91"/>
      <c r="C11" s="295"/>
      <c r="D11" s="295"/>
      <c r="E11" s="295"/>
      <c r="F11" s="295"/>
      <c r="G11" s="295"/>
      <c r="H11" s="296"/>
    </row>
    <row r="12" spans="1:10" ht="30" customHeight="1" x14ac:dyDescent="0.45">
      <c r="A12" s="695"/>
      <c r="B12" s="91"/>
      <c r="C12" s="295"/>
      <c r="D12" s="295"/>
      <c r="E12" s="295"/>
      <c r="F12" s="295"/>
      <c r="G12" s="295"/>
      <c r="H12" s="296"/>
    </row>
    <row r="13" spans="1:10" ht="30" customHeight="1" x14ac:dyDescent="0.45">
      <c r="A13" s="695"/>
      <c r="B13" s="695"/>
      <c r="C13" s="295"/>
      <c r="D13" s="295"/>
      <c r="E13" s="295"/>
      <c r="F13" s="295"/>
      <c r="G13" s="295"/>
      <c r="H13" s="296"/>
    </row>
    <row r="14" spans="1:10" ht="30" customHeight="1" x14ac:dyDescent="0.45">
      <c r="A14" s="698"/>
      <c r="B14" s="698"/>
      <c r="C14" s="295"/>
      <c r="D14" s="295"/>
      <c r="E14" s="295"/>
      <c r="F14" s="295"/>
      <c r="G14" s="295"/>
      <c r="H14" s="296"/>
    </row>
    <row r="15" spans="1:10" ht="30" customHeight="1" x14ac:dyDescent="0.45">
      <c r="A15" s="698"/>
      <c r="B15" s="698"/>
      <c r="C15" s="295"/>
      <c r="D15" s="295"/>
      <c r="E15" s="295"/>
      <c r="F15" s="295"/>
      <c r="G15" s="295"/>
      <c r="H15" s="296"/>
    </row>
    <row r="16" spans="1:10" ht="30" customHeight="1" x14ac:dyDescent="0.45">
      <c r="A16" s="695"/>
      <c r="B16" s="695"/>
      <c r="C16" s="296"/>
      <c r="D16" s="296"/>
      <c r="E16" s="296"/>
      <c r="F16" s="296"/>
      <c r="G16" s="296"/>
      <c r="H16" s="296"/>
      <c r="J16" s="173"/>
    </row>
    <row r="17" spans="1:15" ht="30" customHeight="1" x14ac:dyDescent="0.45">
      <c r="A17" s="695"/>
      <c r="B17" s="695"/>
      <c r="C17" s="295"/>
      <c r="D17" s="295"/>
      <c r="E17" s="295"/>
      <c r="F17" s="295"/>
      <c r="G17" s="295"/>
      <c r="H17" s="296"/>
      <c r="J17" s="174"/>
    </row>
    <row r="18" spans="1:15" ht="30" customHeight="1" x14ac:dyDescent="0.45">
      <c r="A18" s="695"/>
      <c r="B18" s="695"/>
      <c r="C18" s="296"/>
      <c r="D18" s="296"/>
      <c r="E18" s="296"/>
      <c r="F18" s="296"/>
      <c r="G18" s="296"/>
      <c r="H18" s="296"/>
      <c r="J18" s="174"/>
      <c r="K18" s="297"/>
      <c r="L18" s="297"/>
      <c r="M18" s="297"/>
      <c r="N18" s="297"/>
      <c r="O18" s="297"/>
    </row>
    <row r="19" spans="1:15" ht="19.95" customHeight="1" x14ac:dyDescent="0.45">
      <c r="A19" s="85"/>
      <c r="B19" s="82"/>
      <c r="C19" s="83"/>
      <c r="D19" s="84"/>
      <c r="E19" s="84"/>
      <c r="F19" s="84"/>
      <c r="G19" s="84"/>
      <c r="H19" s="94"/>
    </row>
    <row r="20" spans="1:15" ht="30" customHeight="1" x14ac:dyDescent="0.45">
      <c r="A20" s="695"/>
      <c r="B20" s="695"/>
      <c r="C20" s="91"/>
      <c r="D20" s="91"/>
      <c r="E20" s="91"/>
      <c r="F20" s="91"/>
      <c r="G20" s="91"/>
      <c r="H20" s="82"/>
      <c r="J20" s="87"/>
    </row>
    <row r="21" spans="1:15" ht="30" customHeight="1" x14ac:dyDescent="0.45">
      <c r="A21" s="695"/>
      <c r="B21" s="91"/>
      <c r="C21" s="298"/>
      <c r="D21" s="298"/>
      <c r="E21" s="298"/>
      <c r="F21" s="298"/>
      <c r="G21" s="298"/>
      <c r="H21" s="296"/>
    </row>
    <row r="22" spans="1:15" ht="30" customHeight="1" x14ac:dyDescent="0.45">
      <c r="A22" s="695"/>
      <c r="B22" s="91"/>
      <c r="C22" s="298"/>
      <c r="D22" s="298"/>
      <c r="E22" s="298"/>
      <c r="F22" s="298"/>
      <c r="G22" s="298"/>
      <c r="H22" s="296"/>
    </row>
    <row r="23" spans="1:15" ht="30" customHeight="1" x14ac:dyDescent="0.45">
      <c r="A23" s="695"/>
      <c r="B23" s="695"/>
      <c r="C23" s="298"/>
      <c r="D23" s="298"/>
      <c r="E23" s="298"/>
      <c r="F23" s="298"/>
      <c r="G23" s="298"/>
      <c r="H23" s="296"/>
    </row>
    <row r="24" spans="1:15" ht="30" customHeight="1" x14ac:dyDescent="0.45">
      <c r="A24" s="698"/>
      <c r="B24" s="698"/>
      <c r="C24" s="298"/>
      <c r="D24" s="298"/>
      <c r="E24" s="298"/>
      <c r="F24" s="298"/>
      <c r="G24" s="298"/>
      <c r="H24" s="296"/>
    </row>
    <row r="25" spans="1:15" ht="30" customHeight="1" x14ac:dyDescent="0.45">
      <c r="A25" s="698"/>
      <c r="B25" s="698"/>
      <c r="C25" s="298"/>
      <c r="D25" s="298"/>
      <c r="E25" s="298"/>
      <c r="F25" s="298"/>
      <c r="G25" s="298"/>
      <c r="H25" s="296"/>
    </row>
    <row r="26" spans="1:15" ht="30" customHeight="1" x14ac:dyDescent="0.45">
      <c r="A26" s="695"/>
      <c r="B26" s="695"/>
      <c r="C26" s="296"/>
      <c r="D26" s="296"/>
      <c r="E26" s="296"/>
      <c r="F26" s="296"/>
      <c r="G26" s="296"/>
      <c r="H26" s="296"/>
      <c r="J26" s="173"/>
    </row>
    <row r="27" spans="1:15" ht="30" customHeight="1" x14ac:dyDescent="0.45">
      <c r="A27" s="695"/>
      <c r="B27" s="695"/>
      <c r="C27" s="298"/>
      <c r="D27" s="298"/>
      <c r="E27" s="298"/>
      <c r="F27" s="298"/>
      <c r="G27" s="298"/>
      <c r="H27" s="296"/>
      <c r="J27" s="174"/>
    </row>
    <row r="28" spans="1:15" ht="30" customHeight="1" x14ac:dyDescent="0.45">
      <c r="A28" s="695"/>
      <c r="B28" s="695"/>
      <c r="C28" s="296"/>
      <c r="D28" s="296"/>
      <c r="E28" s="296"/>
      <c r="F28" s="296"/>
      <c r="G28" s="296"/>
      <c r="H28" s="296"/>
      <c r="J28" s="174"/>
      <c r="K28" s="297"/>
      <c r="L28" s="297"/>
      <c r="M28" s="297"/>
      <c r="N28" s="297"/>
      <c r="O28" s="297"/>
    </row>
    <row r="29" spans="1:15" ht="30" customHeight="1" x14ac:dyDescent="0.45">
      <c r="A29" s="85"/>
      <c r="B29" s="82"/>
      <c r="C29" s="83"/>
      <c r="D29" s="84"/>
      <c r="E29" s="84"/>
      <c r="F29" s="84"/>
      <c r="G29" s="84"/>
      <c r="H29" s="94"/>
    </row>
    <row r="30" spans="1:15" ht="30" customHeight="1" x14ac:dyDescent="0.45">
      <c r="A30" s="695"/>
      <c r="B30" s="695"/>
      <c r="C30" s="91"/>
      <c r="D30" s="91"/>
      <c r="E30" s="91"/>
      <c r="F30" s="91"/>
      <c r="G30" s="91"/>
      <c r="H30" s="82"/>
    </row>
    <row r="31" spans="1:15" ht="30" customHeight="1" x14ac:dyDescent="0.45">
      <c r="A31" s="82"/>
      <c r="B31" s="91"/>
      <c r="C31" s="296"/>
      <c r="D31" s="296"/>
      <c r="E31" s="296"/>
      <c r="F31" s="296"/>
      <c r="G31" s="296"/>
      <c r="H31" s="296"/>
    </row>
    <row r="32" spans="1:15" ht="20.25" customHeight="1" x14ac:dyDescent="0.45">
      <c r="A32" s="181"/>
      <c r="B32" s="81"/>
      <c r="C32" s="81"/>
      <c r="D32" s="81"/>
      <c r="E32" s="81"/>
      <c r="F32" s="81"/>
      <c r="G32" s="81"/>
      <c r="H32" s="82"/>
    </row>
    <row r="33" spans="1:13" ht="23.25" customHeight="1" x14ac:dyDescent="0.45">
      <c r="A33" s="176"/>
      <c r="B33" s="176"/>
      <c r="C33" s="176"/>
      <c r="D33" s="176"/>
      <c r="E33" s="176"/>
      <c r="F33" s="176"/>
      <c r="G33" s="176"/>
      <c r="H33" s="177"/>
    </row>
    <row r="34" spans="1:13" ht="23.25" customHeight="1" x14ac:dyDescent="0.45">
      <c r="A34" s="176"/>
      <c r="B34" s="178"/>
      <c r="C34" s="178"/>
      <c r="D34" s="178"/>
      <c r="E34" s="176"/>
      <c r="F34" s="176"/>
      <c r="G34" s="176"/>
      <c r="H34" s="177"/>
    </row>
    <row r="35" spans="1:13" ht="23.25" customHeight="1" x14ac:dyDescent="0.45">
      <c r="A35" s="176"/>
      <c r="B35" s="178"/>
      <c r="C35" s="178"/>
      <c r="D35" s="178"/>
      <c r="E35" s="179"/>
      <c r="F35" s="179"/>
      <c r="G35" s="179"/>
      <c r="H35" s="179"/>
    </row>
    <row r="36" spans="1:13" ht="23.25" customHeight="1" x14ac:dyDescent="0.45">
      <c r="A36" s="176"/>
      <c r="B36" s="178"/>
      <c r="C36" s="178"/>
      <c r="D36" s="178"/>
      <c r="E36" s="179"/>
      <c r="F36" s="179"/>
      <c r="G36" s="179"/>
      <c r="H36" s="179"/>
    </row>
    <row r="37" spans="1:13" ht="23.25" customHeight="1" x14ac:dyDescent="0.45">
      <c r="A37" s="176"/>
      <c r="B37" s="180"/>
      <c r="C37" s="180"/>
      <c r="D37" s="180"/>
      <c r="E37" s="179"/>
      <c r="F37" s="179"/>
      <c r="G37" s="179"/>
      <c r="H37" s="179"/>
    </row>
    <row r="38" spans="1:13" ht="12.75" customHeight="1" x14ac:dyDescent="0.45">
      <c r="A38" s="81"/>
      <c r="B38" s="81"/>
      <c r="C38" s="81"/>
      <c r="D38" s="81"/>
      <c r="E38" s="81"/>
      <c r="F38" s="81"/>
      <c r="G38" s="81"/>
      <c r="H38" s="82"/>
    </row>
    <row r="39" spans="1:13" ht="23.25" customHeight="1" x14ac:dyDescent="0.45">
      <c r="A39" s="299"/>
      <c r="B39" s="299"/>
      <c r="C39" s="299"/>
      <c r="D39" s="299"/>
      <c r="E39" s="299"/>
      <c r="F39" s="299"/>
      <c r="G39" s="299"/>
      <c r="H39" s="299"/>
    </row>
    <row r="40" spans="1:13" ht="212.25" customHeight="1" x14ac:dyDescent="0.45">
      <c r="A40" s="699"/>
      <c r="B40" s="699"/>
      <c r="C40" s="699"/>
      <c r="D40" s="699"/>
      <c r="E40" s="699"/>
      <c r="F40" s="699"/>
      <c r="G40" s="699"/>
      <c r="H40" s="699"/>
    </row>
    <row r="41" spans="1:13" ht="36" customHeight="1" x14ac:dyDescent="0.45">
      <c r="A41" s="699"/>
      <c r="B41" s="699"/>
      <c r="C41" s="699"/>
      <c r="D41" s="699"/>
      <c r="E41" s="699"/>
      <c r="F41" s="699"/>
      <c r="G41" s="699"/>
      <c r="H41" s="699"/>
    </row>
    <row r="42" spans="1:13" ht="204.75" customHeight="1" x14ac:dyDescent="0.45">
      <c r="A42" s="699"/>
      <c r="B42" s="699"/>
      <c r="C42" s="699"/>
      <c r="D42" s="699"/>
      <c r="E42" s="699"/>
      <c r="F42" s="699"/>
      <c r="G42" s="699"/>
      <c r="H42" s="699"/>
      <c r="M42" s="173"/>
    </row>
    <row r="43" spans="1:13" ht="34.5" customHeight="1" x14ac:dyDescent="0.45">
      <c r="A43" s="699"/>
      <c r="B43" s="699"/>
      <c r="C43" s="699"/>
      <c r="D43" s="699"/>
      <c r="E43" s="699"/>
      <c r="F43" s="699"/>
      <c r="G43" s="699"/>
      <c r="H43" s="699"/>
    </row>
  </sheetData>
  <mergeCells count="29">
    <mergeCell ref="A28:B28"/>
    <mergeCell ref="A30:B30"/>
    <mergeCell ref="A40:H41"/>
    <mergeCell ref="A42:H43"/>
    <mergeCell ref="A21:A22"/>
    <mergeCell ref="A23:B23"/>
    <mergeCell ref="A24:B24"/>
    <mergeCell ref="A25:B25"/>
    <mergeCell ref="A26:B26"/>
    <mergeCell ref="A27:B27"/>
    <mergeCell ref="A20:B20"/>
    <mergeCell ref="A5:B5"/>
    <mergeCell ref="C5:H5"/>
    <mergeCell ref="F7:G7"/>
    <mergeCell ref="A10:B10"/>
    <mergeCell ref="A11:A12"/>
    <mergeCell ref="A13:B13"/>
    <mergeCell ref="A14:B14"/>
    <mergeCell ref="A15:B15"/>
    <mergeCell ref="A16:B16"/>
    <mergeCell ref="A17:B17"/>
    <mergeCell ref="A18:B18"/>
    <mergeCell ref="A4:B4"/>
    <mergeCell ref="C4:H4"/>
    <mergeCell ref="A1:H1"/>
    <mergeCell ref="A2:B2"/>
    <mergeCell ref="C2:H2"/>
    <mergeCell ref="A3:B3"/>
    <mergeCell ref="C3:H3"/>
  </mergeCells>
  <phoneticPr fontId="1"/>
  <dataValidations count="1">
    <dataValidation type="custom" allowBlank="1" showInputMessage="1" showErrorMessage="1" errorTitle="アラート" error="小数点が含まれています。" sqref="C21:G25 C17:G17 C27:G27 C11:G15" xr:uid="{CD9CA432-5516-403D-8AE8-447C3A27912A}">
      <formula1>MOD(C11,1)=0</formula1>
    </dataValidation>
  </dataValidations>
  <pageMargins left="0.7" right="0.7" top="0.75" bottom="0.75" header="0.3" footer="0.3"/>
  <pageSetup paperSize="9" scale="49" fitToHeight="0" orientation="portrait" r:id="rId1"/>
  <headerFooter>
    <oddFooter>&amp;C&amp;P</oddFooter>
  </headerFooter>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41</vt:i4>
      </vt:variant>
    </vt:vector>
  </HeadingPairs>
  <TitlesOfParts>
    <vt:vector size="72" baseType="lpstr">
      <vt:lpstr>必読</vt:lpstr>
      <vt:lpstr>MF申請書</vt:lpstr>
      <vt:lpstr>MF報告書</vt:lpstr>
      <vt:lpstr>民間資金一覧</vt:lpstr>
      <vt:lpstr>課題別内訳</vt:lpstr>
      <vt:lpstr>全体資金計画</vt:lpstr>
      <vt:lpstr>研究開発課題資金計画</vt:lpstr>
      <vt:lpstr>共同研究費</vt:lpstr>
      <vt:lpstr>委託研究費</vt:lpstr>
      <vt:lpstr>0.大学等</vt:lpstr>
      <vt:lpstr>1.○○大学（幹事機関）</vt:lpstr>
      <vt:lpstr>2.○○大学</vt:lpstr>
      <vt:lpstr>3.○○大学</vt:lpstr>
      <vt:lpstr>4.○○大学</vt:lpstr>
      <vt:lpstr>5.○○大学</vt:lpstr>
      <vt:lpstr>6.○○大学</vt:lpstr>
      <vt:lpstr>7.○○大学</vt:lpstr>
      <vt:lpstr>8.○○大学</vt:lpstr>
      <vt:lpstr>9.○○大学</vt:lpstr>
      <vt:lpstr>10.○○大学</vt:lpstr>
      <vt:lpstr>11.○○大学</vt:lpstr>
      <vt:lpstr>12.○○大学</vt:lpstr>
      <vt:lpstr>13.○○大学</vt:lpstr>
      <vt:lpstr>14.○○大学</vt:lpstr>
      <vt:lpstr>15.○○大学</vt:lpstr>
      <vt:lpstr>16.○○大学</vt:lpstr>
      <vt:lpstr>17.○○大学</vt:lpstr>
      <vt:lpstr>18.○○大学</vt:lpstr>
      <vt:lpstr>19.○○大学</vt:lpstr>
      <vt:lpstr>20.○○大学</vt:lpstr>
      <vt:lpstr>99.大学等</vt:lpstr>
      <vt:lpstr>'0.大学等'!Print_Area</vt:lpstr>
      <vt:lpstr>'1.○○大学（幹事機関）'!Print_Area</vt:lpstr>
      <vt:lpstr>'10.○○大学'!Print_Area</vt:lpstr>
      <vt:lpstr>'11.○○大学'!Print_Area</vt:lpstr>
      <vt:lpstr>'12.○○大学'!Print_Area</vt:lpstr>
      <vt:lpstr>'13.○○大学'!Print_Area</vt:lpstr>
      <vt:lpstr>'14.○○大学'!Print_Area</vt:lpstr>
      <vt:lpstr>'15.○○大学'!Print_Area</vt:lpstr>
      <vt:lpstr>'16.○○大学'!Print_Area</vt:lpstr>
      <vt:lpstr>'17.○○大学'!Print_Area</vt:lpstr>
      <vt:lpstr>'18.○○大学'!Print_Area</vt:lpstr>
      <vt:lpstr>'19.○○大学'!Print_Area</vt:lpstr>
      <vt:lpstr>'2.○○大学'!Print_Area</vt:lpstr>
      <vt:lpstr>'20.○○大学'!Print_Area</vt:lpstr>
      <vt:lpstr>'3.○○大学'!Print_Area</vt:lpstr>
      <vt:lpstr>'4.○○大学'!Print_Area</vt:lpstr>
      <vt:lpstr>'5.○○大学'!Print_Area</vt:lpstr>
      <vt:lpstr>'6.○○大学'!Print_Area</vt:lpstr>
      <vt:lpstr>'7.○○大学'!Print_Area</vt:lpstr>
      <vt:lpstr>'8.○○大学'!Print_Area</vt:lpstr>
      <vt:lpstr>'9.○○大学'!Print_Area</vt:lpstr>
      <vt:lpstr>'99.大学等'!Print_Area</vt:lpstr>
      <vt:lpstr>MF申請書!Print_Area</vt:lpstr>
      <vt:lpstr>MF報告書!Print_Area</vt:lpstr>
      <vt:lpstr>委託研究費!Print_Area</vt:lpstr>
      <vt:lpstr>課題別内訳!Print_Area</vt:lpstr>
      <vt:lpstr>共同研究費!Print_Area</vt:lpstr>
      <vt:lpstr>研究開発課題資金計画!Print_Area</vt:lpstr>
      <vt:lpstr>全体資金計画!Print_Area</vt:lpstr>
      <vt:lpstr>必読!Print_Area</vt:lpstr>
      <vt:lpstr>民間資金一覧!Print_Area</vt:lpstr>
      <vt:lpstr>課題1</vt:lpstr>
      <vt:lpstr>課題10</vt:lpstr>
      <vt:lpstr>課題2</vt:lpstr>
      <vt:lpstr>課題3</vt:lpstr>
      <vt:lpstr>課題4</vt:lpstr>
      <vt:lpstr>課題5</vt:lpstr>
      <vt:lpstr>課題6</vt:lpstr>
      <vt:lpstr>課題7</vt:lpstr>
      <vt:lpstr>課題8</vt:lpstr>
      <vt:lpstr>課題9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2022-04-12T02:29:17Z</dcterms:modified>
  <cp:contentStatus/>
</cp:coreProperties>
</file>