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filterPrivacy="1" codeName="ThisWorkbook" defaultThemeVersion="124226"/>
  <xr:revisionPtr revIDLastSave="0" documentId="13_ncr:101_{FAABFBF9-E2FC-420F-9859-ED48B3463D8C}" xr6:coauthVersionLast="47" xr6:coauthVersionMax="47" xr10:uidLastSave="{00000000-0000-0000-0000-000000000000}"/>
  <bookViews>
    <workbookView xWindow="28680" yWindow="-120" windowWidth="29040" windowHeight="15840" tabRatio="663" xr2:uid="{00000000-000D-0000-FFFF-FFFF00000000}"/>
  </bookViews>
  <sheets>
    <sheet name="負担対象費用積算額" sheetId="1" r:id="rId1"/>
    <sheet name="設備備品費" sheetId="3" r:id="rId2"/>
    <sheet name="消耗品費" sheetId="7" r:id="rId3"/>
    <sheet name="人件費" sheetId="26" r:id="rId4"/>
    <sheet name="謝金" sheetId="25" r:id="rId5"/>
    <sheet name="《記入要領》旅費" sheetId="32" r:id="rId6"/>
    <sheet name="旅費 " sheetId="33" r:id="rId7"/>
    <sheet name="その他" sheetId="13" r:id="rId8"/>
  </sheets>
  <definedNames>
    <definedName name="_xlnm.Print_Area" localSheetId="5">《記入要領》旅費!$A$1:$T$32</definedName>
    <definedName name="_xlnm.Print_Area" localSheetId="7">その他!$A$1:$G$45</definedName>
    <definedName name="_xlnm.Print_Area" localSheetId="4">謝金!$A$1:$F$17</definedName>
    <definedName name="_xlnm.Print_Area" localSheetId="2">消耗品費!$A$1:$I$31</definedName>
    <definedName name="_xlnm.Print_Area" localSheetId="3">人件費!$A$1:$AC$17</definedName>
    <definedName name="_xlnm.Print_Area" localSheetId="1">設備備品費!$A$1:$M$11</definedName>
    <definedName name="_xlnm.Print_Area" localSheetId="0">負担対象費用積算額!$A$1:$H$21</definedName>
    <definedName name="_xlnm.Print_Area" localSheetId="6">'旅費 '!$A$1:$R$68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54" i="33" l="1"/>
  <c r="T37" i="33"/>
  <c r="T33" i="33"/>
  <c r="T29" i="33"/>
  <c r="T25" i="33"/>
  <c r="T21" i="33"/>
  <c r="T62" i="33"/>
  <c r="J62" i="33"/>
  <c r="H62" i="33"/>
  <c r="F62" i="33"/>
  <c r="N59" i="33"/>
  <c r="K59" i="33"/>
  <c r="T58" i="33"/>
  <c r="J58" i="33"/>
  <c r="H58" i="33"/>
  <c r="F58" i="33"/>
  <c r="N55" i="33"/>
  <c r="K55" i="33"/>
  <c r="J54" i="33"/>
  <c r="H54" i="33"/>
  <c r="K51" i="33" s="1"/>
  <c r="N51" i="33" s="1"/>
  <c r="F54" i="33"/>
  <c r="T50" i="33"/>
  <c r="J50" i="33"/>
  <c r="H50" i="33"/>
  <c r="F50" i="33"/>
  <c r="K47" i="33" s="1"/>
  <c r="N47" i="33" s="1"/>
  <c r="T46" i="33"/>
  <c r="J46" i="33"/>
  <c r="H46" i="33"/>
  <c r="F46" i="33"/>
  <c r="K43" i="33" s="1"/>
  <c r="N43" i="33" s="1"/>
  <c r="J37" i="33"/>
  <c r="H37" i="33"/>
  <c r="F37" i="33"/>
  <c r="K34" i="33"/>
  <c r="N34" i="33"/>
  <c r="J33" i="33"/>
  <c r="H33" i="33"/>
  <c r="K30" i="33"/>
  <c r="N30" i="33"/>
  <c r="F33" i="33"/>
  <c r="J29" i="33"/>
  <c r="H29" i="33"/>
  <c r="F29" i="33"/>
  <c r="K26" i="33"/>
  <c r="N26" i="33" s="1"/>
  <c r="J25" i="33"/>
  <c r="H25" i="33"/>
  <c r="K22" i="33"/>
  <c r="N22" i="33" s="1"/>
  <c r="F25" i="33"/>
  <c r="J21" i="33"/>
  <c r="H21" i="33"/>
  <c r="F21" i="33"/>
  <c r="K18" i="33" s="1"/>
  <c r="N18" i="33" s="1"/>
  <c r="T17" i="33"/>
  <c r="J17" i="33"/>
  <c r="H17" i="33"/>
  <c r="F17" i="33"/>
  <c r="K14" i="33" s="1"/>
  <c r="N14" i="33" s="1"/>
  <c r="T13" i="33"/>
  <c r="J13" i="33"/>
  <c r="H13" i="33"/>
  <c r="F13" i="33"/>
  <c r="K10" i="33"/>
  <c r="N10" i="33" s="1"/>
  <c r="T9" i="33"/>
  <c r="J9" i="33"/>
  <c r="H9" i="33"/>
  <c r="K6" i="33" s="1"/>
  <c r="N6" i="33" s="1"/>
  <c r="F9" i="33"/>
  <c r="T38" i="33"/>
  <c r="N39" i="33"/>
  <c r="E16" i="25"/>
  <c r="E8" i="1" s="1"/>
  <c r="E9" i="1" s="1"/>
  <c r="D41" i="13"/>
  <c r="F10" i="7"/>
  <c r="F19" i="1"/>
  <c r="F5" i="1"/>
  <c r="F29" i="1"/>
  <c r="F28" i="1"/>
  <c r="D6" i="13"/>
  <c r="D43" i="13"/>
  <c r="D5" i="13"/>
  <c r="D7" i="13"/>
  <c r="E11" i="1"/>
  <c r="D19" i="13"/>
  <c r="D21" i="13"/>
  <c r="E13" i="1"/>
  <c r="F13" i="1"/>
  <c r="J29" i="7"/>
  <c r="F30" i="7"/>
  <c r="F5" i="3"/>
  <c r="Y17" i="26"/>
  <c r="AB17" i="26"/>
  <c r="G16" i="1"/>
  <c r="G15" i="1"/>
  <c r="G14" i="1"/>
  <c r="G13" i="1"/>
  <c r="G12" i="1"/>
  <c r="G11" i="1"/>
  <c r="G8" i="1"/>
  <c r="G5" i="1"/>
  <c r="G4" i="1"/>
  <c r="G6" i="1" s="1"/>
  <c r="S9" i="26"/>
  <c r="T9" i="26"/>
  <c r="Y9" i="26"/>
  <c r="AB9" i="26"/>
  <c r="S10" i="26"/>
  <c r="T10" i="26"/>
  <c r="S11" i="26"/>
  <c r="T11" i="26"/>
  <c r="Y11" i="26"/>
  <c r="AB11" i="26"/>
  <c r="S12" i="26"/>
  <c r="T12" i="26"/>
  <c r="Y12" i="26"/>
  <c r="AB12" i="26"/>
  <c r="S13" i="26"/>
  <c r="T13" i="26"/>
  <c r="Y13" i="26"/>
  <c r="AB13" i="26"/>
  <c r="S14" i="26"/>
  <c r="T14" i="26"/>
  <c r="Y14" i="26"/>
  <c r="AB14" i="26"/>
  <c r="S15" i="26"/>
  <c r="T15" i="26"/>
  <c r="Y15" i="26"/>
  <c r="AB15" i="26"/>
  <c r="S8" i="26"/>
  <c r="T8" i="26"/>
  <c r="F9" i="7"/>
  <c r="F9" i="3"/>
  <c r="D20" i="13"/>
  <c r="F5" i="7"/>
  <c r="F11" i="7"/>
  <c r="D12" i="13"/>
  <c r="D14" i="13"/>
  <c r="E12" i="1"/>
  <c r="D13" i="13"/>
  <c r="D27" i="13"/>
  <c r="D29" i="13"/>
  <c r="E14" i="1"/>
  <c r="D28" i="13"/>
  <c r="D34" i="13"/>
  <c r="D36" i="13"/>
  <c r="E15" i="1"/>
  <c r="D35" i="13"/>
  <c r="D42" i="13"/>
  <c r="D44" i="13"/>
  <c r="E16" i="1"/>
  <c r="U16" i="26"/>
  <c r="V16" i="26"/>
  <c r="W16" i="26"/>
  <c r="X16" i="26"/>
  <c r="Z16" i="26"/>
  <c r="AA16" i="26"/>
  <c r="F6" i="7"/>
  <c r="F7" i="7"/>
  <c r="F8" i="7"/>
  <c r="F12" i="7"/>
  <c r="F13" i="7"/>
  <c r="F14" i="7"/>
  <c r="F15" i="7"/>
  <c r="F17" i="7"/>
  <c r="F22" i="7"/>
  <c r="F18" i="7"/>
  <c r="F19" i="7"/>
  <c r="F20" i="7"/>
  <c r="F21" i="7"/>
  <c r="F23" i="7"/>
  <c r="F24" i="7"/>
  <c r="F28" i="7"/>
  <c r="F25" i="7"/>
  <c r="F26" i="7"/>
  <c r="F27" i="7"/>
  <c r="F6" i="3"/>
  <c r="F7" i="3"/>
  <c r="F8" i="3"/>
  <c r="Y8" i="26"/>
  <c r="G18" i="1"/>
  <c r="F16" i="7"/>
  <c r="F29" i="7"/>
  <c r="E5" i="1"/>
  <c r="G7" i="1"/>
  <c r="G9" i="1"/>
  <c r="T16" i="26"/>
  <c r="Y10" i="26"/>
  <c r="AB10" i="26"/>
  <c r="AB8" i="26"/>
  <c r="AB16" i="26"/>
  <c r="E7" i="1"/>
  <c r="Y16" i="26"/>
  <c r="T63" i="33" l="1"/>
  <c r="N64" i="33" s="1"/>
  <c r="N63" i="33"/>
  <c r="N67" i="33" s="1"/>
  <c r="F10" i="3"/>
  <c r="E4" i="1" s="1"/>
  <c r="E6" i="1" s="1"/>
  <c r="N38" i="33"/>
  <c r="N66" i="33" s="1"/>
  <c r="N68" i="33" l="1"/>
  <c r="E10" i="1" s="1"/>
  <c r="G10" i="1"/>
  <c r="G19" i="1" s="1"/>
  <c r="G28" i="1" s="1"/>
  <c r="H28" i="1" s="1"/>
  <c r="E17" i="1" s="1"/>
  <c r="E18" i="1" s="1"/>
  <c r="E19" i="1" l="1"/>
  <c r="E20" i="1" s="1"/>
  <c r="E21" i="1" s="1"/>
</calcChain>
</file>

<file path=xl/sharedStrings.xml><?xml version="1.0" encoding="utf-8"?>
<sst xmlns="http://schemas.openxmlformats.org/spreadsheetml/2006/main" count="526" uniqueCount="289">
  <si>
    <t>種　　　別</t>
    <rPh sb="0" eb="1">
      <t>タネ</t>
    </rPh>
    <rPh sb="4" eb="5">
      <t>ベツ</t>
    </rPh>
    <phoneticPr fontId="3"/>
  </si>
  <si>
    <t>設備備品費</t>
    <rPh sb="0" eb="2">
      <t>セツビ</t>
    </rPh>
    <rPh sb="2" eb="5">
      <t>ビヒンヒ</t>
    </rPh>
    <phoneticPr fontId="3"/>
  </si>
  <si>
    <t>計</t>
    <rPh sb="0" eb="1">
      <t>ケイ</t>
    </rPh>
    <phoneticPr fontId="3"/>
  </si>
  <si>
    <t>人件費</t>
    <rPh sb="0" eb="3">
      <t>ジンケンヒ</t>
    </rPh>
    <phoneticPr fontId="3"/>
  </si>
  <si>
    <t>通信運搬費</t>
  </si>
  <si>
    <t>印刷製本費</t>
  </si>
  <si>
    <t>光熱水料</t>
  </si>
  <si>
    <t>合計</t>
    <rPh sb="0" eb="2">
      <t>ゴウケイ</t>
    </rPh>
    <phoneticPr fontId="3"/>
  </si>
  <si>
    <t>交通費</t>
    <rPh sb="0" eb="3">
      <t>コウツウヒ</t>
    </rPh>
    <phoneticPr fontId="3"/>
  </si>
  <si>
    <t>品名</t>
    <rPh sb="0" eb="2">
      <t>ヒンメイ</t>
    </rPh>
    <phoneticPr fontId="3"/>
  </si>
  <si>
    <t>数量</t>
    <rPh sb="0" eb="2">
      <t>スウリョウ</t>
    </rPh>
    <phoneticPr fontId="3"/>
  </si>
  <si>
    <t>金額</t>
    <rPh sb="0" eb="2">
      <t>キンガク</t>
    </rPh>
    <phoneticPr fontId="3"/>
  </si>
  <si>
    <t>備考</t>
    <rPh sb="0" eb="2">
      <t>ビコウ</t>
    </rPh>
    <phoneticPr fontId="3"/>
  </si>
  <si>
    <t>氏名</t>
    <rPh sb="0" eb="2">
      <t>シメイ</t>
    </rPh>
    <phoneticPr fontId="3"/>
  </si>
  <si>
    <t>月</t>
  </si>
  <si>
    <t>月</t>
    <rPh sb="0" eb="1">
      <t>ツキ</t>
    </rPh>
    <phoneticPr fontId="3"/>
  </si>
  <si>
    <t>合　　　計</t>
    <rPh sb="0" eb="1">
      <t>ゴウ</t>
    </rPh>
    <rPh sb="4" eb="5">
      <t>ケイ</t>
    </rPh>
    <phoneticPr fontId="3"/>
  </si>
  <si>
    <t>＜消耗品費＞</t>
    <rPh sb="1" eb="4">
      <t>ショウモウヒン</t>
    </rPh>
    <rPh sb="4" eb="5">
      <t>ヒ</t>
    </rPh>
    <phoneticPr fontId="3"/>
  </si>
  <si>
    <t>小計</t>
    <rPh sb="0" eb="2">
      <t>ショウケイ</t>
    </rPh>
    <phoneticPr fontId="3"/>
  </si>
  <si>
    <t>行程</t>
    <rPh sb="0" eb="2">
      <t>コウテイ</t>
    </rPh>
    <phoneticPr fontId="3"/>
  </si>
  <si>
    <t>出張先</t>
    <rPh sb="0" eb="3">
      <t>シュッチョウサキ</t>
    </rPh>
    <phoneticPr fontId="3"/>
  </si>
  <si>
    <t>日程</t>
    <rPh sb="0" eb="2">
      <t>ニッテイ</t>
    </rPh>
    <phoneticPr fontId="3"/>
  </si>
  <si>
    <t>日当</t>
    <rPh sb="0" eb="2">
      <t>ニットウ</t>
    </rPh>
    <phoneticPr fontId="3"/>
  </si>
  <si>
    <t>宿泊費</t>
    <rPh sb="0" eb="3">
      <t>シュクハクヒ</t>
    </rPh>
    <phoneticPr fontId="3"/>
  </si>
  <si>
    <t>人数</t>
    <rPh sb="0" eb="2">
      <t>ニンズウ</t>
    </rPh>
    <phoneticPr fontId="3"/>
  </si>
  <si>
    <t>回数</t>
    <rPh sb="0" eb="2">
      <t>カイスウ</t>
    </rPh>
    <phoneticPr fontId="3"/>
  </si>
  <si>
    <t>合計金額</t>
    <rPh sb="0" eb="2">
      <t>ゴウケイ</t>
    </rPh>
    <rPh sb="2" eb="4">
      <t>キンガク</t>
    </rPh>
    <phoneticPr fontId="3"/>
  </si>
  <si>
    <t>目的</t>
    <rPh sb="0" eb="2">
      <t>モクテキ</t>
    </rPh>
    <phoneticPr fontId="3"/>
  </si>
  <si>
    <t>～</t>
    <phoneticPr fontId="3"/>
  </si>
  <si>
    <t>件　名</t>
    <rPh sb="0" eb="1">
      <t>ケン</t>
    </rPh>
    <rPh sb="2" eb="3">
      <t>メイ</t>
    </rPh>
    <phoneticPr fontId="3"/>
  </si>
  <si>
    <t>品　名　等</t>
    <rPh sb="0" eb="1">
      <t>シナ</t>
    </rPh>
    <rPh sb="2" eb="3">
      <t>メイ</t>
    </rPh>
    <rPh sb="4" eb="5">
      <t>トウ</t>
    </rPh>
    <phoneticPr fontId="3"/>
  </si>
  <si>
    <t>分類</t>
    <rPh sb="0" eb="2">
      <t>ブンルイ</t>
    </rPh>
    <phoneticPr fontId="3"/>
  </si>
  <si>
    <t>　</t>
    <phoneticPr fontId="3"/>
  </si>
  <si>
    <t>数量・単位</t>
    <rPh sb="0" eb="2">
      <t>スウリョウ</t>
    </rPh>
    <rPh sb="3" eb="5">
      <t>タンイ</t>
    </rPh>
    <phoneticPr fontId="3"/>
  </si>
  <si>
    <t xml:space="preserve">＜通信運搬費＞  </t>
    <rPh sb="1" eb="3">
      <t>ツウシン</t>
    </rPh>
    <rPh sb="3" eb="5">
      <t>ウンパン</t>
    </rPh>
    <rPh sb="5" eb="6">
      <t>ヒ</t>
    </rPh>
    <phoneticPr fontId="3"/>
  </si>
  <si>
    <t xml:space="preserve">＜印刷製本費＞  </t>
    <rPh sb="1" eb="3">
      <t>インサツ</t>
    </rPh>
    <rPh sb="3" eb="5">
      <t>セイホン</t>
    </rPh>
    <rPh sb="5" eb="6">
      <t>ヒ</t>
    </rPh>
    <phoneticPr fontId="3"/>
  </si>
  <si>
    <t xml:space="preserve">＜光熱水料＞  </t>
    <rPh sb="1" eb="3">
      <t>コウネツ</t>
    </rPh>
    <rPh sb="3" eb="5">
      <t>スイリョウ</t>
    </rPh>
    <phoneticPr fontId="3"/>
  </si>
  <si>
    <t xml:space="preserve"> </t>
    <phoneticPr fontId="3"/>
  </si>
  <si>
    <t>（単位：円）</t>
    <rPh sb="1" eb="3">
      <t>タンイ</t>
    </rPh>
    <rPh sb="4" eb="5">
      <t>エン</t>
    </rPh>
    <phoneticPr fontId="3"/>
  </si>
  <si>
    <t>物品費</t>
    <rPh sb="0" eb="2">
      <t>ブッピン</t>
    </rPh>
    <rPh sb="2" eb="3">
      <t>ヒ</t>
    </rPh>
    <phoneticPr fontId="3"/>
  </si>
  <si>
    <t>消耗品費</t>
    <rPh sb="0" eb="3">
      <t>ショウモウヒン</t>
    </rPh>
    <rPh sb="3" eb="4">
      <t>ヒ</t>
    </rPh>
    <phoneticPr fontId="3"/>
  </si>
  <si>
    <t>謝金</t>
    <rPh sb="0" eb="2">
      <t>シャキン</t>
    </rPh>
    <phoneticPr fontId="3"/>
  </si>
  <si>
    <t>人件費・謝金</t>
    <rPh sb="0" eb="3">
      <t>ジンケンヒ</t>
    </rPh>
    <rPh sb="4" eb="6">
      <t>シャキン</t>
    </rPh>
    <phoneticPr fontId="3"/>
  </si>
  <si>
    <t>旅費</t>
    <rPh sb="0" eb="2">
      <t>リョヒ</t>
    </rPh>
    <phoneticPr fontId="3"/>
  </si>
  <si>
    <t>外注費（雑役務費）</t>
    <rPh sb="0" eb="3">
      <t>ガイチュウヒ</t>
    </rPh>
    <phoneticPr fontId="3"/>
  </si>
  <si>
    <t>その他</t>
    <phoneticPr fontId="3"/>
  </si>
  <si>
    <t xml:space="preserve">＜外注費（雑役務費）＞  </t>
    <rPh sb="1" eb="4">
      <t>ガイチュウヒ</t>
    </rPh>
    <rPh sb="5" eb="6">
      <t>ザツ</t>
    </rPh>
    <rPh sb="6" eb="8">
      <t>エキム</t>
    </rPh>
    <rPh sb="8" eb="9">
      <t>ヒ</t>
    </rPh>
    <phoneticPr fontId="3"/>
  </si>
  <si>
    <t xml:space="preserve">＜会議費＞  </t>
    <rPh sb="1" eb="3">
      <t>カイギ</t>
    </rPh>
    <rPh sb="3" eb="4">
      <t>ヒ</t>
    </rPh>
    <phoneticPr fontId="3"/>
  </si>
  <si>
    <t xml:space="preserve">＜その他（諸経費）＞  </t>
    <rPh sb="3" eb="4">
      <t>タ</t>
    </rPh>
    <rPh sb="5" eb="8">
      <t>ショケイヒ</t>
    </rPh>
    <phoneticPr fontId="3"/>
  </si>
  <si>
    <t>＜設備備品費＞</t>
    <phoneticPr fontId="3"/>
  </si>
  <si>
    <t>＜人件費＞</t>
    <phoneticPr fontId="3"/>
  </si>
  <si>
    <t>＜謝金＞</t>
    <rPh sb="1" eb="3">
      <t>シャキン</t>
    </rPh>
    <phoneticPr fontId="3"/>
  </si>
  <si>
    <t>所属</t>
    <rPh sb="0" eb="2">
      <t>ショゾク</t>
    </rPh>
    <phoneticPr fontId="3"/>
  </si>
  <si>
    <t>具体的な実施業務内容</t>
    <rPh sb="0" eb="3">
      <t>グタイテキ</t>
    </rPh>
    <rPh sb="4" eb="6">
      <t>ジッシ</t>
    </rPh>
    <rPh sb="6" eb="8">
      <t>ギョウム</t>
    </rPh>
    <rPh sb="8" eb="10">
      <t>ナイヨウ</t>
    </rPh>
    <phoneticPr fontId="3"/>
  </si>
  <si>
    <t>教授</t>
    <rPh sb="0" eb="2">
      <t>キョウジュ</t>
    </rPh>
    <phoneticPr fontId="3"/>
  </si>
  <si>
    <t>月</t>
    <rPh sb="0" eb="1">
      <t>ガツ</t>
    </rPh>
    <phoneticPr fontId="3"/>
  </si>
  <si>
    <t>時期</t>
    <rPh sb="0" eb="2">
      <t>ジキ</t>
    </rPh>
    <phoneticPr fontId="3"/>
  </si>
  <si>
    <t>業務内容</t>
    <rPh sb="0" eb="2">
      <t>ギョウム</t>
    </rPh>
    <rPh sb="2" eb="4">
      <t>ナイヨウ</t>
    </rPh>
    <phoneticPr fontId="3"/>
  </si>
  <si>
    <t>機関名・研究科・学部等</t>
    <rPh sb="0" eb="2">
      <t>キカン</t>
    </rPh>
    <rPh sb="2" eb="3">
      <t>メイ</t>
    </rPh>
    <rPh sb="4" eb="7">
      <t>ケンキュウカ</t>
    </rPh>
    <rPh sb="8" eb="10">
      <t>ガクブ</t>
    </rPh>
    <rPh sb="10" eb="11">
      <t>トウ</t>
    </rPh>
    <phoneticPr fontId="3"/>
  </si>
  <si>
    <t>ピペット</t>
    <phoneticPr fontId="3"/>
  </si>
  <si>
    <t>紫キャベツパウダー</t>
    <rPh sb="0" eb="1">
      <t>ムラサキ</t>
    </rPh>
    <phoneticPr fontId="3"/>
  </si>
  <si>
    <t>箱</t>
    <rPh sb="0" eb="1">
      <t>ハコ</t>
    </rPh>
    <phoneticPr fontId="3"/>
  </si>
  <si>
    <t>袋</t>
    <rPh sb="0" eb="1">
      <t>フクロ</t>
    </rPh>
    <phoneticPr fontId="3"/>
  </si>
  <si>
    <t>化学分野実験</t>
    <rPh sb="0" eb="2">
      <t>カガク</t>
    </rPh>
    <rPh sb="2" eb="4">
      <t>ブンヤ</t>
    </rPh>
    <rPh sb="4" eb="6">
      <t>ジッケン</t>
    </rPh>
    <phoneticPr fontId="3"/>
  </si>
  <si>
    <t>仕様（メーカー・型番・規格）</t>
    <rPh sb="0" eb="2">
      <t>シヨウ</t>
    </rPh>
    <rPh sb="11" eb="13">
      <t>キカク</t>
    </rPh>
    <phoneticPr fontId="3"/>
  </si>
  <si>
    <t>用途</t>
    <rPh sb="0" eb="2">
      <t>ヨウト</t>
    </rPh>
    <phoneticPr fontId="3"/>
  </si>
  <si>
    <t>直雇用</t>
  </si>
  <si>
    <t>科学技術振興大学</t>
    <rPh sb="0" eb="2">
      <t>カガク</t>
    </rPh>
    <rPh sb="2" eb="4">
      <t>ギジュツ</t>
    </rPh>
    <rPh sb="4" eb="6">
      <t>シンコウ</t>
    </rPh>
    <rPh sb="6" eb="8">
      <t>ダイガク</t>
    </rPh>
    <phoneticPr fontId="3"/>
  </si>
  <si>
    <t>学会発表（○○学会）</t>
    <rPh sb="0" eb="2">
      <t>ガッカイ</t>
    </rPh>
    <rPh sb="2" eb="4">
      <t>ハッピョウ</t>
    </rPh>
    <rPh sb="7" eb="9">
      <t>ガッカイ</t>
    </rPh>
    <phoneticPr fontId="3"/>
  </si>
  <si>
    <t>川口</t>
    <rPh sb="0" eb="2">
      <t>カワグチ</t>
    </rPh>
    <phoneticPr fontId="3"/>
  </si>
  <si>
    <t>業務成果報告書作成</t>
    <rPh sb="0" eb="2">
      <t>ギョウム</t>
    </rPh>
    <rPh sb="2" eb="4">
      <t>セイカ</t>
    </rPh>
    <rPh sb="4" eb="7">
      <t>ホウコクショ</t>
    </rPh>
    <rPh sb="7" eb="9">
      <t>サクセイ</t>
    </rPh>
    <phoneticPr fontId="3"/>
  </si>
  <si>
    <t>印刷物送料</t>
    <rPh sb="0" eb="3">
      <t>インサツブツ</t>
    </rPh>
    <rPh sb="3" eb="5">
      <t>ソウリョウ</t>
    </rPh>
    <phoneticPr fontId="3"/>
  </si>
  <si>
    <t>旅行保険料</t>
    <rPh sb="0" eb="2">
      <t>リョコウ</t>
    </rPh>
    <rPh sb="2" eb="5">
      <t>ホケンリョウ</t>
    </rPh>
    <phoneticPr fontId="3"/>
  </si>
  <si>
    <t>会議費</t>
    <phoneticPr fontId="3"/>
  </si>
  <si>
    <t>その他（諸経費）</t>
    <rPh sb="2" eb="3">
      <t>タ</t>
    </rPh>
    <rPh sb="4" eb="7">
      <t>ショケイヒ</t>
    </rPh>
    <phoneticPr fontId="3"/>
  </si>
  <si>
    <t>式</t>
    <rPh sb="0" eb="1">
      <t>シキ</t>
    </rPh>
    <phoneticPr fontId="3"/>
  </si>
  <si>
    <t>費　　　目</t>
  </si>
  <si>
    <t>直接経費</t>
    <rPh sb="0" eb="2">
      <t>チョクセツ</t>
    </rPh>
    <rPh sb="2" eb="4">
      <t>ケイヒ</t>
    </rPh>
    <phoneticPr fontId="3"/>
  </si>
  <si>
    <t>一般管理費</t>
    <phoneticPr fontId="3"/>
  </si>
  <si>
    <t>7月実施予定の中和滴定の授業研究で使用するため</t>
    <rPh sb="1" eb="2">
      <t>ガツ</t>
    </rPh>
    <rPh sb="2" eb="4">
      <t>ジッシ</t>
    </rPh>
    <rPh sb="4" eb="6">
      <t>ヨテイ</t>
    </rPh>
    <rPh sb="7" eb="9">
      <t>チュウワ</t>
    </rPh>
    <rPh sb="9" eb="11">
      <t>テキテイ</t>
    </rPh>
    <rPh sb="12" eb="14">
      <t>ジュギョウ</t>
    </rPh>
    <rPh sb="14" eb="16">
      <t>ケンキュウ</t>
    </rPh>
    <rPh sb="17" eb="19">
      <t>シヨウ</t>
    </rPh>
    <phoneticPr fontId="3"/>
  </si>
  <si>
    <t>プログラム専用実習室の8月電気代</t>
    <rPh sb="5" eb="7">
      <t>センヨウ</t>
    </rPh>
    <rPh sb="7" eb="10">
      <t>ジッシュウシツ</t>
    </rPh>
    <rPh sb="12" eb="13">
      <t>ガツ</t>
    </rPh>
    <rPh sb="13" eb="16">
      <t>デンキダイ</t>
    </rPh>
    <phoneticPr fontId="3"/>
  </si>
  <si>
    <t>広報としてのチラシ発送や報告書の発送用</t>
    <rPh sb="0" eb="2">
      <t>コウホウ</t>
    </rPh>
    <rPh sb="9" eb="11">
      <t>ハッソウ</t>
    </rPh>
    <rPh sb="12" eb="15">
      <t>ホウコクショ</t>
    </rPh>
    <rPh sb="16" eb="18">
      <t>ハッソウ</t>
    </rPh>
    <rPh sb="18" eb="19">
      <t>ヨウ</t>
    </rPh>
    <phoneticPr fontId="3"/>
  </si>
  <si>
    <t>報告書を作成し、関係各位へ報告するため</t>
    <rPh sb="0" eb="3">
      <t>ホウコクショ</t>
    </rPh>
    <rPh sb="4" eb="6">
      <t>サクセイ</t>
    </rPh>
    <rPh sb="8" eb="10">
      <t>カンケイ</t>
    </rPh>
    <rPh sb="10" eb="12">
      <t>カクイ</t>
    </rPh>
    <rPh sb="13" eb="15">
      <t>ホウコク</t>
    </rPh>
    <phoneticPr fontId="3"/>
  </si>
  <si>
    <t>ポスターパネル等（設営等）</t>
    <rPh sb="7" eb="8">
      <t>トウ</t>
    </rPh>
    <rPh sb="9" eb="11">
      <t>セツエイ</t>
    </rPh>
    <rPh sb="11" eb="12">
      <t>トウ</t>
    </rPh>
    <phoneticPr fontId="3"/>
  </si>
  <si>
    <t>外部評価委員会</t>
    <rPh sb="0" eb="2">
      <t>ガイブ</t>
    </rPh>
    <rPh sb="2" eb="4">
      <t>ヒョウカ</t>
    </rPh>
    <rPh sb="4" eb="7">
      <t>イインカイ</t>
    </rPh>
    <phoneticPr fontId="3"/>
  </si>
  <si>
    <t>会議実施のための会場借料</t>
    <rPh sb="0" eb="2">
      <t>カイギ</t>
    </rPh>
    <rPh sb="2" eb="4">
      <t>ジッシ</t>
    </rPh>
    <rPh sb="8" eb="10">
      <t>カイジョウ</t>
    </rPh>
    <rPh sb="10" eb="12">
      <t>シャクリョウ</t>
    </rPh>
    <phoneticPr fontId="3"/>
  </si>
  <si>
    <t>8月の実習で集中的に電気使用が見込まれるため。専用メーターを設置する予定で、電気料金は算出可能。</t>
    <rPh sb="1" eb="2">
      <t>ガツ</t>
    </rPh>
    <rPh sb="3" eb="5">
      <t>ジッシュウ</t>
    </rPh>
    <rPh sb="6" eb="9">
      <t>シュウチュウテキ</t>
    </rPh>
    <rPh sb="10" eb="12">
      <t>デンキ</t>
    </rPh>
    <rPh sb="12" eb="14">
      <t>シヨウ</t>
    </rPh>
    <rPh sb="15" eb="17">
      <t>ミコ</t>
    </rPh>
    <rPh sb="23" eb="25">
      <t>センヨウ</t>
    </rPh>
    <rPh sb="30" eb="32">
      <t>セッチ</t>
    </rPh>
    <rPh sb="34" eb="36">
      <t>ヨテイ</t>
    </rPh>
    <rPh sb="38" eb="40">
      <t>デンキ</t>
    </rPh>
    <rPh sb="40" eb="42">
      <t>リョウキン</t>
    </rPh>
    <rPh sb="43" eb="45">
      <t>サンシュツ</t>
    </rPh>
    <rPh sb="45" eb="47">
      <t>カノウ</t>
    </rPh>
    <phoneticPr fontId="3"/>
  </si>
  <si>
    <t>＜旅費＞</t>
    <phoneticPr fontId="3"/>
  </si>
  <si>
    <t>消費税相当額</t>
    <phoneticPr fontId="3"/>
  </si>
  <si>
    <t>日</t>
    <rPh sb="0" eb="1">
      <t>ニチ</t>
    </rPh>
    <phoneticPr fontId="3"/>
  </si>
  <si>
    <t>氏名</t>
    <phoneticPr fontId="3"/>
  </si>
  <si>
    <t>備考</t>
    <phoneticPr fontId="3"/>
  </si>
  <si>
    <t>従事月数・日数・時間数</t>
    <rPh sb="2" eb="4">
      <t>ゲッスウ</t>
    </rPh>
    <rPh sb="5" eb="7">
      <t>ニッスウ</t>
    </rPh>
    <rPh sb="10" eb="11">
      <t>スウ</t>
    </rPh>
    <phoneticPr fontId="3"/>
  </si>
  <si>
    <t>雇用形態
(直雇用、出向者、派遣職員等)</t>
    <rPh sb="18" eb="19">
      <t>トウ</t>
    </rPh>
    <phoneticPr fontId="3"/>
  </si>
  <si>
    <t>台</t>
    <rPh sb="0" eb="1">
      <t>ダイ</t>
    </rPh>
    <phoneticPr fontId="3"/>
  </si>
  <si>
    <t>【B】</t>
    <phoneticPr fontId="3"/>
  </si>
  <si>
    <t>通勤手当
【D】</t>
    <phoneticPr fontId="3"/>
  </si>
  <si>
    <t>期末・勤勉手当【F】</t>
    <phoneticPr fontId="3"/>
  </si>
  <si>
    <t>ポリスポイト</t>
    <phoneticPr fontId="3"/>
  </si>
  <si>
    <t>国内運賃等</t>
    <rPh sb="0" eb="2">
      <t>コクナイ</t>
    </rPh>
    <rPh sb="2" eb="4">
      <t>ウンチン</t>
    </rPh>
    <rPh sb="4" eb="5">
      <t>トウ</t>
    </rPh>
    <phoneticPr fontId="3"/>
  </si>
  <si>
    <t>航空運賃</t>
    <rPh sb="0" eb="2">
      <t>コウクウ</t>
    </rPh>
    <rPh sb="2" eb="4">
      <t>ウンチン</t>
    </rPh>
    <phoneticPr fontId="3"/>
  </si>
  <si>
    <t>本給</t>
    <rPh sb="0" eb="1">
      <t>ホン</t>
    </rPh>
    <rPh sb="1" eb="2">
      <t>キュウ</t>
    </rPh>
    <phoneticPr fontId="3"/>
  </si>
  <si>
    <t>本給単価
【A】</t>
    <rPh sb="0" eb="2">
      <t>ホンキュウ</t>
    </rPh>
    <phoneticPr fontId="3"/>
  </si>
  <si>
    <t>年額
【C】
（A×B）</t>
    <rPh sb="0" eb="2">
      <t>ネンガク</t>
    </rPh>
    <phoneticPr fontId="3"/>
  </si>
  <si>
    <t>派遣職員</t>
  </si>
  <si>
    <t>超勤手当【E】</t>
    <rPh sb="0" eb="2">
      <t>チョウキン</t>
    </rPh>
    <phoneticPr fontId="3"/>
  </si>
  <si>
    <t>単位</t>
    <rPh sb="0" eb="2">
      <t>タンイ</t>
    </rPh>
    <phoneticPr fontId="3"/>
  </si>
  <si>
    <t>その他手当（○○○）　【G】</t>
    <phoneticPr fontId="3"/>
  </si>
  <si>
    <t>社会保険料等事業主負担分【I】</t>
    <rPh sb="0" eb="2">
      <t>シャカイ</t>
    </rPh>
    <rPh sb="2" eb="6">
      <t>ホケンリョウナド</t>
    </rPh>
    <rPh sb="6" eb="9">
      <t>ジギョウヌシ</t>
    </rPh>
    <rPh sb="9" eb="12">
      <t>フタンブン</t>
    </rPh>
    <phoneticPr fontId="3"/>
  </si>
  <si>
    <t>退職手当
【J】</t>
    <phoneticPr fontId="3"/>
  </si>
  <si>
    <t>年間合計額【K】
（H+I+J）</t>
    <rPh sb="0" eb="2">
      <t>ネンカン</t>
    </rPh>
    <rPh sb="2" eb="4">
      <t>ゴウケイ</t>
    </rPh>
    <rPh sb="4" eb="5">
      <t>ガク</t>
    </rPh>
    <phoneticPr fontId="3"/>
  </si>
  <si>
    <t>不・非課税取引額</t>
    <rPh sb="0" eb="1">
      <t>フ</t>
    </rPh>
    <rPh sb="2" eb="3">
      <t>ヒ</t>
    </rPh>
    <rPh sb="3" eb="5">
      <t>カゼイ</t>
    </rPh>
    <rPh sb="5" eb="8">
      <t>トリヒキガク</t>
    </rPh>
    <phoneticPr fontId="3"/>
  </si>
  <si>
    <t>負担対象費用</t>
    <rPh sb="0" eb="2">
      <t>フタン</t>
    </rPh>
    <rPh sb="2" eb="4">
      <t>タイショウ</t>
    </rPh>
    <rPh sb="4" eb="6">
      <t>ヒヨウ</t>
    </rPh>
    <phoneticPr fontId="3"/>
  </si>
  <si>
    <t>負担対象費用合計</t>
    <rPh sb="0" eb="2">
      <t>フタン</t>
    </rPh>
    <rPh sb="2" eb="4">
      <t>タイショウ</t>
    </rPh>
    <rPh sb="4" eb="6">
      <t>ヒヨウ</t>
    </rPh>
    <rPh sb="6" eb="8">
      <t>ゴウケイ</t>
    </rPh>
    <phoneticPr fontId="3"/>
  </si>
  <si>
    <t>薬品一式(フェノールフタレイン液等)</t>
    <rPh sb="0" eb="2">
      <t>ヤクヒン</t>
    </rPh>
    <rPh sb="2" eb="4">
      <t>イッシキ</t>
    </rPh>
    <rPh sb="16" eb="17">
      <t>トウ</t>
    </rPh>
    <phoneticPr fontId="3"/>
  </si>
  <si>
    <t>不・非課税取引額（消費税相当額算出基礎額）</t>
    <rPh sb="0" eb="1">
      <t>フ</t>
    </rPh>
    <rPh sb="2" eb="5">
      <t>ヒカゼイ</t>
    </rPh>
    <rPh sb="5" eb="8">
      <t>トリヒキガク</t>
    </rPh>
    <rPh sb="9" eb="12">
      <t>ショウヒゼイ</t>
    </rPh>
    <rPh sb="12" eb="15">
      <t>ソウトウガク</t>
    </rPh>
    <rPh sb="15" eb="17">
      <t>サンシュツ</t>
    </rPh>
    <rPh sb="17" eb="20">
      <t>キソガク</t>
    </rPh>
    <phoneticPr fontId="3"/>
  </si>
  <si>
    <t>内訳</t>
    <rPh sb="0" eb="2">
      <t>ウチワケ</t>
    </rPh>
    <phoneticPr fontId="3"/>
  </si>
  <si>
    <t>給与総額
【H】(C+D+E+F
+G）</t>
    <rPh sb="0" eb="2">
      <t>キュウヨ</t>
    </rPh>
    <rPh sb="2" eb="4">
      <t>ソウガク</t>
    </rPh>
    <phoneticPr fontId="3"/>
  </si>
  <si>
    <t>科学技術大学2号館1号室
科学市技術町1-1-1</t>
    <rPh sb="0" eb="2">
      <t>カガク</t>
    </rPh>
    <rPh sb="2" eb="4">
      <t>ギジュツ</t>
    </rPh>
    <rPh sb="4" eb="6">
      <t>ダイガク</t>
    </rPh>
    <rPh sb="7" eb="9">
      <t>ゴウカン</t>
    </rPh>
    <rPh sb="10" eb="12">
      <t>ゴウシツ</t>
    </rPh>
    <rPh sb="13" eb="15">
      <t>カガク</t>
    </rPh>
    <rPh sb="15" eb="16">
      <t>シ</t>
    </rPh>
    <rPh sb="16" eb="18">
      <t>ギジュツ</t>
    </rPh>
    <rPh sb="18" eb="19">
      <t>チョウ</t>
    </rPh>
    <phoneticPr fontId="3"/>
  </si>
  <si>
    <t>外国運賃等</t>
    <rPh sb="0" eb="2">
      <t>ガイコク</t>
    </rPh>
    <rPh sb="2" eb="4">
      <t>ウンチン</t>
    </rPh>
    <rPh sb="4" eb="5">
      <t>トウ</t>
    </rPh>
    <phoneticPr fontId="3"/>
  </si>
  <si>
    <t>ニューヨーク</t>
    <phoneticPr fontId="3"/>
  </si>
  <si>
    <t>役職名</t>
    <rPh sb="0" eb="3">
      <t>ヤクショクメイ</t>
    </rPh>
    <phoneticPr fontId="3"/>
  </si>
  <si>
    <t>設置場所・所在地</t>
    <rPh sb="5" eb="8">
      <t>ショザイチ</t>
    </rPh>
    <phoneticPr fontId="3"/>
  </si>
  <si>
    <t>実施予定月</t>
    <rPh sb="0" eb="2">
      <t>ジッシ</t>
    </rPh>
    <rPh sb="2" eb="4">
      <t>ヨテイ</t>
    </rPh>
    <rPh sb="4" eb="5">
      <t>ツキ</t>
    </rPh>
    <phoneticPr fontId="3"/>
  </si>
  <si>
    <t>用途・目的</t>
    <rPh sb="0" eb="2">
      <t>ヨウト</t>
    </rPh>
    <rPh sb="3" eb="5">
      <t>モクテキ</t>
    </rPh>
    <phoneticPr fontId="3"/>
  </si>
  <si>
    <t>単価（税込）</t>
    <rPh sb="0" eb="2">
      <t>タンカ</t>
    </rPh>
    <rPh sb="3" eb="5">
      <t>ゼイコ</t>
    </rPh>
    <phoneticPr fontId="3"/>
  </si>
  <si>
    <t>金額（税込）</t>
    <rPh sb="0" eb="2">
      <t>キンガク</t>
    </rPh>
    <rPh sb="3" eb="5">
      <t>ゼイコ</t>
    </rPh>
    <phoneticPr fontId="3"/>
  </si>
  <si>
    <t>単価
（税込）</t>
    <rPh sb="0" eb="2">
      <t>タンカ</t>
    </rPh>
    <rPh sb="4" eb="6">
      <t>ゼイコ</t>
    </rPh>
    <phoneticPr fontId="3"/>
  </si>
  <si>
    <t>金額
（税込）</t>
    <rPh sb="0" eb="2">
      <t>キンガク</t>
    </rPh>
    <rPh sb="4" eb="6">
      <t>ゼイコ</t>
    </rPh>
    <phoneticPr fontId="3"/>
  </si>
  <si>
    <t>うち不・非課税取引額（消費税相当額算出基礎額）</t>
    <rPh sb="2" eb="3">
      <t>フ</t>
    </rPh>
    <phoneticPr fontId="3"/>
  </si>
  <si>
    <t>うち不・非課税取引額（消費税相当額算出基礎額）</t>
    <rPh sb="2" eb="3">
      <t>フ</t>
    </rPh>
    <rPh sb="4" eb="7">
      <t>ヒカゼイ</t>
    </rPh>
    <rPh sb="7" eb="10">
      <t>トリヒキガク</t>
    </rPh>
    <rPh sb="11" eb="14">
      <t>ショウヒゼイ</t>
    </rPh>
    <rPh sb="14" eb="16">
      <t>ソウトウ</t>
    </rPh>
    <rPh sb="16" eb="17">
      <t>ガク</t>
    </rPh>
    <rPh sb="17" eb="19">
      <t>サンシュツ</t>
    </rPh>
    <rPh sb="19" eb="21">
      <t>キソ</t>
    </rPh>
    <rPh sb="21" eb="22">
      <t>ガク</t>
    </rPh>
    <phoneticPr fontId="3"/>
  </si>
  <si>
    <t>消費税不・非課税取引額</t>
    <rPh sb="0" eb="3">
      <t>ショウヒゼイ</t>
    </rPh>
    <rPh sb="3" eb="4">
      <t>フ</t>
    </rPh>
    <rPh sb="5" eb="6">
      <t>ヒ</t>
    </rPh>
    <rPh sb="6" eb="8">
      <t>カゼイ</t>
    </rPh>
    <rPh sb="8" eb="10">
      <t>トリヒキ</t>
    </rPh>
    <rPh sb="10" eb="11">
      <t>ガク</t>
    </rPh>
    <phoneticPr fontId="3"/>
  </si>
  <si>
    <t>（例）外国旅費・外国人等招聘旅費
（支度料や国内分の旅費、空港施設利用料等を除く）</t>
    <rPh sb="1" eb="2">
      <t>レイ</t>
    </rPh>
    <rPh sb="3" eb="5">
      <t>ガイコク</t>
    </rPh>
    <rPh sb="5" eb="7">
      <t>リョヒ</t>
    </rPh>
    <rPh sb="8" eb="11">
      <t>ガイコクジン</t>
    </rPh>
    <rPh sb="11" eb="12">
      <t>ナド</t>
    </rPh>
    <rPh sb="12" eb="14">
      <t>ショウヘイ</t>
    </rPh>
    <rPh sb="14" eb="16">
      <t>リョヒ</t>
    </rPh>
    <rPh sb="18" eb="21">
      <t>シタクリョウ</t>
    </rPh>
    <rPh sb="22" eb="24">
      <t>コクナイ</t>
    </rPh>
    <rPh sb="24" eb="25">
      <t>ブン</t>
    </rPh>
    <rPh sb="26" eb="28">
      <t>リョヒ</t>
    </rPh>
    <rPh sb="29" eb="31">
      <t>クウコウ</t>
    </rPh>
    <rPh sb="31" eb="33">
      <t>シセツ</t>
    </rPh>
    <rPh sb="33" eb="36">
      <t>リヨウリョウ</t>
    </rPh>
    <rPh sb="36" eb="37">
      <t>ナド</t>
    </rPh>
    <rPh sb="38" eb="39">
      <t>ノゾ</t>
    </rPh>
    <phoneticPr fontId="3"/>
  </si>
  <si>
    <t>Ⅳ.負担対象費用積算額</t>
    <rPh sb="8" eb="10">
      <t>セキサン</t>
    </rPh>
    <rPh sb="10" eb="11">
      <t>ガク</t>
    </rPh>
    <phoneticPr fontId="3"/>
  </si>
  <si>
    <t>生物学分野実験</t>
    <rPh sb="0" eb="2">
      <t>セイブツ</t>
    </rPh>
    <rPh sb="2" eb="3">
      <t>ガク</t>
    </rPh>
    <rPh sb="3" eb="5">
      <t>ブンヤ</t>
    </rPh>
    <rPh sb="5" eb="7">
      <t>ジッケン</t>
    </rPh>
    <phoneticPr fontId="3"/>
  </si>
  <si>
    <t>〇〇〇〇</t>
    <phoneticPr fontId="3"/>
  </si>
  <si>
    <t>物理学分野実験</t>
    <rPh sb="0" eb="3">
      <t>ブツリガク</t>
    </rPh>
    <rPh sb="3" eb="5">
      <t>ブンヤ</t>
    </rPh>
    <rPh sb="5" eb="7">
      <t>ジッケン</t>
    </rPh>
    <phoneticPr fontId="3"/>
  </si>
  <si>
    <t>セット</t>
    <phoneticPr fontId="3"/>
  </si>
  <si>
    <t>個</t>
    <rPh sb="0" eb="1">
      <t>コ</t>
    </rPh>
    <phoneticPr fontId="3"/>
  </si>
  <si>
    <t>6月実施予定の〇〇で使用するため</t>
    <rPh sb="1" eb="2">
      <t>ガツ</t>
    </rPh>
    <rPh sb="2" eb="4">
      <t>ジッシ</t>
    </rPh>
    <rPh sb="4" eb="6">
      <t>ヨテイ</t>
    </rPh>
    <rPh sb="10" eb="12">
      <t>シヨウ</t>
    </rPh>
    <phoneticPr fontId="3"/>
  </si>
  <si>
    <t>7月実施予定の〇〇で使用するため</t>
    <rPh sb="1" eb="2">
      <t>ガツ</t>
    </rPh>
    <rPh sb="2" eb="4">
      <t>ジッシ</t>
    </rPh>
    <rPh sb="4" eb="6">
      <t>ヨテイ</t>
    </rPh>
    <rPh sb="10" eb="12">
      <t>シヨウ</t>
    </rPh>
    <phoneticPr fontId="3"/>
  </si>
  <si>
    <t>9月実施予定の〇〇で使用するため</t>
    <rPh sb="1" eb="2">
      <t>ガツ</t>
    </rPh>
    <rPh sb="2" eb="4">
      <t>ジッシ</t>
    </rPh>
    <rPh sb="4" eb="6">
      <t>ヨテイ</t>
    </rPh>
    <rPh sb="10" eb="12">
      <t>シヨウ</t>
    </rPh>
    <phoneticPr fontId="3"/>
  </si>
  <si>
    <t>理数　三郎</t>
    <rPh sb="0" eb="2">
      <t>リスウ</t>
    </rPh>
    <rPh sb="3" eb="5">
      <t>サブロウ</t>
    </rPh>
    <phoneticPr fontId="3"/>
  </si>
  <si>
    <t>理系　良美</t>
    <rPh sb="0" eb="2">
      <t>リケイ</t>
    </rPh>
    <rPh sb="3" eb="5">
      <t>ヨシミ</t>
    </rPh>
    <phoneticPr fontId="3"/>
  </si>
  <si>
    <t>化学　良男</t>
    <rPh sb="0" eb="2">
      <t>カガク</t>
    </rPh>
    <rPh sb="3" eb="5">
      <t>ヨシオ</t>
    </rPh>
    <phoneticPr fontId="3"/>
  </si>
  <si>
    <t>生物　良太郎</t>
    <rPh sb="0" eb="2">
      <t>セイブツ</t>
    </rPh>
    <rPh sb="3" eb="4">
      <t>ヨ</t>
    </rPh>
    <rPh sb="4" eb="6">
      <t>タロウ</t>
    </rPh>
    <phoneticPr fontId="3"/>
  </si>
  <si>
    <t>物理　良子</t>
    <rPh sb="0" eb="2">
      <t>ブツリ</t>
    </rPh>
    <rPh sb="3" eb="4">
      <t>ヨ</t>
    </rPh>
    <rPh sb="4" eb="5">
      <t>コ</t>
    </rPh>
    <phoneticPr fontId="3"/>
  </si>
  <si>
    <t>学生</t>
    <rPh sb="0" eb="2">
      <t>ガクセイ</t>
    </rPh>
    <phoneticPr fontId="3"/>
  </si>
  <si>
    <t>科学技術大学</t>
    <rPh sb="0" eb="4">
      <t>カガクギジュツ</t>
    </rPh>
    <rPh sb="4" eb="6">
      <t>ダイガク</t>
    </rPh>
    <phoneticPr fontId="3"/>
  </si>
  <si>
    <t>双眼実体顕微鏡</t>
    <rPh sb="0" eb="1">
      <t>ソウ</t>
    </rPh>
    <rPh sb="1" eb="2">
      <t>メ</t>
    </rPh>
    <rPh sb="2" eb="4">
      <t>ジッタイ</t>
    </rPh>
    <rPh sb="4" eb="7">
      <t>ケンビキョウ</t>
    </rPh>
    <phoneticPr fontId="3"/>
  </si>
  <si>
    <t>〇〇講座の講師（年間3回）</t>
    <rPh sb="2" eb="4">
      <t>コウザ</t>
    </rPh>
    <rPh sb="5" eb="7">
      <t>コウシ</t>
    </rPh>
    <rPh sb="8" eb="10">
      <t>ネンカン</t>
    </rPh>
    <rPh sb="11" eb="12">
      <t>カイ</t>
    </rPh>
    <phoneticPr fontId="3"/>
  </si>
  <si>
    <t>消費税相当額</t>
    <rPh sb="0" eb="6">
      <t>ショウヒゼイソウトウガク</t>
    </rPh>
    <phoneticPr fontId="3"/>
  </si>
  <si>
    <t>税抜き</t>
    <rPh sb="0" eb="2">
      <t>ゼイヌ</t>
    </rPh>
    <phoneticPr fontId="3"/>
  </si>
  <si>
    <t>消費税相当額率</t>
    <rPh sb="0" eb="6">
      <t>ショウヒゼイソウトウガク</t>
    </rPh>
    <rPh sb="6" eb="7">
      <t>リツ</t>
    </rPh>
    <phoneticPr fontId="3"/>
  </si>
  <si>
    <t>〇〇講座の講師（1月開催予定）</t>
    <rPh sb="2" eb="4">
      <t>コウザ</t>
    </rPh>
    <rPh sb="5" eb="7">
      <t>コウシ</t>
    </rPh>
    <rPh sb="9" eb="10">
      <t>ガツ</t>
    </rPh>
    <rPh sb="10" eb="12">
      <t>カイサイ</t>
    </rPh>
    <rPh sb="12" eb="14">
      <t>ヨテイ</t>
    </rPh>
    <phoneticPr fontId="3"/>
  </si>
  <si>
    <t>〇〇講座の講師（3月開催予定）</t>
    <rPh sb="2" eb="4">
      <t>コウザ</t>
    </rPh>
    <rPh sb="5" eb="7">
      <t>コウシ</t>
    </rPh>
    <rPh sb="9" eb="10">
      <t>ガツ</t>
    </rPh>
    <rPh sb="10" eb="12">
      <t>カイサイ</t>
    </rPh>
    <rPh sb="12" eb="14">
      <t>ヨテイ</t>
    </rPh>
    <phoneticPr fontId="3"/>
  </si>
  <si>
    <t xml:space="preserve">※消費税相当額の算出（自動計算）　
</t>
    <rPh sb="1" eb="4">
      <t>ショウヒゼイ</t>
    </rPh>
    <rPh sb="4" eb="7">
      <t>ソウトウガク</t>
    </rPh>
    <rPh sb="8" eb="10">
      <t>サンシュツ</t>
    </rPh>
    <rPh sb="11" eb="13">
      <t>ジドウ</t>
    </rPh>
    <rPh sb="13" eb="15">
      <t>ケイサン</t>
    </rPh>
    <phoneticPr fontId="3"/>
  </si>
  <si>
    <t>※消費税免税事業者の場合は、消費税相当額を計上することはできません。</t>
    <phoneticPr fontId="3"/>
  </si>
  <si>
    <t>うち軽減税率（消費税8％）適用額（消費税相当額算出基礎額）</t>
    <rPh sb="2" eb="4">
      <t>ケイゲン</t>
    </rPh>
    <rPh sb="4" eb="6">
      <t>ゼイリツ</t>
    </rPh>
    <rPh sb="13" eb="15">
      <t>テキヨウ</t>
    </rPh>
    <rPh sb="15" eb="16">
      <t>ガク</t>
    </rPh>
    <phoneticPr fontId="3"/>
  </si>
  <si>
    <t>うち軽減税率（消費税8％）
適用額</t>
    <rPh sb="2" eb="4">
      <t>ケイゲン</t>
    </rPh>
    <rPh sb="4" eb="6">
      <t>ゼイリツ</t>
    </rPh>
    <rPh sb="7" eb="10">
      <t>ショウヒゼイ</t>
    </rPh>
    <rPh sb="14" eb="16">
      <t>テキヨウ</t>
    </rPh>
    <rPh sb="16" eb="17">
      <t>ガク</t>
    </rPh>
    <phoneticPr fontId="3"/>
  </si>
  <si>
    <t>うち軽減税率（消費税8％）適用額（消費税相当額算出基礎額）</t>
    <rPh sb="17" eb="20">
      <t>ショウヒゼイ</t>
    </rPh>
    <rPh sb="20" eb="22">
      <t>ソウトウ</t>
    </rPh>
    <rPh sb="22" eb="23">
      <t>ガク</t>
    </rPh>
    <rPh sb="23" eb="25">
      <t>サンシュツ</t>
    </rPh>
    <rPh sb="25" eb="27">
      <t>キソ</t>
    </rPh>
    <rPh sb="27" eb="28">
      <t>ガク</t>
    </rPh>
    <phoneticPr fontId="3"/>
  </si>
  <si>
    <t>軽減税率(8%)適用額</t>
    <phoneticPr fontId="3"/>
  </si>
  <si>
    <t>軽減税率(8%)
適用額</t>
    <phoneticPr fontId="3"/>
  </si>
  <si>
    <t>12月実施予定の〇〇で使用するため</t>
    <rPh sb="2" eb="3">
      <t>ガツ</t>
    </rPh>
    <rPh sb="3" eb="5">
      <t>ジッシ</t>
    </rPh>
    <rPh sb="5" eb="7">
      <t>ヨテイ</t>
    </rPh>
    <rPh sb="11" eb="13">
      <t>シヨウ</t>
    </rPh>
    <phoneticPr fontId="3"/>
  </si>
  <si>
    <t>一般管理費率</t>
    <rPh sb="0" eb="6">
      <t>イッパンカンリヒリツ</t>
    </rPh>
    <phoneticPr fontId="3"/>
  </si>
  <si>
    <t>No.</t>
    <phoneticPr fontId="3"/>
  </si>
  <si>
    <t>役職</t>
    <rPh sb="0" eb="2">
      <t>ヤクショク</t>
    </rPh>
    <phoneticPr fontId="3"/>
  </si>
  <si>
    <t>コーディネータ</t>
    <phoneticPr fontId="3"/>
  </si>
  <si>
    <t>サブコーディネータ</t>
    <phoneticPr fontId="3"/>
  </si>
  <si>
    <t>事務補助員</t>
    <rPh sb="0" eb="2">
      <t>ジム</t>
    </rPh>
    <rPh sb="2" eb="4">
      <t>ホジョ</t>
    </rPh>
    <rPh sb="4" eb="5">
      <t>イン</t>
    </rPh>
    <phoneticPr fontId="3"/>
  </si>
  <si>
    <t>科学　陽子</t>
    <rPh sb="0" eb="2">
      <t>カガク</t>
    </rPh>
    <rPh sb="3" eb="5">
      <t>ヨウコ</t>
    </rPh>
    <phoneticPr fontId="3"/>
  </si>
  <si>
    <t>時</t>
  </si>
  <si>
    <t>国際　展夫</t>
    <rPh sb="0" eb="2">
      <t>コクサイ</t>
    </rPh>
    <rPh sb="3" eb="4">
      <t>テン</t>
    </rPh>
    <rPh sb="4" eb="5">
      <t>オット</t>
    </rPh>
    <phoneticPr fontId="3"/>
  </si>
  <si>
    <r>
      <t>《旅費記入要領》</t>
    </r>
    <r>
      <rPr>
        <b/>
        <sz val="11"/>
        <color indexed="8"/>
        <rFont val="ＭＳ Ｐゴシック"/>
        <family val="3"/>
        <charset val="128"/>
      </rPr>
      <t>　</t>
    </r>
    <r>
      <rPr>
        <b/>
        <sz val="11"/>
        <color indexed="10"/>
        <rFont val="ＭＳ Ｐゴシック"/>
        <family val="3"/>
        <charset val="128"/>
      </rPr>
      <t>※提出時は、こちらのシートは削除してください。</t>
    </r>
    <phoneticPr fontId="3"/>
  </si>
  <si>
    <t>１．事務処理要領では、旅費を次のように分類しています。</t>
  </si>
  <si>
    <t>　　</t>
  </si>
  <si>
    <t>７．「目的」の欄には、</t>
    <phoneticPr fontId="3"/>
  </si>
  <si>
    <t>　　　　◆出張者名・人数（教員と受講生の内訳等）</t>
    <phoneticPr fontId="3"/>
  </si>
  <si>
    <t>　　　　◆当日面会する担当者名・人数</t>
    <phoneticPr fontId="3"/>
  </si>
  <si>
    <t>　　　　◆業務計画書（word)のどの内容に当たるか</t>
    <phoneticPr fontId="3"/>
  </si>
  <si>
    <t>教員分</t>
    <rPh sb="0" eb="2">
      <t>キョウイン</t>
    </rPh>
    <rPh sb="2" eb="3">
      <t>ブン</t>
    </rPh>
    <phoneticPr fontId="3"/>
  </si>
  <si>
    <t>長野</t>
    <rPh sb="0" eb="2">
      <t>ナガノ</t>
    </rPh>
    <phoneticPr fontId="3"/>
  </si>
  <si>
    <t>東京</t>
    <rPh sb="0" eb="2">
      <t>トウキョウ</t>
    </rPh>
    <phoneticPr fontId="3"/>
  </si>
  <si>
    <t>連絡協議会</t>
    <rPh sb="0" eb="2">
      <t>レンラク</t>
    </rPh>
    <rPh sb="2" eb="5">
      <t>キョウギカイ</t>
    </rPh>
    <phoneticPr fontId="3"/>
  </si>
  <si>
    <t>連絡協議会に参加するため。</t>
    <rPh sb="0" eb="2">
      <t>レンラク</t>
    </rPh>
    <rPh sb="2" eb="5">
      <t>キョウギカイ</t>
    </rPh>
    <rPh sb="6" eb="8">
      <t>サンカ</t>
    </rPh>
    <phoneticPr fontId="3"/>
  </si>
  <si>
    <t>AAAS　Annual meeting</t>
    <phoneticPr fontId="3"/>
  </si>
  <si>
    <t>学会発表・ブース出展</t>
    <rPh sb="0" eb="2">
      <t>ガッカイ</t>
    </rPh>
    <rPh sb="2" eb="4">
      <t>ハッピョウ</t>
    </rPh>
    <rPh sb="8" eb="10">
      <t>シュッテン</t>
    </rPh>
    <phoneticPr fontId="3"/>
  </si>
  <si>
    <t>１枠</t>
    <rPh sb="1" eb="2">
      <t>ワク</t>
    </rPh>
    <phoneticPr fontId="3"/>
  </si>
  <si>
    <t>２枠</t>
    <rPh sb="1" eb="2">
      <t>ワク</t>
    </rPh>
    <phoneticPr fontId="3"/>
  </si>
  <si>
    <t>総合計</t>
    <rPh sb="0" eb="1">
      <t>ソウ</t>
    </rPh>
    <rPh sb="1" eb="3">
      <t>ゴウケイ</t>
    </rPh>
    <phoneticPr fontId="3"/>
  </si>
  <si>
    <t>福島</t>
    <rPh sb="0" eb="2">
      <t>フクシマ</t>
    </rPh>
    <phoneticPr fontId="3"/>
  </si>
  <si>
    <t>ＪＳＴ大学
川口キャンパス</t>
    <rPh sb="3" eb="5">
      <t>ダイガク</t>
    </rPh>
    <rPh sb="6" eb="8">
      <t>カワグチ</t>
    </rPh>
    <phoneticPr fontId="3"/>
  </si>
  <si>
    <t>日帰り</t>
    <rPh sb="0" eb="1">
      <t>ヒ</t>
    </rPh>
    <rPh sb="1" eb="2">
      <t>カエ</t>
    </rPh>
    <phoneticPr fontId="3"/>
  </si>
  <si>
    <t>鉄道運賃(往）</t>
    <rPh sb="5" eb="6">
      <t>オウ</t>
    </rPh>
    <phoneticPr fontId="3"/>
  </si>
  <si>
    <t>●●コースの講義受講</t>
    <rPh sb="6" eb="8">
      <t>コウギ</t>
    </rPh>
    <rPh sb="8" eb="10">
      <t>ジュコウ</t>
    </rPh>
    <phoneticPr fontId="3"/>
  </si>
  <si>
    <t>鉄道運賃(復）</t>
    <rPh sb="5" eb="6">
      <t>フク</t>
    </rPh>
    <phoneticPr fontId="3"/>
  </si>
  <si>
    <t>ＪＳＴ大学
川口科学研究所</t>
    <rPh sb="3" eb="5">
      <t>ダイガク</t>
    </rPh>
    <phoneticPr fontId="3"/>
  </si>
  <si>
    <t>1泊</t>
    <rPh sb="1" eb="2">
      <t>ハク</t>
    </rPh>
    <phoneticPr fontId="3"/>
  </si>
  <si>
    <t>2日</t>
    <rPh sb="1" eb="2">
      <t>ニチ</t>
    </rPh>
    <phoneticPr fontId="3"/>
  </si>
  <si>
    <t>国内運賃等 3,000×1人分を除く</t>
    <rPh sb="0" eb="2">
      <t>コクナイ</t>
    </rPh>
    <rPh sb="2" eb="4">
      <t>ウンチン</t>
    </rPh>
    <rPh sb="4" eb="5">
      <t>ナド</t>
    </rPh>
    <rPh sb="13" eb="14">
      <t>ニン</t>
    </rPh>
    <rPh sb="14" eb="15">
      <t>ブン</t>
    </rPh>
    <rPh sb="16" eb="17">
      <t>ノゾ</t>
    </rPh>
    <phoneticPr fontId="3"/>
  </si>
  <si>
    <t>国内運賃等 3,000×4人分を除く</t>
    <rPh sb="0" eb="2">
      <t>コクナイ</t>
    </rPh>
    <rPh sb="2" eb="4">
      <t>ウンチン</t>
    </rPh>
    <rPh sb="4" eb="5">
      <t>ナド</t>
    </rPh>
    <rPh sb="13" eb="14">
      <t>ニン</t>
    </rPh>
    <rPh sb="14" eb="15">
      <t>ブン</t>
    </rPh>
    <rPh sb="16" eb="17">
      <t>ノゾ</t>
    </rPh>
    <phoneticPr fontId="3"/>
  </si>
  <si>
    <t>e-learning構築費用</t>
    <rPh sb="10" eb="12">
      <t>コウチク</t>
    </rPh>
    <rPh sb="12" eb="14">
      <t>ヒヨウ</t>
    </rPh>
    <phoneticPr fontId="3"/>
  </si>
  <si>
    <t>受講生の自宅学習、レポート管理、テスト等に使用（別途理由書を添付）</t>
  </si>
  <si>
    <t>傷害保険</t>
    <rPh sb="0" eb="2">
      <t>ショウガイ</t>
    </rPh>
    <rPh sb="2" eb="4">
      <t>ホケン</t>
    </rPh>
    <phoneticPr fontId="3"/>
  </si>
  <si>
    <t>受講生が企画に参加しているときの保険</t>
    <rPh sb="0" eb="3">
      <t>ジュコウセイ</t>
    </rPh>
    <rPh sb="4" eb="6">
      <t>キカク</t>
    </rPh>
    <rPh sb="7" eb="9">
      <t>サンカ</t>
    </rPh>
    <rPh sb="16" eb="18">
      <t>ホケン</t>
    </rPh>
    <phoneticPr fontId="3"/>
  </si>
  <si>
    <t>学会参加費</t>
    <rPh sb="0" eb="2">
      <t>ガッカイ</t>
    </rPh>
    <rPh sb="2" eb="5">
      <t>サンカヒ</t>
    </rPh>
    <phoneticPr fontId="3"/>
  </si>
  <si>
    <t>学会発表を行うための参加費用</t>
    <rPh sb="0" eb="2">
      <t>ガッカイ</t>
    </rPh>
    <rPh sb="2" eb="4">
      <t>ハッピョウ</t>
    </rPh>
    <rPh sb="5" eb="6">
      <t>オコナ</t>
    </rPh>
    <rPh sb="10" eb="12">
      <t>サンカ</t>
    </rPh>
    <rPh sb="12" eb="14">
      <t>ヒヨウ</t>
    </rPh>
    <phoneticPr fontId="3"/>
  </si>
  <si>
    <r>
      <t>学会発表</t>
    </r>
    <r>
      <rPr>
        <sz val="11"/>
        <color indexed="10"/>
        <rFont val="ＭＳ ゴシック"/>
        <family val="3"/>
        <charset val="128"/>
      </rPr>
      <t>のために渡航する際の保険料</t>
    </r>
    <rPh sb="0" eb="2">
      <t>ガッカイ</t>
    </rPh>
    <rPh sb="2" eb="4">
      <t>ハッピョウ</t>
    </rPh>
    <rPh sb="8" eb="10">
      <t>トコウ</t>
    </rPh>
    <rPh sb="12" eb="13">
      <t>サイ</t>
    </rPh>
    <rPh sb="14" eb="16">
      <t>ホケン</t>
    </rPh>
    <rPh sb="16" eb="17">
      <t>リョウ</t>
    </rPh>
    <phoneticPr fontId="3"/>
  </si>
  <si>
    <t>1月実施予定の〇〇で使用するため</t>
    <rPh sb="1" eb="2">
      <t>ガツ</t>
    </rPh>
    <rPh sb="2" eb="4">
      <t>ジッシ</t>
    </rPh>
    <rPh sb="4" eb="6">
      <t>ヨテイ</t>
    </rPh>
    <rPh sb="10" eb="12">
      <t>シヨウ</t>
    </rPh>
    <phoneticPr fontId="3"/>
  </si>
  <si>
    <t>A社 SL-99XX</t>
    <rPh sb="1" eb="2">
      <t>シャ</t>
    </rPh>
    <phoneticPr fontId="3"/>
  </si>
  <si>
    <t>取得予定月</t>
    <rPh sb="0" eb="2">
      <t>シュトク</t>
    </rPh>
    <rPh sb="2" eb="4">
      <t>ヨテイ</t>
    </rPh>
    <rPh sb="4" eb="5">
      <t>ツキ</t>
    </rPh>
    <phoneticPr fontId="3"/>
  </si>
  <si>
    <t>購入予定月</t>
    <rPh sb="0" eb="2">
      <t>コウニュウ</t>
    </rPh>
    <rPh sb="2" eb="4">
      <t>ヨテイ</t>
    </rPh>
    <rPh sb="4" eb="5">
      <t>ツキ</t>
    </rPh>
    <phoneticPr fontId="3"/>
  </si>
  <si>
    <t>卵</t>
    <rPh sb="0" eb="1">
      <t>タマゴ</t>
    </rPh>
    <phoneticPr fontId="3"/>
  </si>
  <si>
    <t>パック</t>
  </si>
  <si>
    <t>2月実施予定の〇〇で使用するため</t>
    <rPh sb="1" eb="2">
      <t>ガツ</t>
    </rPh>
    <rPh sb="2" eb="4">
      <t>ジッシ</t>
    </rPh>
    <rPh sb="4" eb="6">
      <t>ヨテイ</t>
    </rPh>
    <rPh sb="10" eb="12">
      <t>シヨウ</t>
    </rPh>
    <phoneticPr fontId="3"/>
  </si>
  <si>
    <t>3月実施予定の〇〇で使用するため</t>
    <rPh sb="1" eb="2">
      <t>ガツ</t>
    </rPh>
    <rPh sb="2" eb="4">
      <t>ジッシ</t>
    </rPh>
    <rPh sb="4" eb="6">
      <t>ヨテイ</t>
    </rPh>
    <rPh sb="10" eb="12">
      <t>シヨウ</t>
    </rPh>
    <phoneticPr fontId="3"/>
  </si>
  <si>
    <t>7月実施予定の中和滴定の授業研究で使用するため(1袋(5本)1,100円）</t>
    <rPh sb="1" eb="2">
      <t>ガツ</t>
    </rPh>
    <rPh sb="2" eb="4">
      <t>ジッシ</t>
    </rPh>
    <rPh sb="4" eb="6">
      <t>ヨテイ</t>
    </rPh>
    <rPh sb="7" eb="9">
      <t>チュウワ</t>
    </rPh>
    <rPh sb="9" eb="11">
      <t>テキテイ</t>
    </rPh>
    <rPh sb="12" eb="14">
      <t>ジュギョウ</t>
    </rPh>
    <rPh sb="14" eb="16">
      <t>ケンキュウ</t>
    </rPh>
    <rPh sb="17" eb="19">
      <t>シヨウ</t>
    </rPh>
    <rPh sb="35" eb="36">
      <t>エン</t>
    </rPh>
    <phoneticPr fontId="3"/>
  </si>
  <si>
    <t>8月30日～31日</t>
    <rPh sb="1" eb="2">
      <t>ガツ</t>
    </rPh>
    <rPh sb="4" eb="5">
      <t>ニチ</t>
    </rPh>
    <rPh sb="8" eb="9">
      <t>ニチ</t>
    </rPh>
    <phoneticPr fontId="3"/>
  </si>
  <si>
    <t>9月</t>
    <rPh sb="1" eb="2">
      <t>ガツ</t>
    </rPh>
    <phoneticPr fontId="3"/>
  </si>
  <si>
    <t>2月22日～26日</t>
    <rPh sb="1" eb="2">
      <t>ガツ</t>
    </rPh>
    <rPh sb="4" eb="5">
      <t>ニチ</t>
    </rPh>
    <rPh sb="8" eb="9">
      <t>ニチ</t>
    </rPh>
    <phoneticPr fontId="3"/>
  </si>
  <si>
    <t>9月･11月</t>
    <rPh sb="1" eb="2">
      <t>ガツ</t>
    </rPh>
    <rPh sb="5" eb="6">
      <t>ガツ</t>
    </rPh>
    <phoneticPr fontId="3"/>
  </si>
  <si>
    <t>8月</t>
    <rPh sb="1" eb="2">
      <t>ガツ</t>
    </rPh>
    <phoneticPr fontId="3"/>
  </si>
  <si>
    <t>1月</t>
    <rPh sb="1" eb="2">
      <t>ガツ</t>
    </rPh>
    <phoneticPr fontId="3"/>
  </si>
  <si>
    <t>7月</t>
    <rPh sb="1" eb="2">
      <t>ガツ</t>
    </rPh>
    <phoneticPr fontId="3"/>
  </si>
  <si>
    <t>7月に開催予定の発表会でポスター展示を行うため</t>
    <rPh sb="1" eb="2">
      <t>ガツ</t>
    </rPh>
    <rPh sb="3" eb="5">
      <t>カイサイ</t>
    </rPh>
    <rPh sb="5" eb="7">
      <t>ヨテイ</t>
    </rPh>
    <rPh sb="8" eb="11">
      <t>ハッピョウカイ</t>
    </rPh>
    <rPh sb="16" eb="18">
      <t>テンジ</t>
    </rPh>
    <rPh sb="19" eb="20">
      <t>オコナ</t>
    </rPh>
    <phoneticPr fontId="3"/>
  </si>
  <si>
    <t>8月･10月･12月</t>
    <rPh sb="1" eb="2">
      <t>ガツ</t>
    </rPh>
    <rPh sb="5" eb="6">
      <t>ガツ</t>
    </rPh>
    <rPh sb="9" eb="10">
      <t>ガツ</t>
    </rPh>
    <phoneticPr fontId="3"/>
  </si>
  <si>
    <t>8,000円×25日</t>
    <rPh sb="5" eb="6">
      <t>エン</t>
    </rPh>
    <rPh sb="9" eb="10">
      <t>ニチ</t>
    </rPh>
    <phoneticPr fontId="3"/>
  </si>
  <si>
    <t>１日目</t>
    <rPh sb="1" eb="3">
      <t>ニチメ</t>
    </rPh>
    <phoneticPr fontId="3"/>
  </si>
  <si>
    <t>２日目</t>
    <rPh sb="1" eb="2">
      <t>ニチ</t>
    </rPh>
    <rPh sb="2" eb="3">
      <t>メ</t>
    </rPh>
    <phoneticPr fontId="3"/>
  </si>
  <si>
    <t>１泊</t>
    <rPh sb="1" eb="2">
      <t>ハク</t>
    </rPh>
    <phoneticPr fontId="3"/>
  </si>
  <si>
    <t>6月･9月･12月･3月</t>
    <rPh sb="1" eb="2">
      <t>ガツ</t>
    </rPh>
    <rPh sb="4" eb="5">
      <t>ガツ</t>
    </rPh>
    <rPh sb="8" eb="9">
      <t>ガツ</t>
    </rPh>
    <rPh sb="11" eb="12">
      <t>ガツ</t>
    </rPh>
    <phoneticPr fontId="3"/>
  </si>
  <si>
    <t>4泊</t>
    <rPh sb="1" eb="2">
      <t>ハク</t>
    </rPh>
    <phoneticPr fontId="3"/>
  </si>
  <si>
    <t>4日</t>
    <rPh sb="1" eb="2">
      <t>ヒ</t>
    </rPh>
    <phoneticPr fontId="3"/>
  </si>
  <si>
    <t>1日</t>
    <rPh sb="1" eb="2">
      <t>ヒ</t>
    </rPh>
    <phoneticPr fontId="3"/>
  </si>
  <si>
    <t>2月</t>
    <rPh sb="1" eb="2">
      <t>ガツ</t>
    </rPh>
    <phoneticPr fontId="3"/>
  </si>
  <si>
    <r>
      <t>　○表に記載の赤文字部分は</t>
    </r>
    <r>
      <rPr>
        <sz val="11"/>
        <color indexed="8"/>
        <rFont val="ＭＳ Ｐゴシック"/>
        <family val="3"/>
        <charset val="128"/>
      </rPr>
      <t>記入例です。提出時には削除してください。</t>
    </r>
    <rPh sb="2" eb="3">
      <t>ヒョウ</t>
    </rPh>
    <rPh sb="4" eb="6">
      <t>キサイ</t>
    </rPh>
    <rPh sb="7" eb="8">
      <t>アカ</t>
    </rPh>
    <rPh sb="8" eb="10">
      <t>モジ</t>
    </rPh>
    <rPh sb="10" eb="12">
      <t>ブブン</t>
    </rPh>
    <phoneticPr fontId="3"/>
  </si>
  <si>
    <t>１枠：国内旅費</t>
    <rPh sb="1" eb="2">
      <t>ワク</t>
    </rPh>
    <rPh sb="3" eb="5">
      <t>コクナイ</t>
    </rPh>
    <rPh sb="5" eb="7">
      <t>リョヒ</t>
    </rPh>
    <phoneticPr fontId="3"/>
  </si>
  <si>
    <t>6月～1月</t>
    <rPh sb="1" eb="2">
      <t>ガツ</t>
    </rPh>
    <rPh sb="4" eb="5">
      <t>ガツ</t>
    </rPh>
    <phoneticPr fontId="3"/>
  </si>
  <si>
    <t>第一段階受講生がＪＳＴ大学に通うため。</t>
    <rPh sb="0" eb="1">
      <t>ダイ</t>
    </rPh>
    <rPh sb="1" eb="4">
      <t>イチダンカイ</t>
    </rPh>
    <rPh sb="4" eb="7">
      <t>ジュコウセイ</t>
    </rPh>
    <rPh sb="11" eb="13">
      <t>ダイガク</t>
    </rPh>
    <rPh sb="14" eb="15">
      <t>カヨ</t>
    </rPh>
    <phoneticPr fontId="3"/>
  </si>
  <si>
    <t>2月～3月</t>
    <rPh sb="1" eb="2">
      <t>ガツ</t>
    </rPh>
    <rPh sb="4" eb="5">
      <t>ガツ</t>
    </rPh>
    <phoneticPr fontId="3"/>
  </si>
  <si>
    <t>実験・実習</t>
    <rPh sb="0" eb="2">
      <t>ジッケン</t>
    </rPh>
    <rPh sb="3" eb="5">
      <t>ジッシュウ</t>
    </rPh>
    <phoneticPr fontId="3"/>
  </si>
  <si>
    <t>第二段階受講生がＪＳＴ大学で研究活動を行うため。</t>
    <rPh sb="0" eb="1">
      <t>ダイ</t>
    </rPh>
    <rPh sb="2" eb="4">
      <t>ダンカイ</t>
    </rPh>
    <rPh sb="3" eb="6">
      <t>ジュコウセイ</t>
    </rPh>
    <rPh sb="10" eb="12">
      <t>ダイガク</t>
    </rPh>
    <rPh sb="14" eb="16">
      <t>ケンキュウ</t>
    </rPh>
    <rPh sb="16" eb="18">
      <t>カツドウ</t>
    </rPh>
    <rPh sb="19" eb="20">
      <t>オコナ</t>
    </rPh>
    <phoneticPr fontId="3"/>
  </si>
  <si>
    <t>２枠：外国旅費</t>
    <rPh sb="1" eb="2">
      <t>ワク</t>
    </rPh>
    <rPh sb="3" eb="5">
      <t>ガイコク</t>
    </rPh>
    <rPh sb="5" eb="7">
      <t>リョヒ</t>
    </rPh>
    <phoneticPr fontId="3"/>
  </si>
  <si>
    <t>10月</t>
    <rPh sb="2" eb="3">
      <t>ガツ</t>
    </rPh>
    <phoneticPr fontId="3"/>
  </si>
  <si>
    <t>メンター</t>
    <phoneticPr fontId="3"/>
  </si>
  <si>
    <t>既存備品またはレンタルで対応できない理由</t>
    <rPh sb="0" eb="2">
      <t>キゾン</t>
    </rPh>
    <rPh sb="2" eb="4">
      <t>ビヒン</t>
    </rPh>
    <rPh sb="12" eb="14">
      <t>タイオウ</t>
    </rPh>
    <rPh sb="18" eb="20">
      <t>リユウ</t>
    </rPh>
    <phoneticPr fontId="3"/>
  </si>
  <si>
    <t>使用期間または頻度</t>
    <rPh sb="0" eb="2">
      <t>シヨウ</t>
    </rPh>
    <rPh sb="2" eb="4">
      <t>キカン</t>
    </rPh>
    <rPh sb="7" eb="9">
      <t>ヒンド</t>
    </rPh>
    <phoneticPr fontId="3"/>
  </si>
  <si>
    <t>受講生が受講する○○講座で20回使用するため</t>
    <rPh sb="0" eb="3">
      <t>ジュコウセイ</t>
    </rPh>
    <rPh sb="4" eb="6">
      <t>ジュコウ</t>
    </rPh>
    <rPh sb="10" eb="12">
      <t>コウザ</t>
    </rPh>
    <rPh sb="15" eb="16">
      <t>カイ</t>
    </rPh>
    <rPh sb="16" eb="18">
      <t>シヨウ</t>
    </rPh>
    <phoneticPr fontId="3"/>
  </si>
  <si>
    <t>必要なスペックを満たす機種が本学にない。また、レンタル市場にもないため。</t>
    <rPh sb="0" eb="2">
      <t>ヒツヨウ</t>
    </rPh>
    <rPh sb="8" eb="9">
      <t>ミ</t>
    </rPh>
    <rPh sb="11" eb="13">
      <t>キシュ</t>
    </rPh>
    <rPh sb="14" eb="16">
      <t>ホンガク</t>
    </rPh>
    <rPh sb="27" eb="29">
      <t>シジョウ</t>
    </rPh>
    <phoneticPr fontId="3"/>
  </si>
  <si>
    <t>8月～12月に
計20回</t>
    <rPh sb="1" eb="2">
      <t>ガツ</t>
    </rPh>
    <rPh sb="5" eb="6">
      <t>ガツ</t>
    </rPh>
    <rPh sb="8" eb="9">
      <t>ケイ</t>
    </rPh>
    <rPh sb="11" eb="12">
      <t>カイ</t>
    </rPh>
    <phoneticPr fontId="3"/>
  </si>
  <si>
    <t>受講生の相談、指導、助言等</t>
    <rPh sb="0" eb="3">
      <t>ジュコウセイ</t>
    </rPh>
    <rPh sb="4" eb="6">
      <t>ソウダン</t>
    </rPh>
    <rPh sb="7" eb="9">
      <t>シドウ</t>
    </rPh>
    <rPh sb="10" eb="12">
      <t>ジョゲン</t>
    </rPh>
    <rPh sb="12" eb="13">
      <t>トウ</t>
    </rPh>
    <phoneticPr fontId="3"/>
  </si>
  <si>
    <t>羽田使用料 2,950×1人分を除く</t>
    <rPh sb="0" eb="2">
      <t>ハネダ</t>
    </rPh>
    <rPh sb="2" eb="5">
      <t>シヨウリョウ</t>
    </rPh>
    <rPh sb="14" eb="15">
      <t>ブン</t>
    </rPh>
    <rPh sb="16" eb="17">
      <t>ノゾ</t>
    </rPh>
    <phoneticPr fontId="3"/>
  </si>
  <si>
    <t>羽田使用料 2,950×4人分を除く</t>
    <rPh sb="0" eb="2">
      <t>ハネダ</t>
    </rPh>
    <rPh sb="2" eb="5">
      <t>シヨウリョウ</t>
    </rPh>
    <rPh sb="14" eb="15">
      <t>ブン</t>
    </rPh>
    <rPh sb="16" eb="17">
      <t>ノゾ</t>
    </rPh>
    <phoneticPr fontId="3"/>
  </si>
  <si>
    <t>　○印刷範囲外に消費税課税取引額を入力する欄があります。</t>
    <rPh sb="17" eb="19">
      <t>ニュウリョク</t>
    </rPh>
    <phoneticPr fontId="3"/>
  </si>
  <si>
    <t>　　　　①受講生の自宅または在学校と企画の実施場所の移動に要する旅費　</t>
    <phoneticPr fontId="3"/>
  </si>
  <si>
    <t>　　　　②取組実施中の移動に要する旅費</t>
    <rPh sb="11" eb="13">
      <t>イドウ</t>
    </rPh>
    <phoneticPr fontId="3"/>
  </si>
  <si>
    <t>　　（ⅱ）実施機関および連携機関の担当者や講師等について</t>
    <rPh sb="23" eb="24">
      <t>トウ</t>
    </rPh>
    <phoneticPr fontId="3"/>
  </si>
  <si>
    <t>　　（ⅲ）ＪＳＴ開催の会議等への参加旅費</t>
    <phoneticPr fontId="3"/>
  </si>
  <si>
    <r>
      <t>　　（ⅰ）</t>
    </r>
    <r>
      <rPr>
        <sz val="11"/>
        <color indexed="12"/>
        <rFont val="ＭＳ Ｐゴシック"/>
        <family val="3"/>
        <charset val="128"/>
      </rPr>
      <t>受講生に関する旅費</t>
    </r>
    <phoneticPr fontId="3"/>
  </si>
  <si>
    <t>　○各規則（規則、単価表、算出の日当・宿泊費・交通費の内訳書、航空賃等の見積書、旅行の必要理由書等（外貨の場合レート表））等の提出をお願いすることがあります。</t>
    <phoneticPr fontId="3"/>
  </si>
  <si>
    <t>　　本表を記載するにあたり、次のように2枠に分けて整理してください。</t>
    <rPh sb="25" eb="27">
      <t>セイリ</t>
    </rPh>
    <phoneticPr fontId="3"/>
  </si>
  <si>
    <t>■１枠：国内旅費</t>
    <rPh sb="4" eb="6">
      <t>コクナイ</t>
    </rPh>
    <phoneticPr fontId="3"/>
  </si>
  <si>
    <t>■２枠：外国旅費</t>
    <phoneticPr fontId="3"/>
  </si>
  <si>
    <t>３．「行程」の欄には、起点と終点を記入してください。</t>
    <phoneticPr fontId="3"/>
  </si>
  <si>
    <t>４．「日程」の欄には、○泊○日、日帰り　等を記入してください。</t>
    <phoneticPr fontId="3"/>
  </si>
  <si>
    <t>５．「交通費」の欄には、外国旅費の場合は、航空運賃／国内運賃等　のように消費税課税分を分けて表示してください。</t>
    <phoneticPr fontId="3"/>
  </si>
  <si>
    <t>　　　　 　等を具体的に予定を記入してください。</t>
    <phoneticPr fontId="3"/>
  </si>
  <si>
    <t>６．「時期」の欄には、予定している日程を記入してください。</t>
    <phoneticPr fontId="3"/>
  </si>
  <si>
    <t>２．（ⅲ）ＪＳＴ開催の会議等への参加旅費　については、以下を計上することができます。</t>
    <rPh sb="27" eb="29">
      <t>イカ</t>
    </rPh>
    <rPh sb="30" eb="32">
      <t>ケイジョウ</t>
    </rPh>
    <phoneticPr fontId="3"/>
  </si>
  <si>
    <t>受講生分</t>
    <phoneticPr fontId="3"/>
  </si>
  <si>
    <t>教員分</t>
    <phoneticPr fontId="3"/>
  </si>
  <si>
    <t xml:space="preserve">受講生分
</t>
    <phoneticPr fontId="3"/>
  </si>
  <si>
    <t>学生4名と担当教員1名が○○大学で8月に行われる××研究会に参加し△△の発表を行うため。</t>
    <rPh sb="0" eb="2">
      <t>ガクセイ</t>
    </rPh>
    <rPh sb="3" eb="4">
      <t>メイ</t>
    </rPh>
    <rPh sb="5" eb="7">
      <t>タントウ</t>
    </rPh>
    <rPh sb="7" eb="9">
      <t>キョウイン</t>
    </rPh>
    <rPh sb="10" eb="11">
      <t>メイ</t>
    </rPh>
    <rPh sb="14" eb="16">
      <t>ダイガク</t>
    </rPh>
    <rPh sb="18" eb="19">
      <t>ガツ</t>
    </rPh>
    <rPh sb="20" eb="21">
      <t>オコナ</t>
    </rPh>
    <rPh sb="26" eb="29">
      <t>ケンキュウカイ</t>
    </rPh>
    <rPh sb="30" eb="32">
      <t>サンカ</t>
    </rPh>
    <rPh sb="36" eb="38">
      <t>ハッピョウ</t>
    </rPh>
    <rPh sb="39" eb="40">
      <t>オコナ</t>
    </rPh>
    <phoneticPr fontId="3"/>
  </si>
  <si>
    <t>担当教員分</t>
    <phoneticPr fontId="3"/>
  </si>
  <si>
    <t>受講生４名と担当教員１名が○○大学で2月に行われる××研究会に参加して、△△について研究発表を行う。</t>
    <rPh sb="0" eb="3">
      <t>ジュコウセイ</t>
    </rPh>
    <rPh sb="4" eb="5">
      <t>メイ</t>
    </rPh>
    <rPh sb="15" eb="17">
      <t>ダイガク</t>
    </rPh>
    <rPh sb="19" eb="20">
      <t>ガツ</t>
    </rPh>
    <rPh sb="21" eb="22">
      <t>オコナ</t>
    </rPh>
    <rPh sb="27" eb="30">
      <t>ケンキュウカイ</t>
    </rPh>
    <rPh sb="31" eb="33">
      <t>サンカ</t>
    </rPh>
    <rPh sb="42" eb="44">
      <t>ケンキュウ</t>
    </rPh>
    <rPh sb="44" eb="46">
      <t>ハッピョウ</t>
    </rPh>
    <rPh sb="47" eb="48">
      <t>オコナ</t>
    </rPh>
    <phoneticPr fontId="3"/>
  </si>
  <si>
    <t>ＪＳＴ大学</t>
    <rPh sb="3" eb="5">
      <t>ダイガク</t>
    </rPh>
    <phoneticPr fontId="3"/>
  </si>
  <si>
    <t>4日</t>
    <rPh sb="1" eb="2">
      <t>ニチ</t>
    </rPh>
    <phoneticPr fontId="3"/>
  </si>
  <si>
    <t>3月</t>
    <rPh sb="1" eb="2">
      <t>ガツ</t>
    </rPh>
    <phoneticPr fontId="3"/>
  </si>
  <si>
    <t>成果発表会における指導および講演</t>
    <rPh sb="0" eb="2">
      <t>セイカ</t>
    </rPh>
    <rPh sb="2" eb="5">
      <t>ハッピョウカイ</t>
    </rPh>
    <rPh sb="9" eb="11">
      <t>シドウ</t>
    </rPh>
    <rPh sb="14" eb="16">
      <t>コウエン</t>
    </rPh>
    <phoneticPr fontId="3"/>
  </si>
  <si>
    <t>研究者（招聘）</t>
    <rPh sb="0" eb="3">
      <t>ケンキュウシャ</t>
    </rPh>
    <rPh sb="4" eb="6">
      <t>ショウヘイ</t>
    </rPh>
    <phoneticPr fontId="3"/>
  </si>
  <si>
    <t>3月に実施する成果発表会において、連携する海外の○○大学より研究者を招聘し、受講生の指導と講演を行う。</t>
    <rPh sb="1" eb="2">
      <t>ガツ</t>
    </rPh>
    <rPh sb="3" eb="5">
      <t>ジッシ</t>
    </rPh>
    <rPh sb="7" eb="9">
      <t>セイカ</t>
    </rPh>
    <rPh sb="9" eb="12">
      <t>ハッピョウカイ</t>
    </rPh>
    <rPh sb="17" eb="19">
      <t>レンケイ</t>
    </rPh>
    <rPh sb="21" eb="23">
      <t>カイガイ</t>
    </rPh>
    <rPh sb="26" eb="28">
      <t>ダイガク</t>
    </rPh>
    <rPh sb="30" eb="33">
      <t>ケンキュウシャ</t>
    </rPh>
    <rPh sb="34" eb="36">
      <t>ショウヘイ</t>
    </rPh>
    <rPh sb="38" eb="41">
      <t>ジュコウセイ</t>
    </rPh>
    <rPh sb="42" eb="44">
      <t>シドウ</t>
    </rPh>
    <rPh sb="45" eb="47">
      <t>コウエン</t>
    </rPh>
    <rPh sb="48" eb="49">
      <t>オコナ</t>
    </rPh>
    <phoneticPr fontId="3"/>
  </si>
  <si>
    <t>6月～3月</t>
    <rPh sb="1" eb="2">
      <t>ガツ</t>
    </rPh>
    <rPh sb="4" eb="5">
      <t>ガツ</t>
    </rPh>
    <phoneticPr fontId="3"/>
  </si>
  <si>
    <r>
      <t>　　･中間評価会</t>
    </r>
    <r>
      <rPr>
        <sz val="11"/>
        <rFont val="ＭＳ Ｐゴシック"/>
        <family val="3"/>
        <charset val="128"/>
      </rPr>
      <t>（3年度目の機関）</t>
    </r>
    <r>
      <rPr>
        <sz val="11"/>
        <rFont val="ＭＳ Ｐゴシック"/>
        <family val="3"/>
        <charset val="128"/>
        <scheme val="major"/>
      </rPr>
      <t>に参加する教員等関係者の旅費</t>
    </r>
    <rPh sb="10" eb="12">
      <t>ネンド</t>
    </rPh>
    <rPh sb="12" eb="13">
      <t>メ</t>
    </rPh>
    <rPh sb="14" eb="16">
      <t>キカン</t>
    </rPh>
    <rPh sb="18" eb="20">
      <t>サンカ</t>
    </rPh>
    <rPh sb="22" eb="24">
      <t>キョウイン</t>
    </rPh>
    <rPh sb="24" eb="25">
      <t>トウ</t>
    </rPh>
    <rPh sb="25" eb="28">
      <t>カンケイシャ</t>
    </rPh>
    <rPh sb="29" eb="31">
      <t>リョヒ</t>
    </rPh>
    <phoneticPr fontId="3"/>
  </si>
  <si>
    <r>
      <t>　　･連絡協議会</t>
    </r>
    <r>
      <rPr>
        <sz val="11"/>
        <rFont val="ＭＳ Ｐゴシック"/>
        <family val="3"/>
        <charset val="128"/>
      </rPr>
      <t>に参加する教員等の旅費</t>
    </r>
    <rPh sb="9" eb="11">
      <t>サンカ</t>
    </rPh>
    <rPh sb="13" eb="15">
      <t>キョウイン</t>
    </rPh>
    <rPh sb="15" eb="16">
      <t>トウ</t>
    </rPh>
    <rPh sb="17" eb="19">
      <t>リョヒ</t>
    </rPh>
    <phoneticPr fontId="3"/>
  </si>
  <si>
    <t>【機関名】</t>
    <rPh sb="1" eb="4">
      <t>キカンメイ</t>
    </rPh>
    <phoneticPr fontId="3"/>
  </si>
  <si>
    <t>　　･サイエンスカンファレンスへ参加する受講生および引率者の旅費</t>
    <rPh sb="16" eb="18">
      <t>サンカ</t>
    </rPh>
    <rPh sb="20" eb="23">
      <t>ジュコウセイ</t>
    </rPh>
    <rPh sb="26" eb="29">
      <t>インソツシャ</t>
    </rPh>
    <rPh sb="30" eb="32">
      <t>リョヒ</t>
    </rPh>
    <phoneticPr fontId="3"/>
  </si>
  <si>
    <t>ＪＳＴ主催のサイエンスカンファレンス</t>
    <rPh sb="3" eb="5">
      <t>シュサイ</t>
    </rPh>
    <phoneticPr fontId="3"/>
  </si>
  <si>
    <t>ＪＳＴ主催のサイエンスカンファレンス</t>
    <phoneticPr fontId="3"/>
  </si>
  <si>
    <t>サイエンスカンファレンスに受講生3名と教員等2名が参加するため。</t>
    <rPh sb="13" eb="16">
      <t>ジュコウセイ</t>
    </rPh>
    <rPh sb="17" eb="18">
      <t>メイ</t>
    </rPh>
    <rPh sb="19" eb="21">
      <t>キョウイン</t>
    </rPh>
    <rPh sb="21" eb="22">
      <t>トウ</t>
    </rPh>
    <rPh sb="23" eb="24">
      <t>メイ</t>
    </rPh>
    <rPh sb="25" eb="27">
      <t>サンカ</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</si>
</sst>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_);[Red]\(#,##0\)"/>
    <numFmt numFmtId="178" formatCode="##&quot;泊&quot;"/>
    <numFmt numFmtId="179" formatCode="##&quot;日&quot;"/>
    <numFmt numFmtId="180" formatCode="yyyy&quot;年&quot;m&quot;月&quot;d&quot;日&quot;;@"/>
    <numFmt numFmtId="181" formatCode="yyyy&quot;年&quot;m&quot;月&quot;;@"/>
    <numFmt numFmtId="182" formatCode="0.0%"/>
    <numFmt numFmtId="183" formatCode="m&quot;月&quot;;@"/>
  </numFmts>
  <fonts count="32" x14ac:knownFonts="1">
    <font>
      <sz val="11"/>
      <name val="ＭＳ Ｐゴシック"/>
      <family val="3"/>
      <charset val="128"/>
    </font>
    <font>
      <sz val="11"/>
      <name val="ＭＳ Ｐゴシック"/>
      <family val="3"/>
      <charset val="128"/>
    </font>
    <font>
      <sz val="11"/>
      <name val="ＭＳ ゴシック"/>
      <family val="3"/>
      <charset val="128"/>
    </font>
    <font>
      <sz val="6"/>
      <name val="ＭＳ Ｐゴシック"/>
      <family val="3"/>
      <charset val="128"/>
    </font>
    <font>
      <sz val="9"/>
      <name val="ＭＳ ゴシック"/>
      <family val="3"/>
      <charset val="128"/>
    </font>
    <font>
      <sz val="9"/>
      <color indexed="17"/>
      <name val="ＭＳ ゴシック"/>
      <family val="3"/>
      <charset val="128"/>
    </font>
    <font>
      <sz val="11"/>
      <color indexed="10"/>
      <name val="ＭＳ ゴシック"/>
      <family val="3"/>
      <charset val="128"/>
    </font>
    <font>
      <sz val="14"/>
      <name val="ＭＳ ゴシック"/>
      <family val="3"/>
      <charset val="128"/>
    </font>
    <font>
      <b/>
      <u/>
      <sz val="11"/>
      <name val="ＭＳ ゴシック"/>
      <family val="3"/>
      <charset val="128"/>
    </font>
    <font>
      <sz val="11"/>
      <color indexed="17"/>
      <name val="ＭＳ ゴシック"/>
      <family val="3"/>
      <charset val="128"/>
    </font>
    <font>
      <sz val="11"/>
      <color indexed="8"/>
      <name val="ＭＳ Ｐゴシック"/>
      <family val="3"/>
      <charset val="128"/>
    </font>
    <font>
      <b/>
      <sz val="11"/>
      <color indexed="8"/>
      <name val="ＭＳ Ｐゴシック"/>
      <family val="3"/>
      <charset val="128"/>
    </font>
    <font>
      <b/>
      <sz val="11"/>
      <name val="ＭＳ ゴシック"/>
      <family val="3"/>
      <charset val="128"/>
    </font>
    <font>
      <b/>
      <sz val="11"/>
      <color indexed="10"/>
      <name val="ＭＳ Ｐゴシック"/>
      <family val="3"/>
      <charset val="128"/>
    </font>
    <font>
      <sz val="11"/>
      <color indexed="12"/>
      <name val="ＭＳ Ｐゴシック"/>
      <family val="3"/>
      <charset val="128"/>
    </font>
    <font>
      <b/>
      <u/>
      <sz val="11"/>
      <color rgb="FFFF0000"/>
      <name val="ＭＳ ゴシック"/>
      <family val="3"/>
      <charset val="128"/>
    </font>
    <font>
      <sz val="11"/>
      <color rgb="FFFF0000"/>
      <name val="ＭＳ ゴシック"/>
      <family val="3"/>
      <charset val="128"/>
    </font>
    <font>
      <b/>
      <i/>
      <sz val="11"/>
      <color rgb="FF0070C0"/>
      <name val="ＭＳ ゴシック"/>
      <family val="3"/>
      <charset val="128"/>
    </font>
    <font>
      <sz val="10"/>
      <color rgb="FFFF0000"/>
      <name val="ＭＳ ゴシック"/>
      <family val="3"/>
      <charset val="128"/>
    </font>
    <font>
      <b/>
      <sz val="10"/>
      <color rgb="FFFF0000"/>
      <name val="ＭＳ ゴシック"/>
      <family val="3"/>
      <charset val="128"/>
    </font>
    <font>
      <b/>
      <sz val="11"/>
      <color rgb="FFFF0000"/>
      <name val="ＭＳ ゴシック"/>
      <family val="3"/>
      <charset val="128"/>
    </font>
    <font>
      <sz val="9"/>
      <color rgb="FFFF0000"/>
      <name val="ＭＳ ゴシック"/>
      <family val="3"/>
      <charset val="128"/>
    </font>
    <font>
      <sz val="11"/>
      <color theme="1"/>
      <name val="ＭＳ ゴシック"/>
      <family val="3"/>
      <charset val="128"/>
    </font>
    <font>
      <b/>
      <sz val="12"/>
      <color rgb="FFFF0000"/>
      <name val="ＭＳ ゴシック"/>
      <family val="3"/>
      <charset val="128"/>
    </font>
    <font>
      <sz val="11"/>
      <color theme="9"/>
      <name val="ＭＳ ゴシック"/>
      <family val="3"/>
      <charset val="128"/>
    </font>
    <font>
      <sz val="11"/>
      <name val="ＭＳ Ｐゴシック"/>
      <family val="3"/>
      <charset val="128"/>
      <scheme val="major"/>
    </font>
    <font>
      <b/>
      <sz val="11"/>
      <color rgb="FF0070C0"/>
      <name val="ＭＳ Ｐゴシック"/>
      <family val="3"/>
      <charset val="128"/>
      <scheme val="major"/>
    </font>
    <font>
      <sz val="11"/>
      <color rgb="FF000000"/>
      <name val="ＭＳ Ｐゴシック"/>
      <family val="3"/>
      <charset val="128"/>
      <scheme val="major"/>
    </font>
    <font>
      <sz val="11"/>
      <color rgb="FF0000CC"/>
      <name val="ＭＳ Ｐゴシック"/>
      <family val="3"/>
      <charset val="128"/>
      <scheme val="major"/>
    </font>
    <font>
      <b/>
      <sz val="12"/>
      <color rgb="FF0000FF"/>
      <name val="ＭＳ ゴシック"/>
      <family val="3"/>
      <charset val="128"/>
    </font>
    <font>
      <sz val="10"/>
      <name val="ＭＳ ゴシック"/>
      <family val="3"/>
      <charset val="128"/>
    </font>
    <font>
      <b/>
      <sz val="12"/>
      <name val="ＭＳ ゴシック"/>
      <family val="3"/>
      <charset val="128"/>
    </font>
  </fonts>
  <fills count="9">
    <fill>
      <patternFill patternType="none"/>
    </fill>
    <fill>
      <patternFill patternType="gray125"/>
    </fill>
    <fill>
      <patternFill patternType="solid">
        <fgColor rgb="FFCCFFCC"/>
        <bgColor indexed="64"/>
      </patternFill>
    </fill>
    <fill>
      <patternFill patternType="solid">
        <fgColor rgb="FFCCFFFF"/>
        <bgColor indexed="64"/>
      </patternFill>
    </fill>
    <fill>
      <patternFill patternType="solid">
        <fgColor theme="0"/>
        <bgColor indexed="64"/>
      </patternFill>
    </fill>
    <fill>
      <patternFill patternType="solid">
        <fgColor rgb="FFFFFF99"/>
        <bgColor indexed="64"/>
      </patternFill>
    </fill>
    <fill>
      <patternFill patternType="solid">
        <fgColor rgb="FFFFCCFF"/>
        <bgColor indexed="64"/>
      </patternFill>
    </fill>
    <fill>
      <patternFill patternType="solid">
        <fgColor theme="3" tint="0.39997558519241921"/>
        <bgColor indexed="64"/>
      </patternFill>
    </fill>
    <fill>
      <patternFill patternType="solid">
        <fgColor theme="9" tint="0.59999389629810485"/>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double">
        <color indexed="64"/>
      </top>
      <bottom style="thin">
        <color indexed="64"/>
      </bottom>
      <diagonal/>
    </border>
    <border>
      <left style="thin">
        <color indexed="64"/>
      </left>
      <right style="hair">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double">
        <color indexed="64"/>
      </top>
      <bottom/>
      <diagonal/>
    </border>
    <border>
      <left style="thin">
        <color indexed="64"/>
      </left>
      <right style="medium">
        <color indexed="10"/>
      </right>
      <top/>
      <bottom/>
      <diagonal/>
    </border>
    <border diagonalUp="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
      <left style="medium">
        <color indexed="10"/>
      </left>
      <right style="medium">
        <color indexed="10"/>
      </right>
      <top style="medium">
        <color indexed="10"/>
      </top>
      <bottom/>
      <diagonal/>
    </border>
    <border>
      <left style="medium">
        <color indexed="10"/>
      </left>
      <right style="thin">
        <color indexed="10"/>
      </right>
      <top style="thin">
        <color indexed="10"/>
      </top>
      <bottom/>
      <diagonal/>
    </border>
    <border>
      <left style="medium">
        <color indexed="10"/>
      </left>
      <right style="medium">
        <color indexed="10"/>
      </right>
      <top/>
      <bottom/>
      <diagonal/>
    </border>
    <border>
      <left style="medium">
        <color indexed="10"/>
      </left>
      <right style="thin">
        <color indexed="10"/>
      </right>
      <top/>
      <bottom/>
      <diagonal/>
    </border>
    <border>
      <left style="medium">
        <color indexed="10"/>
      </left>
      <right style="thin">
        <color indexed="10"/>
      </right>
      <top/>
      <bottom style="thin">
        <color indexed="10"/>
      </bottom>
      <diagonal/>
    </border>
    <border>
      <left style="medium">
        <color indexed="10"/>
      </left>
      <right style="medium">
        <color indexed="10"/>
      </right>
      <top/>
      <bottom style="thin">
        <color indexed="10"/>
      </bottom>
      <diagonal/>
    </border>
    <border>
      <left style="medium">
        <color indexed="10"/>
      </left>
      <right style="medium">
        <color indexed="10"/>
      </right>
      <top style="double">
        <color indexed="10"/>
      </top>
      <bottom style="medium">
        <color indexed="10"/>
      </bottom>
      <diagonal/>
    </border>
    <border>
      <left style="thin">
        <color indexed="64"/>
      </left>
      <right style="thin">
        <color indexed="64"/>
      </right>
      <top style="thin">
        <color indexed="64"/>
      </top>
      <bottom style="double">
        <color indexed="64"/>
      </bottom>
      <diagonal/>
    </border>
    <border>
      <left/>
      <right style="medium">
        <color indexed="64"/>
      </right>
      <top style="medium">
        <color indexed="64"/>
      </top>
      <bottom/>
      <diagonal/>
    </border>
    <border>
      <left/>
      <right style="medium">
        <color indexed="64"/>
      </right>
      <top style="thin">
        <color indexed="64"/>
      </top>
      <bottom style="double">
        <color indexed="64"/>
      </bottom>
      <diagonal/>
    </border>
    <border>
      <left/>
      <right style="medium">
        <color indexed="64"/>
      </right>
      <top style="double">
        <color indexed="64"/>
      </top>
      <bottom style="medium">
        <color indexed="64"/>
      </bottom>
      <diagonal/>
    </border>
    <border>
      <left/>
      <right style="medium">
        <color indexed="10"/>
      </right>
      <top style="medium">
        <color indexed="10"/>
      </top>
      <bottom/>
      <diagonal/>
    </border>
    <border>
      <left style="thin">
        <color indexed="64"/>
      </left>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medium">
        <color indexed="10"/>
      </right>
      <top style="dashed">
        <color rgb="FFFF0000"/>
      </top>
      <bottom/>
      <diagonal/>
    </border>
    <border>
      <left style="thin">
        <color indexed="64"/>
      </left>
      <right style="medium">
        <color indexed="10"/>
      </right>
      <top/>
      <bottom style="dashed">
        <color rgb="FFFF0000"/>
      </bottom>
      <diagonal/>
    </border>
    <border>
      <left style="thin">
        <color rgb="FFFF0000"/>
      </left>
      <right style="thin">
        <color rgb="FFFF0000"/>
      </right>
      <top style="thin">
        <color rgb="FFFF0000"/>
      </top>
      <bottom style="thin">
        <color rgb="FFFF0000"/>
      </bottom>
      <diagonal/>
    </border>
    <border>
      <left style="medium">
        <color rgb="FFFF0000"/>
      </left>
      <right style="medium">
        <color indexed="10"/>
      </right>
      <top style="medium">
        <color indexed="10"/>
      </top>
      <bottom/>
      <diagonal/>
    </border>
    <border>
      <left/>
      <right/>
      <top/>
      <bottom style="thin">
        <color rgb="FFFF0000"/>
      </bottom>
      <diagonal/>
    </border>
    <border>
      <left style="medium">
        <color rgb="FFFF0000"/>
      </left>
      <right/>
      <top style="medium">
        <color rgb="FFFF0000"/>
      </top>
      <bottom style="medium">
        <color rgb="FFFF0000"/>
      </bottom>
      <diagonal/>
    </border>
    <border>
      <left/>
      <right style="medium">
        <color rgb="FFFF0000"/>
      </right>
      <top style="medium">
        <color rgb="FFFF0000"/>
      </top>
      <bottom style="medium">
        <color rgb="FFFF0000"/>
      </bottom>
      <diagonal/>
    </border>
    <border>
      <left/>
      <right style="medium">
        <color rgb="FFFF0000"/>
      </right>
      <top/>
      <bottom/>
      <diagonal/>
    </border>
    <border>
      <left/>
      <right style="thin">
        <color rgb="FFFF0000"/>
      </right>
      <top style="thin">
        <color rgb="FFFF0000"/>
      </top>
      <bottom style="thin">
        <color rgb="FFFF0000"/>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316">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2" fillId="0" borderId="0" xfId="0" applyFont="1" applyAlignment="1">
      <alignment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4" fillId="0" borderId="0" xfId="0" applyFont="1">
      <alignment vertical="center"/>
    </xf>
    <xf numFmtId="0" fontId="2" fillId="0" borderId="1" xfId="0" applyFont="1" applyBorder="1" applyAlignment="1">
      <alignment horizontal="center" vertical="center" wrapText="1"/>
    </xf>
    <xf numFmtId="0" fontId="2" fillId="0" borderId="0" xfId="0" applyFont="1" applyAlignment="1">
      <alignment horizontal="left" vertical="center"/>
    </xf>
    <xf numFmtId="177" fontId="2" fillId="0" borderId="0" xfId="0" applyNumberFormat="1" applyFont="1">
      <alignment vertical="center"/>
    </xf>
    <xf numFmtId="177" fontId="2" fillId="0" borderId="0" xfId="0" applyNumberFormat="1" applyFont="1" applyAlignment="1">
      <alignment horizontal="center" vertical="center"/>
    </xf>
    <xf numFmtId="0" fontId="2" fillId="0" borderId="0" xfId="0" applyFont="1" applyAlignment="1">
      <alignment horizontal="right" vertical="center"/>
    </xf>
    <xf numFmtId="0" fontId="6" fillId="0" borderId="0" xfId="0" applyFont="1">
      <alignment vertical="center"/>
    </xf>
    <xf numFmtId="0" fontId="6" fillId="0" borderId="0" xfId="0" applyFont="1" applyAlignment="1">
      <alignment vertical="center" wrapText="1"/>
    </xf>
    <xf numFmtId="0" fontId="2" fillId="0" borderId="1" xfId="0" applyFont="1" applyBorder="1">
      <alignment vertical="center"/>
    </xf>
    <xf numFmtId="0" fontId="2" fillId="0" borderId="2" xfId="0" applyFont="1" applyBorder="1" applyAlignment="1">
      <alignment vertical="center" wrapText="1"/>
    </xf>
    <xf numFmtId="0" fontId="7" fillId="0" borderId="0" xfId="0" applyFont="1">
      <alignment vertical="center"/>
    </xf>
    <xf numFmtId="177" fontId="2" fillId="0" borderId="3" xfId="0" applyNumberFormat="1" applyFont="1" applyBorder="1">
      <alignment vertical="center"/>
    </xf>
    <xf numFmtId="0" fontId="2" fillId="0" borderId="4" xfId="0" applyFont="1" applyBorder="1">
      <alignment vertical="center"/>
    </xf>
    <xf numFmtId="0" fontId="15" fillId="0" borderId="0" xfId="0" applyFont="1">
      <alignment vertical="center"/>
    </xf>
    <xf numFmtId="20" fontId="7" fillId="0" borderId="0" xfId="0" applyNumberFormat="1" applyFont="1">
      <alignment vertical="center"/>
    </xf>
    <xf numFmtId="20" fontId="2" fillId="0" borderId="0" xfId="0" applyNumberFormat="1" applyFont="1">
      <alignment vertical="center"/>
    </xf>
    <xf numFmtId="0" fontId="9" fillId="0" borderId="0" xfId="0" applyFont="1">
      <alignment vertical="center"/>
    </xf>
    <xf numFmtId="0" fontId="16" fillId="0" borderId="1" xfId="0" applyFont="1" applyBorder="1" applyAlignment="1" applyProtection="1">
      <alignment vertical="center" wrapText="1"/>
      <protection locked="0"/>
    </xf>
    <xf numFmtId="0" fontId="16" fillId="0" borderId="4" xfId="0" applyFont="1" applyBorder="1" applyAlignment="1" applyProtection="1">
      <alignment vertical="center" wrapText="1"/>
      <protection locked="0"/>
    </xf>
    <xf numFmtId="176" fontId="16" fillId="0" borderId="1" xfId="0" applyNumberFormat="1"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2" fillId="0" borderId="1" xfId="0" applyFont="1" applyBorder="1" applyAlignment="1" applyProtection="1">
      <alignment vertical="center" wrapText="1"/>
      <protection locked="0"/>
    </xf>
    <xf numFmtId="176" fontId="2" fillId="0" borderId="5" xfId="0" applyNumberFormat="1" applyFont="1" applyBorder="1" applyAlignment="1" applyProtection="1">
      <alignment vertical="center" wrapText="1"/>
      <protection locked="0"/>
    </xf>
    <xf numFmtId="0" fontId="2" fillId="0" borderId="4" xfId="0" applyFont="1" applyBorder="1" applyAlignment="1" applyProtection="1">
      <alignment vertical="center" wrapText="1"/>
      <protection locked="0"/>
    </xf>
    <xf numFmtId="176" fontId="2" fillId="0" borderId="1" xfId="0" applyNumberFormat="1" applyFont="1" applyBorder="1" applyAlignment="1" applyProtection="1">
      <alignment vertical="center" wrapText="1"/>
      <protection locked="0"/>
    </xf>
    <xf numFmtId="0" fontId="2" fillId="0" borderId="2" xfId="0" applyFont="1" applyBorder="1" applyAlignment="1" applyProtection="1">
      <alignment vertical="center" wrapText="1"/>
      <protection locked="0"/>
    </xf>
    <xf numFmtId="176" fontId="16" fillId="0" borderId="1" xfId="0" applyNumberFormat="1" applyFont="1" applyBorder="1" applyProtection="1">
      <alignment vertical="center"/>
      <protection locked="0"/>
    </xf>
    <xf numFmtId="176" fontId="16" fillId="0" borderId="6" xfId="0" applyNumberFormat="1" applyFont="1" applyBorder="1" applyProtection="1">
      <alignment vertical="center"/>
      <protection locked="0"/>
    </xf>
    <xf numFmtId="177" fontId="16" fillId="0" borderId="5" xfId="0" applyNumberFormat="1" applyFont="1" applyBorder="1" applyProtection="1">
      <alignment vertical="center"/>
      <protection locked="0"/>
    </xf>
    <xf numFmtId="0" fontId="16" fillId="0" borderId="4" xfId="0" applyFont="1" applyBorder="1" applyAlignment="1" applyProtection="1">
      <alignment horizontal="center" vertical="center"/>
      <protection locked="0"/>
    </xf>
    <xf numFmtId="177" fontId="16" fillId="0" borderId="1" xfId="0" applyNumberFormat="1" applyFont="1" applyBorder="1" applyProtection="1">
      <alignment vertical="center"/>
      <protection locked="0"/>
    </xf>
    <xf numFmtId="181" fontId="16" fillId="0" borderId="1" xfId="0" applyNumberFormat="1" applyFont="1" applyBorder="1" applyProtection="1">
      <alignment vertical="center"/>
      <protection locked="0"/>
    </xf>
    <xf numFmtId="177" fontId="16" fillId="0" borderId="1" xfId="0" applyNumberFormat="1" applyFont="1" applyBorder="1" applyAlignment="1" applyProtection="1">
      <alignment vertical="center" wrapText="1"/>
      <protection locked="0"/>
    </xf>
    <xf numFmtId="0" fontId="2" fillId="0" borderId="1" xfId="0" applyFont="1" applyBorder="1" applyProtection="1">
      <alignment vertical="center"/>
      <protection locked="0"/>
    </xf>
    <xf numFmtId="0" fontId="2" fillId="0" borderId="7" xfId="0" applyFont="1" applyBorder="1" applyAlignment="1" applyProtection="1">
      <alignment horizontal="center" vertical="center" wrapText="1"/>
      <protection locked="0"/>
    </xf>
    <xf numFmtId="177" fontId="2" fillId="0" borderId="5" xfId="0" applyNumberFormat="1" applyFont="1" applyBorder="1" applyProtection="1">
      <alignment vertical="center"/>
      <protection locked="0"/>
    </xf>
    <xf numFmtId="0" fontId="2" fillId="0" borderId="4" xfId="0" applyFont="1" applyBorder="1" applyAlignment="1" applyProtection="1">
      <alignment horizontal="center" vertical="center"/>
      <protection locked="0"/>
    </xf>
    <xf numFmtId="177" fontId="2" fillId="0" borderId="1" xfId="0" applyNumberFormat="1" applyFont="1" applyBorder="1" applyProtection="1">
      <alignment vertical="center"/>
      <protection locked="0"/>
    </xf>
    <xf numFmtId="181" fontId="2" fillId="0" borderId="1" xfId="0" applyNumberFormat="1" applyFont="1" applyBorder="1" applyProtection="1">
      <alignment vertical="center"/>
      <protection locked="0"/>
    </xf>
    <xf numFmtId="177" fontId="2" fillId="0" borderId="1" xfId="0" applyNumberFormat="1" applyFont="1" applyBorder="1" applyAlignment="1" applyProtection="1">
      <alignment vertical="center" wrapText="1"/>
      <protection locked="0"/>
    </xf>
    <xf numFmtId="0" fontId="16" fillId="0" borderId="7" xfId="0" applyFont="1" applyBorder="1" applyAlignment="1" applyProtection="1">
      <alignment horizontal="center" vertical="center"/>
      <protection locked="0"/>
    </xf>
    <xf numFmtId="177" fontId="16" fillId="0" borderId="7" xfId="0" applyNumberFormat="1" applyFont="1" applyBorder="1" applyAlignment="1" applyProtection="1">
      <alignment horizontal="center" vertical="center"/>
      <protection locked="0"/>
    </xf>
    <xf numFmtId="0" fontId="16" fillId="0" borderId="7" xfId="0" applyFont="1" applyBorder="1" applyProtection="1">
      <alignment vertical="center"/>
      <protection locked="0"/>
    </xf>
    <xf numFmtId="0" fontId="2" fillId="0" borderId="7" xfId="0" applyFont="1" applyBorder="1" applyAlignment="1" applyProtection="1">
      <alignment horizontal="center" vertical="center"/>
      <protection locked="0"/>
    </xf>
    <xf numFmtId="177" fontId="2" fillId="0" borderId="7" xfId="0" applyNumberFormat="1" applyFont="1" applyBorder="1" applyProtection="1">
      <alignment vertical="center"/>
      <protection locked="0"/>
    </xf>
    <xf numFmtId="0" fontId="2" fillId="0" borderId="7" xfId="0" applyFont="1" applyBorder="1" applyProtection="1">
      <alignment vertical="center"/>
      <protection locked="0"/>
    </xf>
    <xf numFmtId="177" fontId="2" fillId="0" borderId="8" xfId="0" applyNumberFormat="1" applyFont="1" applyBorder="1" applyProtection="1">
      <alignment vertical="center"/>
      <protection locked="0"/>
    </xf>
    <xf numFmtId="0" fontId="2" fillId="0" borderId="8" xfId="0" applyFont="1" applyBorder="1" applyProtection="1">
      <alignment vertical="center"/>
      <protection locked="0"/>
    </xf>
    <xf numFmtId="0" fontId="2" fillId="0" borderId="7" xfId="0" applyFont="1" applyBorder="1" applyAlignment="1" applyProtection="1">
      <alignment horizontal="left" vertical="center" wrapText="1"/>
      <protection locked="0"/>
    </xf>
    <xf numFmtId="181" fontId="2" fillId="0" borderId="1" xfId="0" applyNumberFormat="1" applyFont="1" applyBorder="1">
      <alignment vertical="center"/>
    </xf>
    <xf numFmtId="177" fontId="2" fillId="0" borderId="1" xfId="0" applyNumberFormat="1" applyFont="1" applyBorder="1" applyAlignment="1">
      <alignment vertical="center" wrapText="1"/>
    </xf>
    <xf numFmtId="180" fontId="2" fillId="0" borderId="1" xfId="0" applyNumberFormat="1" applyFont="1" applyBorder="1">
      <alignment vertical="center"/>
    </xf>
    <xf numFmtId="177" fontId="2" fillId="0" borderId="9" xfId="0" applyNumberFormat="1" applyFont="1" applyBorder="1" applyProtection="1">
      <alignment vertical="center"/>
      <protection locked="0"/>
    </xf>
    <xf numFmtId="0" fontId="2" fillId="0" borderId="0" xfId="0" applyFont="1" applyProtection="1">
      <alignment vertical="center"/>
      <protection locked="0"/>
    </xf>
    <xf numFmtId="0" fontId="2" fillId="0" borderId="6" xfId="0" applyFont="1" applyBorder="1" applyAlignment="1" applyProtection="1">
      <alignment horizontal="right" vertical="center"/>
      <protection locked="0"/>
    </xf>
    <xf numFmtId="0" fontId="2" fillId="0" borderId="9" xfId="0" applyFont="1" applyBorder="1" applyProtection="1">
      <alignment vertical="center"/>
      <protection locked="0"/>
    </xf>
    <xf numFmtId="0" fontId="16" fillId="0" borderId="1" xfId="0" applyFont="1" applyBorder="1" applyProtection="1">
      <alignment vertical="center"/>
      <protection locked="0"/>
    </xf>
    <xf numFmtId="0" fontId="2" fillId="0" borderId="16" xfId="0" applyFont="1" applyBorder="1" applyProtection="1">
      <alignment vertical="center"/>
      <protection locked="0"/>
    </xf>
    <xf numFmtId="0" fontId="2" fillId="0" borderId="45" xfId="0" applyFont="1" applyBorder="1">
      <alignment vertical="center"/>
    </xf>
    <xf numFmtId="0" fontId="2" fillId="0" borderId="17" xfId="0" applyFont="1" applyBorder="1">
      <alignment vertical="center"/>
    </xf>
    <xf numFmtId="0" fontId="2" fillId="0" borderId="46" xfId="0" applyFont="1" applyBorder="1">
      <alignment vertical="center"/>
    </xf>
    <xf numFmtId="176" fontId="16" fillId="0" borderId="18" xfId="0" applyNumberFormat="1" applyFont="1" applyBorder="1">
      <alignment vertical="center"/>
    </xf>
    <xf numFmtId="177" fontId="2" fillId="0" borderId="7" xfId="0" applyNumberFormat="1" applyFont="1" applyBorder="1">
      <alignment vertical="center"/>
    </xf>
    <xf numFmtId="0" fontId="2" fillId="0" borderId="9" xfId="0" applyFont="1" applyBorder="1">
      <alignment vertical="center"/>
    </xf>
    <xf numFmtId="49" fontId="16" fillId="0" borderId="1" xfId="0" applyNumberFormat="1" applyFont="1" applyBorder="1" applyAlignment="1" applyProtection="1">
      <alignment horizontal="center" vertical="center" wrapText="1"/>
      <protection locked="0"/>
    </xf>
    <xf numFmtId="177" fontId="2" fillId="0" borderId="3" xfId="0" applyNumberFormat="1" applyFont="1" applyBorder="1" applyAlignment="1">
      <alignment vertical="center" wrapText="1"/>
    </xf>
    <xf numFmtId="176" fontId="5" fillId="0" borderId="0" xfId="0" applyNumberFormat="1" applyFont="1">
      <alignment vertical="center"/>
    </xf>
    <xf numFmtId="177" fontId="2" fillId="0" borderId="19" xfId="0" applyNumberFormat="1" applyFont="1" applyBorder="1" applyAlignment="1">
      <alignment vertical="center" wrapText="1"/>
    </xf>
    <xf numFmtId="177" fontId="16" fillId="0" borderId="1" xfId="0" applyNumberFormat="1" applyFont="1" applyBorder="1" applyAlignment="1" applyProtection="1">
      <alignment horizontal="center" vertical="center" wrapText="1"/>
      <protection locked="0"/>
    </xf>
    <xf numFmtId="177" fontId="2" fillId="0" borderId="0" xfId="0" applyNumberFormat="1" applyFont="1" applyAlignment="1">
      <alignment vertical="center" wrapText="1"/>
    </xf>
    <xf numFmtId="177" fontId="2" fillId="0" borderId="1" xfId="0" applyNumberFormat="1" applyFont="1" applyBorder="1">
      <alignment vertical="center"/>
    </xf>
    <xf numFmtId="0" fontId="8" fillId="0" borderId="0" xfId="0" applyFont="1">
      <alignment vertical="center"/>
    </xf>
    <xf numFmtId="177" fontId="2" fillId="0" borderId="21" xfId="0" applyNumberFormat="1" applyFont="1" applyBorder="1" applyAlignment="1" applyProtection="1">
      <alignment vertical="center" shrinkToFit="1"/>
      <protection locked="0"/>
    </xf>
    <xf numFmtId="177" fontId="2" fillId="0" borderId="23" xfId="0" applyNumberFormat="1" applyFont="1" applyBorder="1" applyAlignment="1" applyProtection="1">
      <alignment vertical="center" shrinkToFit="1"/>
      <protection locked="0"/>
    </xf>
    <xf numFmtId="176" fontId="2" fillId="0" borderId="1" xfId="0" applyNumberFormat="1" applyFont="1" applyBorder="1">
      <alignment vertical="center"/>
    </xf>
    <xf numFmtId="176" fontId="2" fillId="0" borderId="6" xfId="0" applyNumberFormat="1" applyFont="1" applyBorder="1">
      <alignment vertical="center"/>
    </xf>
    <xf numFmtId="0" fontId="2" fillId="0" borderId="12" xfId="0" applyFont="1" applyBorder="1" applyAlignment="1">
      <alignment horizontal="center" vertical="center" wrapText="1"/>
    </xf>
    <xf numFmtId="0" fontId="2" fillId="0" borderId="12" xfId="0" applyFont="1" applyBorder="1" applyAlignment="1">
      <alignment horizontal="center" vertical="center"/>
    </xf>
    <xf numFmtId="0" fontId="2" fillId="0" borderId="6" xfId="0" applyFont="1" applyBorder="1" applyAlignment="1">
      <alignment horizontal="center" vertical="center"/>
    </xf>
    <xf numFmtId="0" fontId="2" fillId="0" borderId="47" xfId="0" applyFont="1" applyBorder="1">
      <alignment vertical="center"/>
    </xf>
    <xf numFmtId="0" fontId="4" fillId="0" borderId="21" xfId="0" applyFont="1" applyBorder="1" applyAlignment="1">
      <alignment horizontal="center" vertical="center" wrapText="1"/>
    </xf>
    <xf numFmtId="3" fontId="20" fillId="0" borderId="47" xfId="0" applyNumberFormat="1" applyFont="1" applyBorder="1">
      <alignment vertical="center"/>
    </xf>
    <xf numFmtId="3" fontId="20" fillId="0" borderId="0" xfId="0" applyNumberFormat="1" applyFont="1">
      <alignment vertical="center"/>
    </xf>
    <xf numFmtId="0" fontId="21" fillId="0" borderId="47" xfId="0" applyFont="1" applyBorder="1">
      <alignment vertical="center"/>
    </xf>
    <xf numFmtId="0" fontId="21" fillId="0" borderId="47" xfId="0" applyFont="1" applyBorder="1" applyAlignment="1">
      <alignment horizontal="right" vertical="center"/>
    </xf>
    <xf numFmtId="9" fontId="21" fillId="0" borderId="47" xfId="0" applyNumberFormat="1" applyFont="1" applyBorder="1">
      <alignment vertical="center"/>
    </xf>
    <xf numFmtId="3" fontId="21" fillId="0" borderId="47" xfId="0" applyNumberFormat="1" applyFont="1" applyBorder="1">
      <alignment vertical="center"/>
    </xf>
    <xf numFmtId="38" fontId="21" fillId="0" borderId="47" xfId="1" applyFont="1" applyFill="1" applyBorder="1">
      <alignment vertical="center"/>
    </xf>
    <xf numFmtId="0" fontId="21" fillId="0" borderId="0" xfId="0" applyFont="1" applyAlignment="1">
      <alignment horizontal="right" vertical="center"/>
    </xf>
    <xf numFmtId="38" fontId="21" fillId="0" borderId="0" xfId="1" applyFont="1" applyFill="1" applyBorder="1">
      <alignment vertical="center"/>
    </xf>
    <xf numFmtId="3" fontId="21" fillId="0" borderId="0" xfId="0" applyNumberFormat="1" applyFont="1">
      <alignment vertical="center"/>
    </xf>
    <xf numFmtId="176" fontId="2" fillId="2" borderId="1" xfId="0" applyNumberFormat="1" applyFont="1" applyFill="1" applyBorder="1">
      <alignment vertical="center"/>
    </xf>
    <xf numFmtId="176" fontId="2" fillId="2" borderId="6" xfId="0" applyNumberFormat="1" applyFont="1" applyFill="1" applyBorder="1">
      <alignment vertical="center"/>
    </xf>
    <xf numFmtId="176" fontId="2" fillId="2" borderId="18" xfId="0" applyNumberFormat="1" applyFont="1" applyFill="1" applyBorder="1">
      <alignment vertical="center"/>
    </xf>
    <xf numFmtId="0" fontId="2" fillId="3" borderId="1" xfId="0" applyFont="1" applyFill="1" applyBorder="1" applyAlignment="1">
      <alignment horizontal="center" vertical="center" wrapText="1"/>
    </xf>
    <xf numFmtId="176" fontId="2" fillId="3" borderId="1" xfId="0" applyNumberFormat="1" applyFont="1" applyFill="1" applyBorder="1">
      <alignment vertical="center"/>
    </xf>
    <xf numFmtId="176" fontId="2" fillId="3" borderId="6" xfId="0" applyNumberFormat="1" applyFont="1" applyFill="1" applyBorder="1">
      <alignment vertical="center"/>
    </xf>
    <xf numFmtId="176" fontId="2" fillId="3" borderId="18" xfId="0" applyNumberFormat="1" applyFont="1" applyFill="1" applyBorder="1">
      <alignment vertical="center"/>
    </xf>
    <xf numFmtId="176" fontId="16" fillId="3" borderId="1" xfId="0" applyNumberFormat="1" applyFont="1" applyFill="1" applyBorder="1" applyAlignment="1">
      <alignment vertical="center" wrapText="1"/>
    </xf>
    <xf numFmtId="177" fontId="16" fillId="3" borderId="1" xfId="0" applyNumberFormat="1" applyFont="1" applyFill="1" applyBorder="1" applyProtection="1">
      <alignment vertical="center"/>
      <protection locked="0"/>
    </xf>
    <xf numFmtId="0" fontId="2" fillId="3" borderId="1" xfId="0" applyFont="1" applyFill="1" applyBorder="1" applyProtection="1">
      <alignment vertical="center"/>
      <protection locked="0"/>
    </xf>
    <xf numFmtId="177" fontId="16" fillId="3" borderId="6" xfId="0" applyNumberFormat="1" applyFont="1" applyFill="1" applyBorder="1" applyProtection="1">
      <alignment vertical="center"/>
      <protection locked="0"/>
    </xf>
    <xf numFmtId="0" fontId="2" fillId="3" borderId="6" xfId="0" applyFont="1" applyFill="1" applyBorder="1">
      <alignment vertical="center"/>
    </xf>
    <xf numFmtId="0" fontId="16" fillId="0" borderId="0" xfId="0" applyFont="1">
      <alignment vertical="center"/>
    </xf>
    <xf numFmtId="177" fontId="22" fillId="2" borderId="1" xfId="0" applyNumberFormat="1" applyFont="1" applyFill="1" applyBorder="1" applyProtection="1">
      <alignment vertical="center"/>
      <protection locked="0"/>
    </xf>
    <xf numFmtId="0" fontId="2" fillId="2" borderId="1" xfId="0" applyFont="1" applyFill="1" applyBorder="1" applyAlignment="1">
      <alignment horizontal="center" vertical="center" wrapText="1"/>
    </xf>
    <xf numFmtId="0" fontId="21" fillId="0" borderId="47" xfId="0" applyFont="1" applyBorder="1" applyAlignment="1">
      <alignment horizontal="center" vertical="center"/>
    </xf>
    <xf numFmtId="176" fontId="22" fillId="4" borderId="1" xfId="0" applyNumberFormat="1" applyFont="1" applyFill="1" applyBorder="1">
      <alignment vertical="center"/>
    </xf>
    <xf numFmtId="0" fontId="2" fillId="0" borderId="2" xfId="0" applyFont="1" applyBorder="1" applyAlignment="1">
      <alignment horizontal="left" vertical="center"/>
    </xf>
    <xf numFmtId="182" fontId="23" fillId="5" borderId="4" xfId="0" applyNumberFormat="1" applyFont="1" applyFill="1" applyBorder="1">
      <alignment vertical="center"/>
    </xf>
    <xf numFmtId="0" fontId="2" fillId="5" borderId="5" xfId="0" applyFont="1" applyFill="1" applyBorder="1" applyAlignment="1">
      <alignment horizontal="right" vertical="center"/>
    </xf>
    <xf numFmtId="182" fontId="2" fillId="0" borderId="0" xfId="0" applyNumberFormat="1" applyFont="1">
      <alignment vertical="center"/>
    </xf>
    <xf numFmtId="0" fontId="24" fillId="0" borderId="1" xfId="0" applyFont="1" applyBorder="1">
      <alignment vertical="center"/>
    </xf>
    <xf numFmtId="0" fontId="24" fillId="0" borderId="27" xfId="0" applyFont="1" applyBorder="1">
      <alignment vertical="center"/>
    </xf>
    <xf numFmtId="0" fontId="2" fillId="0" borderId="27" xfId="0" applyFont="1" applyBorder="1" applyAlignment="1" applyProtection="1">
      <alignment horizontal="center" vertical="center"/>
      <protection locked="0"/>
    </xf>
    <xf numFmtId="0" fontId="2" fillId="0" borderId="27" xfId="0" applyFont="1" applyBorder="1" applyAlignment="1" applyProtection="1">
      <alignment horizontal="center" vertical="center" wrapText="1"/>
      <protection locked="0"/>
    </xf>
    <xf numFmtId="177" fontId="2" fillId="0" borderId="27" xfId="0" applyNumberFormat="1" applyFont="1" applyBorder="1" applyProtection="1">
      <alignment vertical="center"/>
      <protection locked="0"/>
    </xf>
    <xf numFmtId="177" fontId="16" fillId="0" borderId="27" xfId="0" applyNumberFormat="1" applyFont="1" applyBorder="1" applyAlignment="1" applyProtection="1">
      <alignment horizontal="center" vertical="center"/>
      <protection locked="0"/>
    </xf>
    <xf numFmtId="0" fontId="2" fillId="0" borderId="27" xfId="0" applyFont="1" applyBorder="1" applyProtection="1">
      <alignment vertical="center"/>
      <protection locked="0"/>
    </xf>
    <xf numFmtId="177" fontId="2" fillId="0" borderId="27" xfId="0" applyNumberFormat="1" applyFont="1" applyBorder="1">
      <alignment vertical="center"/>
    </xf>
    <xf numFmtId="0" fontId="25" fillId="0" borderId="0" xfId="0" applyFont="1">
      <alignment vertical="center"/>
    </xf>
    <xf numFmtId="0" fontId="26" fillId="0" borderId="0" xfId="0" applyFont="1" applyAlignment="1">
      <alignment horizontal="left" vertical="center"/>
    </xf>
    <xf numFmtId="0" fontId="27" fillId="0" borderId="0" xfId="0" applyFont="1">
      <alignment vertical="center"/>
    </xf>
    <xf numFmtId="0" fontId="27" fillId="0" borderId="0" xfId="0" applyFont="1" applyAlignment="1">
      <alignment horizontal="left" vertical="center"/>
    </xf>
    <xf numFmtId="0" fontId="27" fillId="0" borderId="0" xfId="0" applyFont="1" applyAlignment="1">
      <alignment vertical="center" readingOrder="1"/>
    </xf>
    <xf numFmtId="0" fontId="28" fillId="0" borderId="0" xfId="0" applyFont="1">
      <alignment vertical="center"/>
    </xf>
    <xf numFmtId="0" fontId="2" fillId="6" borderId="0" xfId="0" applyFont="1" applyFill="1">
      <alignment vertical="center"/>
    </xf>
    <xf numFmtId="0" fontId="2" fillId="7" borderId="0" xfId="0" applyFont="1" applyFill="1">
      <alignment vertical="center"/>
    </xf>
    <xf numFmtId="177" fontId="2" fillId="0" borderId="28" xfId="0" applyNumberFormat="1" applyFont="1" applyBorder="1">
      <alignment vertical="center"/>
    </xf>
    <xf numFmtId="177" fontId="2" fillId="0" borderId="29" xfId="0" applyNumberFormat="1" applyFont="1" applyBorder="1">
      <alignment vertical="center"/>
    </xf>
    <xf numFmtId="177" fontId="12" fillId="8" borderId="30" xfId="0" applyNumberFormat="1" applyFont="1" applyFill="1" applyBorder="1">
      <alignment vertical="center"/>
    </xf>
    <xf numFmtId="177" fontId="16" fillId="0" borderId="1" xfId="0" applyNumberFormat="1" applyFont="1" applyBorder="1" applyAlignment="1" applyProtection="1">
      <alignment horizontal="left" vertical="center" wrapText="1"/>
      <protection locked="0"/>
    </xf>
    <xf numFmtId="0" fontId="16" fillId="0" borderId="1" xfId="0" applyFont="1" applyBorder="1" applyAlignment="1" applyProtection="1">
      <alignment vertical="top" wrapText="1"/>
      <protection locked="0"/>
    </xf>
    <xf numFmtId="0" fontId="16" fillId="0" borderId="7" xfId="0" applyFont="1" applyBorder="1" applyAlignment="1" applyProtection="1">
      <alignment horizontal="center" vertical="center" wrapText="1"/>
      <protection locked="0"/>
    </xf>
    <xf numFmtId="177" fontId="16" fillId="0" borderId="7" xfId="0" applyNumberFormat="1" applyFont="1" applyBorder="1" applyProtection="1">
      <alignment vertical="center"/>
      <protection locked="0"/>
    </xf>
    <xf numFmtId="176" fontId="16" fillId="0" borderId="5" xfId="0" applyNumberFormat="1" applyFont="1" applyBorder="1" applyAlignment="1" applyProtection="1">
      <alignment vertical="center" wrapText="1"/>
      <protection locked="0"/>
    </xf>
    <xf numFmtId="0" fontId="16" fillId="0" borderId="1" xfId="0" applyFont="1" applyBorder="1">
      <alignment vertical="center"/>
    </xf>
    <xf numFmtId="0" fontId="16" fillId="0" borderId="1" xfId="0" applyFont="1" applyBorder="1" applyAlignment="1">
      <alignment vertical="center" wrapText="1"/>
    </xf>
    <xf numFmtId="0" fontId="16" fillId="0" borderId="8" xfId="0" applyFont="1" applyBorder="1" applyProtection="1">
      <alignment vertical="center"/>
      <protection locked="0"/>
    </xf>
    <xf numFmtId="177" fontId="16" fillId="0" borderId="8" xfId="0" applyNumberFormat="1" applyFont="1" applyBorder="1" applyProtection="1">
      <alignment vertical="center"/>
      <protection locked="0"/>
    </xf>
    <xf numFmtId="0" fontId="6" fillId="0" borderId="1" xfId="0" applyFont="1" applyBorder="1" applyAlignment="1" applyProtection="1">
      <alignment vertical="center" wrapText="1"/>
      <protection locked="0"/>
    </xf>
    <xf numFmtId="177" fontId="6" fillId="0" borderId="1" xfId="0" applyNumberFormat="1" applyFont="1" applyBorder="1" applyAlignment="1" applyProtection="1">
      <alignment vertical="center" wrapText="1"/>
      <protection locked="0"/>
    </xf>
    <xf numFmtId="183" fontId="16" fillId="0" borderId="1" xfId="0" applyNumberFormat="1" applyFont="1" applyBorder="1" applyProtection="1">
      <alignment vertical="center"/>
      <protection locked="0"/>
    </xf>
    <xf numFmtId="177" fontId="16" fillId="3" borderId="1" xfId="0" applyNumberFormat="1" applyFont="1" applyFill="1" applyBorder="1" applyAlignment="1" applyProtection="1">
      <alignment horizontal="right" vertical="center"/>
      <protection locked="0"/>
    </xf>
    <xf numFmtId="38" fontId="16" fillId="0" borderId="11" xfId="1" applyFont="1" applyFill="1" applyBorder="1" applyAlignment="1" applyProtection="1">
      <alignment vertical="center"/>
      <protection locked="0"/>
    </xf>
    <xf numFmtId="38" fontId="16" fillId="0" borderId="14" xfId="1" applyFont="1" applyFill="1" applyBorder="1" applyAlignment="1" applyProtection="1">
      <alignment vertical="center"/>
      <protection locked="0"/>
    </xf>
    <xf numFmtId="38" fontId="16" fillId="0" borderId="11" xfId="1" applyFont="1" applyFill="1" applyBorder="1" applyAlignment="1" applyProtection="1">
      <alignment vertical="center" shrinkToFit="1"/>
      <protection locked="0"/>
    </xf>
    <xf numFmtId="176" fontId="2" fillId="0" borderId="1" xfId="0" applyNumberFormat="1" applyFont="1" applyBorder="1" applyAlignment="1">
      <alignment vertical="center" wrapText="1"/>
    </xf>
    <xf numFmtId="0" fontId="18" fillId="0" borderId="53" xfId="0" applyFont="1" applyBorder="1" applyAlignment="1">
      <alignment horizontal="center" vertical="center" wrapText="1"/>
    </xf>
    <xf numFmtId="38" fontId="18" fillId="0" borderId="53" xfId="1" applyFont="1" applyBorder="1" applyAlignment="1">
      <alignment vertical="center" wrapText="1"/>
    </xf>
    <xf numFmtId="38" fontId="18" fillId="0" borderId="53" xfId="1" applyFont="1" applyFill="1" applyBorder="1" applyAlignment="1">
      <alignment vertical="center"/>
    </xf>
    <xf numFmtId="38" fontId="18" fillId="0" borderId="53" xfId="1" applyFont="1" applyFill="1" applyBorder="1" applyAlignment="1" applyProtection="1">
      <alignment vertical="center"/>
      <protection locked="0"/>
    </xf>
    <xf numFmtId="38" fontId="19" fillId="0" borderId="53" xfId="1" applyFont="1" applyFill="1" applyBorder="1" applyAlignment="1" applyProtection="1">
      <alignment vertical="center"/>
      <protection locked="0"/>
    </xf>
    <xf numFmtId="0" fontId="16" fillId="0" borderId="53" xfId="0" applyFont="1" applyBorder="1">
      <alignment vertical="center"/>
    </xf>
    <xf numFmtId="38" fontId="20" fillId="0" borderId="53" xfId="0" applyNumberFormat="1" applyFont="1" applyBorder="1">
      <alignment vertical="center"/>
    </xf>
    <xf numFmtId="0" fontId="30" fillId="0" borderId="1" xfId="0" applyFont="1" applyBorder="1" applyAlignment="1">
      <alignment horizontal="center" vertical="center" wrapText="1"/>
    </xf>
    <xf numFmtId="0" fontId="17" fillId="0" borderId="0" xfId="0" applyFont="1">
      <alignment vertical="center"/>
    </xf>
    <xf numFmtId="0" fontId="4" fillId="0" borderId="48" xfId="0" applyFont="1" applyBorder="1" applyAlignment="1">
      <alignment horizontal="center" vertical="center" wrapText="1"/>
    </xf>
    <xf numFmtId="0" fontId="16" fillId="0" borderId="7" xfId="0" applyFont="1" applyBorder="1" applyAlignment="1" applyProtection="1">
      <alignment horizontal="left" vertical="center"/>
      <protection locked="0"/>
    </xf>
    <xf numFmtId="178" fontId="16" fillId="0" borderId="7" xfId="0" applyNumberFormat="1" applyFont="1" applyBorder="1" applyAlignment="1" applyProtection="1">
      <alignment horizontal="center" vertical="center"/>
      <protection locked="0"/>
    </xf>
    <xf numFmtId="178" fontId="16" fillId="0" borderId="10" xfId="0" applyNumberFormat="1" applyFont="1" applyBorder="1" applyAlignment="1" applyProtection="1">
      <alignment horizontal="center" vertical="center"/>
      <protection locked="0"/>
    </xf>
    <xf numFmtId="177" fontId="16" fillId="0" borderId="11" xfId="0" applyNumberFormat="1" applyFont="1" applyBorder="1" applyProtection="1">
      <alignment vertical="center"/>
      <protection locked="0"/>
    </xf>
    <xf numFmtId="177" fontId="16" fillId="0" borderId="10" xfId="0" applyNumberFormat="1" applyFont="1" applyBorder="1" applyProtection="1">
      <alignment vertical="center"/>
      <protection locked="0"/>
    </xf>
    <xf numFmtId="177" fontId="16" fillId="0" borderId="11" xfId="0" applyNumberFormat="1" applyFont="1" applyBorder="1" applyAlignment="1" applyProtection="1">
      <alignment vertical="center" shrinkToFit="1"/>
      <protection locked="0"/>
    </xf>
    <xf numFmtId="177" fontId="16" fillId="0" borderId="10" xfId="0" applyNumberFormat="1" applyFont="1" applyBorder="1" applyAlignment="1" applyProtection="1">
      <alignment vertical="center" wrapText="1" shrinkToFit="1"/>
      <protection locked="0"/>
    </xf>
    <xf numFmtId="177" fontId="2" fillId="0" borderId="22" xfId="0" applyNumberFormat="1" applyFont="1" applyBorder="1">
      <alignment vertical="center"/>
    </xf>
    <xf numFmtId="0" fontId="16" fillId="0" borderId="12" xfId="0" applyFont="1" applyBorder="1" applyAlignment="1" applyProtection="1">
      <alignment horizontal="center" vertical="center"/>
      <protection locked="0"/>
    </xf>
    <xf numFmtId="179" fontId="16" fillId="0" borderId="12" xfId="0" applyNumberFormat="1" applyFont="1" applyBorder="1" applyAlignment="1" applyProtection="1">
      <alignment horizontal="center" vertical="center"/>
      <protection locked="0"/>
    </xf>
    <xf numFmtId="179" fontId="16" fillId="0" borderId="13" xfId="0" applyNumberFormat="1" applyFont="1" applyBorder="1" applyAlignment="1" applyProtection="1">
      <alignment horizontal="center" vertical="center"/>
      <protection locked="0"/>
    </xf>
    <xf numFmtId="177" fontId="16" fillId="0" borderId="14" xfId="0" applyNumberFormat="1" applyFont="1" applyBorder="1" applyProtection="1">
      <alignment vertical="center"/>
      <protection locked="0"/>
    </xf>
    <xf numFmtId="177" fontId="16" fillId="0" borderId="13" xfId="0" applyNumberFormat="1" applyFont="1" applyBorder="1" applyProtection="1">
      <alignment vertical="center"/>
      <protection locked="0"/>
    </xf>
    <xf numFmtId="177" fontId="16" fillId="0" borderId="13" xfId="0" applyNumberFormat="1" applyFont="1" applyBorder="1" applyAlignment="1" applyProtection="1">
      <alignment vertical="center" wrapText="1" shrinkToFit="1"/>
      <protection locked="0"/>
    </xf>
    <xf numFmtId="177" fontId="2" fillId="0" borderId="22" xfId="0" applyNumberFormat="1" applyFont="1" applyBorder="1" applyProtection="1">
      <alignment vertical="center"/>
      <protection locked="0"/>
    </xf>
    <xf numFmtId="0" fontId="16" fillId="0" borderId="13" xfId="0" applyFont="1" applyBorder="1" applyAlignment="1" applyProtection="1">
      <alignment horizontal="center" vertical="center"/>
      <protection locked="0"/>
    </xf>
    <xf numFmtId="0" fontId="16" fillId="0" borderId="6" xfId="0" applyFont="1" applyBorder="1" applyAlignment="1" applyProtection="1">
      <alignment horizontal="right" vertical="center"/>
      <protection locked="0"/>
    </xf>
    <xf numFmtId="179" fontId="16" fillId="0" borderId="6" xfId="0" applyNumberFormat="1" applyFont="1" applyBorder="1" applyAlignment="1" applyProtection="1">
      <alignment horizontal="center" vertical="center"/>
      <protection locked="0"/>
    </xf>
    <xf numFmtId="177" fontId="2" fillId="0" borderId="25" xfId="0" applyNumberFormat="1" applyFont="1" applyBorder="1" applyProtection="1">
      <alignment vertical="center"/>
      <protection locked="0"/>
    </xf>
    <xf numFmtId="177" fontId="2" fillId="0" borderId="24" xfId="0" applyNumberFormat="1" applyFont="1" applyBorder="1" applyAlignment="1">
      <alignment vertical="center" shrinkToFit="1"/>
    </xf>
    <xf numFmtId="177" fontId="2" fillId="0" borderId="20" xfId="0" applyNumberFormat="1" applyFont="1" applyBorder="1">
      <alignment vertical="center"/>
    </xf>
    <xf numFmtId="177" fontId="16" fillId="0" borderId="20" xfId="0" applyNumberFormat="1" applyFont="1" applyBorder="1" applyProtection="1">
      <alignment vertical="center"/>
      <protection locked="0"/>
    </xf>
    <xf numFmtId="177" fontId="16" fillId="0" borderId="21" xfId="0" applyNumberFormat="1" applyFont="1" applyBorder="1" applyAlignment="1" applyProtection="1">
      <alignment vertical="center" shrinkToFit="1"/>
      <protection locked="0"/>
    </xf>
    <xf numFmtId="177" fontId="16" fillId="0" borderId="22" xfId="0" applyNumberFormat="1" applyFont="1" applyBorder="1" applyProtection="1">
      <alignment vertical="center"/>
      <protection locked="0"/>
    </xf>
    <xf numFmtId="177" fontId="16" fillId="0" borderId="23" xfId="0" applyNumberFormat="1" applyFont="1" applyBorder="1" applyAlignment="1" applyProtection="1">
      <alignment vertical="center" shrinkToFit="1"/>
      <protection locked="0"/>
    </xf>
    <xf numFmtId="0" fontId="16" fillId="0" borderId="12" xfId="0" applyFont="1" applyBorder="1" applyAlignment="1" applyProtection="1">
      <alignment horizontal="right" vertical="center" wrapText="1"/>
      <protection locked="0"/>
    </xf>
    <xf numFmtId="177" fontId="2" fillId="0" borderId="15" xfId="0" applyNumberFormat="1" applyFont="1" applyBorder="1">
      <alignment vertical="center"/>
    </xf>
    <xf numFmtId="0" fontId="2" fillId="0" borderId="7" xfId="0" applyFont="1" applyBorder="1" applyAlignment="1" applyProtection="1">
      <alignment horizontal="left" vertical="center"/>
      <protection locked="0"/>
    </xf>
    <xf numFmtId="178" fontId="2" fillId="0" borderId="7" xfId="0" applyNumberFormat="1" applyFont="1" applyBorder="1" applyAlignment="1" applyProtection="1">
      <alignment horizontal="center" vertical="center"/>
      <protection locked="0"/>
    </xf>
    <xf numFmtId="178" fontId="2" fillId="0" borderId="10" xfId="0" applyNumberFormat="1" applyFont="1" applyBorder="1" applyAlignment="1" applyProtection="1">
      <alignment horizontal="center" vertical="center"/>
      <protection locked="0"/>
    </xf>
    <xf numFmtId="177" fontId="2" fillId="0" borderId="11" xfId="0" applyNumberFormat="1" applyFont="1" applyBorder="1" applyProtection="1">
      <alignment vertical="center"/>
      <protection locked="0"/>
    </xf>
    <xf numFmtId="177" fontId="2" fillId="0" borderId="10" xfId="0" applyNumberFormat="1" applyFont="1" applyBorder="1" applyProtection="1">
      <alignment vertical="center"/>
      <protection locked="0"/>
    </xf>
    <xf numFmtId="177" fontId="2" fillId="0" borderId="10" xfId="0" applyNumberFormat="1" applyFont="1" applyBorder="1" applyAlignment="1" applyProtection="1">
      <alignment vertical="center" wrapText="1" shrinkToFit="1"/>
      <protection locked="0"/>
    </xf>
    <xf numFmtId="177" fontId="2" fillId="0" borderId="20" xfId="0" applyNumberFormat="1" applyFont="1" applyBorder="1" applyProtection="1">
      <alignment vertical="center"/>
      <protection locked="0"/>
    </xf>
    <xf numFmtId="0" fontId="2" fillId="0" borderId="12" xfId="0" applyFont="1" applyBorder="1" applyAlignment="1" applyProtection="1">
      <alignment horizontal="center" vertical="center"/>
      <protection locked="0"/>
    </xf>
    <xf numFmtId="179" fontId="2" fillId="0" borderId="12" xfId="0" applyNumberFormat="1" applyFont="1" applyBorder="1" applyAlignment="1" applyProtection="1">
      <alignment horizontal="center" vertical="center"/>
      <protection locked="0"/>
    </xf>
    <xf numFmtId="179" fontId="2" fillId="0" borderId="13" xfId="0" applyNumberFormat="1" applyFont="1" applyBorder="1" applyAlignment="1" applyProtection="1">
      <alignment horizontal="center" vertical="center"/>
      <protection locked="0"/>
    </xf>
    <xf numFmtId="177" fontId="2" fillId="0" borderId="14" xfId="0" applyNumberFormat="1" applyFont="1" applyBorder="1" applyProtection="1">
      <alignment vertical="center"/>
      <protection locked="0"/>
    </xf>
    <xf numFmtId="177" fontId="2" fillId="0" borderId="13" xfId="0" applyNumberFormat="1" applyFont="1" applyBorder="1" applyProtection="1">
      <alignment vertical="center"/>
      <protection locked="0"/>
    </xf>
    <xf numFmtId="177" fontId="2" fillId="0" borderId="13" xfId="0" applyNumberFormat="1" applyFont="1" applyBorder="1" applyAlignment="1" applyProtection="1">
      <alignment vertical="center" wrapText="1" shrinkToFit="1"/>
      <protection locked="0"/>
    </xf>
    <xf numFmtId="0" fontId="2" fillId="0" borderId="13" xfId="0" applyFont="1" applyBorder="1" applyAlignment="1" applyProtection="1">
      <alignment horizontal="center" vertical="center"/>
      <protection locked="0"/>
    </xf>
    <xf numFmtId="179" fontId="2" fillId="0" borderId="6" xfId="0" applyNumberFormat="1" applyFont="1" applyBorder="1" applyAlignment="1">
      <alignment horizontal="center" vertical="center"/>
    </xf>
    <xf numFmtId="177" fontId="2" fillId="0" borderId="13" xfId="0" applyNumberFormat="1" applyFont="1" applyBorder="1" applyAlignment="1">
      <alignment vertical="center" wrapText="1" shrinkToFit="1"/>
    </xf>
    <xf numFmtId="0" fontId="16" fillId="0" borderId="7" xfId="0" applyFont="1" applyBorder="1" applyAlignment="1" applyProtection="1">
      <alignment horizontal="left" vertical="center" wrapText="1"/>
      <protection locked="0"/>
    </xf>
    <xf numFmtId="177" fontId="2" fillId="0" borderId="26" xfId="0" applyNumberFormat="1" applyFont="1" applyBorder="1" applyProtection="1">
      <alignment vertical="center"/>
      <protection locked="0"/>
    </xf>
    <xf numFmtId="178" fontId="16" fillId="0" borderId="10" xfId="0" applyNumberFormat="1" applyFont="1" applyBorder="1" applyAlignment="1" applyProtection="1">
      <alignment horizontal="center" vertical="center" wrapText="1" shrinkToFit="1"/>
      <protection locked="0"/>
    </xf>
    <xf numFmtId="179" fontId="16" fillId="0" borderId="13" xfId="0" applyNumberFormat="1" applyFont="1" applyBorder="1" applyAlignment="1" applyProtection="1">
      <alignment horizontal="center" vertical="center" wrapText="1" shrinkToFit="1"/>
      <protection locked="0"/>
    </xf>
    <xf numFmtId="0" fontId="16" fillId="0" borderId="13" xfId="0" applyFont="1" applyBorder="1" applyAlignment="1" applyProtection="1">
      <alignment horizontal="center" vertical="center" wrapText="1" shrinkToFit="1"/>
      <protection locked="0"/>
    </xf>
    <xf numFmtId="177" fontId="16" fillId="0" borderId="10" xfId="0" applyNumberFormat="1" applyFont="1" applyBorder="1" applyAlignment="1" applyProtection="1">
      <alignment vertical="center" wrapText="1"/>
      <protection locked="0"/>
    </xf>
    <xf numFmtId="0" fontId="2" fillId="0" borderId="13" xfId="0" applyFont="1" applyBorder="1" applyAlignment="1" applyProtection="1">
      <alignment horizontal="center" vertical="center" wrapText="1" shrinkToFit="1"/>
      <protection locked="0"/>
    </xf>
    <xf numFmtId="177" fontId="16" fillId="0" borderId="13" xfId="0" applyNumberFormat="1" applyFont="1" applyBorder="1" applyAlignment="1" applyProtection="1">
      <alignment vertical="center" wrapText="1"/>
      <protection locked="0"/>
    </xf>
    <xf numFmtId="178" fontId="2" fillId="0" borderId="10" xfId="0" applyNumberFormat="1" applyFont="1" applyBorder="1" applyAlignment="1" applyProtection="1">
      <alignment horizontal="center" vertical="center" wrapText="1" shrinkToFit="1"/>
      <protection locked="0"/>
    </xf>
    <xf numFmtId="179" fontId="2" fillId="0" borderId="13" xfId="0" applyNumberFormat="1" applyFont="1" applyBorder="1" applyAlignment="1" applyProtection="1">
      <alignment horizontal="center" vertical="center" wrapText="1" shrinkToFit="1"/>
      <protection locked="0"/>
    </xf>
    <xf numFmtId="0" fontId="4" fillId="0" borderId="31" xfId="0" applyFont="1" applyBorder="1" applyAlignment="1">
      <alignment horizontal="center" vertical="center" wrapText="1"/>
    </xf>
    <xf numFmtId="0" fontId="28" fillId="0" borderId="0" xfId="0" applyFont="1" applyAlignment="1">
      <alignment vertical="center" readingOrder="1"/>
    </xf>
    <xf numFmtId="0" fontId="28" fillId="0" borderId="0" xfId="0" applyFont="1" applyAlignment="1">
      <alignment horizontal="left" vertical="center" indent="3" readingOrder="1"/>
    </xf>
    <xf numFmtId="0" fontId="25" fillId="0" borderId="0" xfId="0" applyFont="1" applyAlignment="1">
      <alignment vertical="center" readingOrder="1"/>
    </xf>
    <xf numFmtId="0" fontId="27" fillId="0" borderId="0" xfId="0" applyFont="1" applyAlignment="1">
      <alignment horizontal="left" vertical="center" indent="3" readingOrder="1"/>
    </xf>
    <xf numFmtId="38" fontId="2" fillId="0" borderId="15" xfId="1" applyFont="1" applyFill="1" applyBorder="1" applyAlignment="1" applyProtection="1">
      <alignment vertical="center"/>
    </xf>
    <xf numFmtId="177" fontId="2" fillId="2" borderId="1" xfId="0" applyNumberFormat="1" applyFont="1" applyFill="1" applyBorder="1" applyProtection="1">
      <alignment vertical="center"/>
      <protection locked="0"/>
    </xf>
    <xf numFmtId="177" fontId="2" fillId="0" borderId="7" xfId="0" applyNumberFormat="1" applyFont="1" applyBorder="1" applyAlignment="1" applyProtection="1">
      <alignment horizontal="right" vertical="center"/>
      <protection locked="0"/>
    </xf>
    <xf numFmtId="177" fontId="16" fillId="0" borderId="7" xfId="0" applyNumberFormat="1" applyFont="1" applyBorder="1" applyAlignment="1" applyProtection="1">
      <alignment horizontal="right" vertical="center"/>
      <protection locked="0"/>
    </xf>
    <xf numFmtId="177" fontId="2" fillId="0" borderId="16" xfId="0" applyNumberFormat="1" applyFont="1" applyBorder="1" applyAlignment="1" applyProtection="1">
      <alignment horizontal="right" vertical="center"/>
      <protection locked="0"/>
    </xf>
    <xf numFmtId="177" fontId="2" fillId="3" borderId="1" xfId="0" applyNumberFormat="1" applyFont="1" applyFill="1" applyBorder="1" applyAlignment="1" applyProtection="1">
      <alignment horizontal="right" vertical="center"/>
      <protection locked="0"/>
    </xf>
    <xf numFmtId="0" fontId="30" fillId="0" borderId="1" xfId="0" applyFont="1" applyBorder="1" applyAlignment="1">
      <alignment horizontal="center" vertical="center"/>
    </xf>
    <xf numFmtId="0" fontId="16" fillId="0" borderId="1" xfId="0" applyFont="1" applyBorder="1" applyAlignment="1" applyProtection="1">
      <alignment horizontal="left" vertical="center" wrapText="1"/>
      <protection locked="0"/>
    </xf>
    <xf numFmtId="0" fontId="10" fillId="0" borderId="0" xfId="0" applyFont="1">
      <alignment vertical="center"/>
    </xf>
    <xf numFmtId="38" fontId="2" fillId="0" borderId="11" xfId="1" applyFont="1" applyFill="1" applyBorder="1" applyAlignment="1" applyProtection="1">
      <alignment vertical="center"/>
      <protection locked="0"/>
    </xf>
    <xf numFmtId="38" fontId="2" fillId="0" borderId="14" xfId="1" applyFont="1" applyFill="1" applyBorder="1" applyAlignment="1" applyProtection="1">
      <alignment vertical="center"/>
      <protection locked="0"/>
    </xf>
    <xf numFmtId="177" fontId="2" fillId="0" borderId="11" xfId="0" applyNumberFormat="1" applyFont="1" applyBorder="1" applyAlignment="1" applyProtection="1">
      <alignment vertical="center" shrinkToFit="1"/>
      <protection locked="0"/>
    </xf>
    <xf numFmtId="0" fontId="16" fillId="0" borderId="12" xfId="0" applyFont="1" applyBorder="1" applyAlignment="1" applyProtection="1">
      <alignment horizontal="right" vertical="center"/>
      <protection locked="0"/>
    </xf>
    <xf numFmtId="0" fontId="31" fillId="0" borderId="0" xfId="0" applyFont="1">
      <alignment vertical="center"/>
    </xf>
    <xf numFmtId="0" fontId="16" fillId="0" borderId="49" xfId="0" applyFont="1" applyBorder="1" applyAlignment="1">
      <alignment horizontal="left" vertical="center"/>
    </xf>
    <xf numFmtId="0" fontId="2" fillId="0" borderId="1" xfId="0" applyFont="1" applyBorder="1" applyAlignment="1">
      <alignment horizontal="left" vertical="center"/>
    </xf>
    <xf numFmtId="0" fontId="2" fillId="0" borderId="32" xfId="0" applyFont="1" applyBorder="1" applyAlignment="1">
      <alignment horizontal="center" vertical="center"/>
    </xf>
    <xf numFmtId="0" fontId="2" fillId="0" borderId="15" xfId="0" applyFont="1" applyBorder="1" applyAlignment="1">
      <alignment horizontal="center" vertical="center"/>
    </xf>
    <xf numFmtId="0" fontId="2" fillId="0" borderId="5"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horizontal="left" vertical="center"/>
    </xf>
    <xf numFmtId="0" fontId="2" fillId="0" borderId="7" xfId="0" applyFont="1" applyBorder="1" applyAlignment="1">
      <alignment horizontal="center" vertical="center" textRotation="255"/>
    </xf>
    <xf numFmtId="0" fontId="2" fillId="0" borderId="12" xfId="0" applyFont="1" applyBorder="1" applyAlignment="1">
      <alignment horizontal="center" vertical="center" textRotation="255"/>
    </xf>
    <xf numFmtId="0" fontId="2" fillId="0" borderId="6" xfId="0" applyFont="1" applyBorder="1" applyAlignment="1">
      <alignment horizontal="center" vertical="center" textRotation="255"/>
    </xf>
    <xf numFmtId="0" fontId="2" fillId="0" borderId="12"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center" vertical="center"/>
    </xf>
    <xf numFmtId="0" fontId="2" fillId="0" borderId="12" xfId="0" applyFont="1" applyBorder="1" applyAlignment="1">
      <alignment horizontal="center" vertical="center"/>
    </xf>
    <xf numFmtId="0" fontId="2" fillId="0" borderId="6" xfId="0" applyFont="1" applyBorder="1" applyAlignment="1">
      <alignment horizontal="center" vertical="center"/>
    </xf>
    <xf numFmtId="0" fontId="30"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4" xfId="0" applyFont="1" applyBorder="1" applyAlignment="1">
      <alignment horizontal="center" vertical="center" wrapText="1"/>
    </xf>
    <xf numFmtId="0" fontId="16" fillId="0" borderId="7" xfId="0" applyFont="1" applyBorder="1" applyAlignment="1" applyProtection="1">
      <alignment horizontal="center" vertical="center" wrapText="1"/>
      <protection locked="0"/>
    </xf>
    <xf numFmtId="0" fontId="16" fillId="0" borderId="12" xfId="0" applyFont="1" applyBorder="1" applyAlignment="1" applyProtection="1">
      <alignment horizontal="center" vertical="center" wrapText="1"/>
      <protection locked="0"/>
    </xf>
    <xf numFmtId="0" fontId="16" fillId="0" borderId="6" xfId="0" applyFont="1" applyBorder="1" applyAlignment="1" applyProtection="1">
      <alignment horizontal="center" vertical="center" wrapText="1"/>
      <protection locked="0"/>
    </xf>
    <xf numFmtId="0" fontId="2" fillId="2" borderId="1" xfId="0" applyFont="1" applyFill="1" applyBorder="1" applyAlignment="1">
      <alignment horizontal="center" vertical="center" wrapText="1"/>
    </xf>
    <xf numFmtId="0" fontId="2" fillId="0" borderId="7" xfId="0" applyFont="1" applyBorder="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3" borderId="5"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0" borderId="7"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 xfId="0" applyFont="1" applyBorder="1" applyAlignment="1">
      <alignment horizontal="center" vertical="center"/>
    </xf>
    <xf numFmtId="0" fontId="2" fillId="0" borderId="33" xfId="0" applyFont="1" applyBorder="1" applyAlignment="1">
      <alignment horizontal="center" vertical="center"/>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2" fillId="3" borderId="32" xfId="0" applyFont="1" applyFill="1" applyBorder="1" applyAlignment="1">
      <alignment horizontal="center" vertical="center"/>
    </xf>
    <xf numFmtId="0" fontId="2" fillId="3" borderId="19" xfId="0" applyFont="1" applyFill="1" applyBorder="1" applyAlignment="1">
      <alignment horizontal="center" vertical="center"/>
    </xf>
    <xf numFmtId="0" fontId="2" fillId="3" borderId="15" xfId="0" applyFont="1" applyFill="1" applyBorder="1" applyAlignment="1">
      <alignment horizontal="center" vertical="center"/>
    </xf>
    <xf numFmtId="0" fontId="2" fillId="6" borderId="39" xfId="0" applyFont="1" applyFill="1" applyBorder="1" applyAlignment="1">
      <alignment horizontal="center" vertical="center"/>
    </xf>
    <xf numFmtId="0" fontId="2" fillId="6" borderId="40" xfId="0" applyFont="1" applyFill="1" applyBorder="1" applyAlignment="1">
      <alignment horizontal="center" vertical="center"/>
    </xf>
    <xf numFmtId="0" fontId="2" fillId="6" borderId="41" xfId="0" applyFont="1" applyFill="1" applyBorder="1" applyAlignment="1">
      <alignment horizontal="center" vertical="center"/>
    </xf>
    <xf numFmtId="0" fontId="2" fillId="7" borderId="42" xfId="0" applyFont="1" applyFill="1" applyBorder="1" applyAlignment="1">
      <alignment horizontal="center" vertical="center"/>
    </xf>
    <xf numFmtId="0" fontId="2" fillId="7" borderId="43" xfId="0" applyFont="1" applyFill="1" applyBorder="1" applyAlignment="1">
      <alignment horizontal="center" vertical="center"/>
    </xf>
    <xf numFmtId="0" fontId="2" fillId="7" borderId="44" xfId="0" applyFont="1" applyFill="1" applyBorder="1" applyAlignment="1">
      <alignment horizontal="center" vertical="center"/>
    </xf>
    <xf numFmtId="0" fontId="12" fillId="8" borderId="36" xfId="0" applyFont="1" applyFill="1" applyBorder="1" applyAlignment="1">
      <alignment horizontal="center" vertical="center"/>
    </xf>
    <xf numFmtId="0" fontId="12" fillId="8" borderId="37" xfId="0" applyFont="1" applyFill="1" applyBorder="1" applyAlignment="1">
      <alignment horizontal="center" vertical="center"/>
    </xf>
    <xf numFmtId="0" fontId="12" fillId="8" borderId="38" xfId="0" applyFont="1" applyFill="1" applyBorder="1" applyAlignment="1">
      <alignment horizontal="center" vertical="center"/>
    </xf>
    <xf numFmtId="0" fontId="2" fillId="0" borderId="1"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2" fillId="0" borderId="12"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177" fontId="2" fillId="0" borderId="7" xfId="0" applyNumberFormat="1" applyFont="1" applyBorder="1" applyProtection="1">
      <alignment vertical="center"/>
      <protection locked="0"/>
    </xf>
    <xf numFmtId="177" fontId="2" fillId="0" borderId="12" xfId="0" applyNumberFormat="1" applyFont="1" applyBorder="1" applyProtection="1">
      <alignment vertical="center"/>
      <protection locked="0"/>
    </xf>
    <xf numFmtId="177" fontId="2" fillId="0" borderId="6" xfId="0" applyNumberFormat="1" applyFont="1" applyBorder="1" applyProtection="1">
      <alignment vertical="center"/>
      <protection locked="0"/>
    </xf>
    <xf numFmtId="177" fontId="2" fillId="0" borderId="1" xfId="0" applyNumberFormat="1" applyFont="1" applyBorder="1" applyProtection="1">
      <alignment vertical="center"/>
      <protection locked="0"/>
    </xf>
    <xf numFmtId="177" fontId="2" fillId="0" borderId="7" xfId="0" applyNumberFormat="1" applyFont="1" applyBorder="1" applyAlignment="1" applyProtection="1">
      <alignment horizontal="center" vertical="center" wrapText="1"/>
      <protection locked="0"/>
    </xf>
    <xf numFmtId="177" fontId="2" fillId="0" borderId="12" xfId="0" applyNumberFormat="1" applyFont="1" applyBorder="1" applyAlignment="1" applyProtection="1">
      <alignment horizontal="center" vertical="center" wrapText="1"/>
      <protection locked="0"/>
    </xf>
    <xf numFmtId="177" fontId="2" fillId="0" borderId="6" xfId="0" applyNumberFormat="1" applyFont="1" applyBorder="1" applyAlignment="1" applyProtection="1">
      <alignment horizontal="center" vertical="center" wrapText="1"/>
      <protection locked="0"/>
    </xf>
    <xf numFmtId="177" fontId="16" fillId="0" borderId="7" xfId="0" applyNumberFormat="1" applyFont="1" applyBorder="1" applyAlignment="1" applyProtection="1">
      <alignment horizontal="center" vertical="center" wrapText="1"/>
      <protection locked="0"/>
    </xf>
    <xf numFmtId="177" fontId="16" fillId="0" borderId="12" xfId="0" applyNumberFormat="1" applyFont="1" applyBorder="1" applyAlignment="1" applyProtection="1">
      <alignment horizontal="center" vertical="center" wrapText="1"/>
      <protection locked="0"/>
    </xf>
    <xf numFmtId="177" fontId="16" fillId="0" borderId="6" xfId="0" applyNumberFormat="1" applyFont="1" applyBorder="1" applyAlignment="1" applyProtection="1">
      <alignment horizontal="center" vertical="center" wrapText="1"/>
      <protection locked="0"/>
    </xf>
    <xf numFmtId="0" fontId="16" fillId="0" borderId="7" xfId="0" applyFont="1" applyBorder="1" applyAlignment="1" applyProtection="1">
      <alignment vertical="center" wrapText="1"/>
      <protection locked="0"/>
    </xf>
    <xf numFmtId="0" fontId="16" fillId="0" borderId="12" xfId="0" applyFont="1" applyBorder="1" applyAlignment="1" applyProtection="1">
      <alignment vertical="center" wrapText="1"/>
      <protection locked="0"/>
    </xf>
    <xf numFmtId="0" fontId="16" fillId="0" borderId="6" xfId="0" applyFont="1" applyBorder="1" applyAlignment="1" applyProtection="1">
      <alignment vertical="center" wrapText="1"/>
      <protection locked="0"/>
    </xf>
    <xf numFmtId="177" fontId="16" fillId="0" borderId="7" xfId="0" applyNumberFormat="1" applyFont="1" applyBorder="1" applyProtection="1">
      <alignment vertical="center"/>
      <protection locked="0"/>
    </xf>
    <xf numFmtId="177" fontId="16" fillId="0" borderId="12" xfId="0" applyNumberFormat="1" applyFont="1" applyBorder="1" applyProtection="1">
      <alignment vertical="center"/>
      <protection locked="0"/>
    </xf>
    <xf numFmtId="177" fontId="16" fillId="0" borderId="6" xfId="0" applyNumberFormat="1" applyFont="1" applyBorder="1" applyProtection="1">
      <alignment vertical="center"/>
      <protection locked="0"/>
    </xf>
    <xf numFmtId="0" fontId="16" fillId="0" borderId="1" xfId="0" applyFont="1" applyBorder="1" applyAlignment="1" applyProtection="1">
      <alignment vertical="center" wrapText="1"/>
      <protection locked="0"/>
    </xf>
    <xf numFmtId="31" fontId="16" fillId="0" borderId="7" xfId="0" applyNumberFormat="1" applyFont="1" applyBorder="1" applyAlignment="1" applyProtection="1">
      <alignment horizontal="center" vertical="center" wrapText="1"/>
      <protection locked="0"/>
    </xf>
    <xf numFmtId="0" fontId="4" fillId="0" borderId="50" xfId="0" applyFont="1" applyBorder="1" applyAlignment="1">
      <alignment horizontal="center" vertical="center" wrapText="1"/>
    </xf>
    <xf numFmtId="0" fontId="4" fillId="0" borderId="51" xfId="0" applyFont="1" applyBorder="1" applyAlignment="1">
      <alignment horizontal="center" vertical="center" wrapText="1"/>
    </xf>
    <xf numFmtId="0" fontId="29" fillId="7" borderId="0" xfId="0" applyFont="1" applyFill="1" applyAlignment="1" applyProtection="1">
      <alignment horizontal="left" vertical="center" wrapText="1"/>
      <protection locked="0"/>
    </xf>
    <xf numFmtId="0" fontId="29" fillId="7" borderId="52" xfId="0" applyFont="1" applyFill="1" applyBorder="1" applyAlignment="1" applyProtection="1">
      <alignment horizontal="left" vertical="center" wrapText="1"/>
      <protection locked="0"/>
    </xf>
    <xf numFmtId="177" fontId="16" fillId="0" borderId="1" xfId="0" applyNumberFormat="1" applyFont="1" applyBorder="1" applyProtection="1">
      <alignment vertical="center"/>
      <protection locked="0"/>
    </xf>
    <xf numFmtId="0" fontId="29" fillId="6" borderId="0" xfId="0" applyFont="1" applyFill="1" applyAlignment="1" applyProtection="1">
      <alignment horizontal="left" vertical="center" wrapText="1"/>
      <protection locked="0"/>
    </xf>
  </cellXfs>
  <cellStyles count="4">
    <cellStyle name="桁区切り" xfId="1" builtinId="6"/>
    <cellStyle name="標準" xfId="0" builtinId="0"/>
    <cellStyle name="標準 2" xfId="2" xr:uid="{00000000-0005-0000-0000-000003000000}"/>
    <cellStyle name="標準 3"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249555</xdr:colOff>
      <xdr:row>4</xdr:row>
      <xdr:rowOff>104775</xdr:rowOff>
    </xdr:from>
    <xdr:to>
      <xdr:col>9</xdr:col>
      <xdr:colOff>588669</xdr:colOff>
      <xdr:row>18</xdr:row>
      <xdr:rowOff>131443</xdr:rowOff>
    </xdr:to>
    <xdr:sp macro="" textlink="">
      <xdr:nvSpPr>
        <xdr:cNvPr id="2" name="四角形吹き出し 6">
          <a:extLst>
            <a:ext uri="{FF2B5EF4-FFF2-40B4-BE49-F238E27FC236}">
              <a16:creationId xmlns:a16="http://schemas.microsoft.com/office/drawing/2014/main" id="{97F683DC-D576-422E-972B-0D8908B615B8}"/>
            </a:ext>
          </a:extLst>
        </xdr:cNvPr>
        <xdr:cNvSpPr/>
      </xdr:nvSpPr>
      <xdr:spPr>
        <a:xfrm>
          <a:off x="3011805" y="1066800"/>
          <a:ext cx="6987564" cy="2950843"/>
        </a:xfrm>
        <a:prstGeom prst="wedgeRectCallout">
          <a:avLst>
            <a:gd name="adj1" fmla="val -43483"/>
            <a:gd name="adj2" fmla="val 5535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rtl="0">
            <a:lnSpc>
              <a:spcPts val="1200"/>
            </a:lnSpc>
            <a:defRPr sz="1000"/>
          </a:pPr>
          <a:r>
            <a:rPr lang="ja-JP" altLang="en-US" sz="1050" b="1" i="0" u="none" strike="noStrike" baseline="0">
              <a:solidFill>
                <a:srgbClr val="003366"/>
              </a:solidFill>
              <a:latin typeface="ＭＳ ゴシック" panose="020B0609070205080204" pitchFamily="49" charset="-128"/>
              <a:ea typeface="ＭＳ ゴシック" panose="020B0609070205080204" pitchFamily="49" charset="-128"/>
            </a:rPr>
            <a:t>（記入要領：作成の際は削除）</a:t>
          </a:r>
        </a:p>
        <a:p>
          <a:pPr algn="l" rtl="0">
            <a:lnSpc>
              <a:spcPts val="1200"/>
            </a:lnSpc>
            <a:defRPr sz="1000"/>
          </a:pPr>
          <a:endParaRPr lang="ja-JP" altLang="en-US" sz="1050" b="0" i="0" u="none" strike="noStrike" baseline="0">
            <a:solidFill>
              <a:srgbClr val="003366"/>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50" b="0" i="0" u="none" strike="noStrike" baseline="0">
              <a:solidFill>
                <a:srgbClr val="0000FF"/>
              </a:solidFill>
              <a:latin typeface="ＭＳ ゴシック" panose="020B0609070205080204" pitchFamily="49" charset="-128"/>
              <a:ea typeface="ＭＳ ゴシック" panose="020B0609070205080204" pitchFamily="49" charset="-128"/>
            </a:rPr>
            <a:t>・実施協定を締結する共同機関がある場合は、各機関の費用の内訳が明確となるよう作成してください。</a:t>
          </a:r>
          <a:endParaRPr lang="en-US" altLang="ja-JP" sz="1050" b="0" i="0" u="none" strike="noStrike" baseline="0">
            <a:solidFill>
              <a:srgbClr val="0000FF"/>
            </a:solidFill>
            <a:latin typeface="ＭＳ ゴシック" panose="020B0609070205080204" pitchFamily="49" charset="-128"/>
            <a:ea typeface="ＭＳ ゴシック" panose="020B0609070205080204" pitchFamily="49" charset="-128"/>
          </a:endParaRPr>
        </a:p>
        <a:p>
          <a:pPr algn="l" rtl="0">
            <a:lnSpc>
              <a:spcPts val="1200"/>
            </a:lnSpc>
            <a:defRPr sz="1000"/>
          </a:pPr>
          <a:endParaRPr lang="ja-JP" altLang="en-US" sz="1050" b="0" i="0" u="none" strike="noStrike" baseline="0">
            <a:solidFill>
              <a:srgbClr val="0000FF"/>
            </a:solidFill>
            <a:latin typeface="ＭＳ ゴシック" panose="020B0609070205080204" pitchFamily="49" charset="-128"/>
            <a:ea typeface="ＭＳ ゴシック" panose="020B0609070205080204" pitchFamily="49" charset="-128"/>
          </a:endParaRPr>
        </a:p>
        <a:p>
          <a:pPr algn="l" rtl="0">
            <a:lnSpc>
              <a:spcPts val="1200"/>
            </a:lnSpc>
            <a:defRPr sz="1000"/>
          </a:pPr>
          <a:endParaRPr lang="ja-JP" altLang="en-US" sz="1050" b="0" i="0" u="none" strike="noStrike" baseline="0">
            <a:solidFill>
              <a:srgbClr val="0000FF"/>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600" b="1" i="0" u="none" strike="noStrike" baseline="0">
              <a:solidFill>
                <a:srgbClr val="0000FF"/>
              </a:solidFill>
              <a:latin typeface="ＭＳ ゴシック" panose="020B0609070205080204" pitchFamily="49" charset="-128"/>
              <a:ea typeface="ＭＳ ゴシック" panose="020B0609070205080204" pitchFamily="49" charset="-128"/>
            </a:rPr>
            <a:t>・「負担対象費用」積算額は自動計算で入力不要です。</a:t>
          </a:r>
          <a:endParaRPr lang="en-US" altLang="ja-JP" sz="1600" b="1" i="0" u="none" strike="noStrike" baseline="0">
            <a:solidFill>
              <a:srgbClr val="0000FF"/>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600" b="1" i="0" u="none" strike="noStrike" baseline="0">
              <a:solidFill>
                <a:srgbClr val="0000FF"/>
              </a:solidFill>
              <a:latin typeface="ＭＳ ゴシック" panose="020B0609070205080204" pitchFamily="49" charset="-128"/>
              <a:ea typeface="ＭＳ ゴシック" panose="020B0609070205080204" pitchFamily="49" charset="-128"/>
            </a:rPr>
            <a:t>　</a:t>
          </a:r>
          <a:r>
            <a:rPr lang="en-US" altLang="ja-JP" sz="1050" b="0" i="0" u="none" strike="noStrike" baseline="0">
              <a:solidFill>
                <a:srgbClr val="0000FF"/>
              </a:solidFill>
              <a:latin typeface="ＭＳ ゴシック" panose="020B0609070205080204" pitchFamily="49" charset="-128"/>
              <a:ea typeface="ＭＳ ゴシック" panose="020B0609070205080204" pitchFamily="49" charset="-128"/>
            </a:rPr>
            <a:t>2</a:t>
          </a:r>
          <a:r>
            <a:rPr lang="ja-JP" altLang="en-US" sz="1050" b="0" i="0" u="none" strike="noStrike" baseline="0">
              <a:solidFill>
                <a:srgbClr val="0000FF"/>
              </a:solidFill>
              <a:latin typeface="ＭＳ ゴシック" panose="020B0609070205080204" pitchFamily="49" charset="-128"/>
              <a:ea typeface="ＭＳ ゴシック" panose="020B0609070205080204" pitchFamily="49" charset="-128"/>
            </a:rPr>
            <a:t>シート目以降の各費目合計金額が自動入力されます</a:t>
          </a:r>
          <a:r>
            <a:rPr lang="ja-JP" altLang="ja-JP" sz="1050" b="0" i="0" baseline="0">
              <a:solidFill>
                <a:schemeClr val="lt1"/>
              </a:solidFill>
              <a:effectLst/>
              <a:latin typeface="+mn-lt"/>
              <a:ea typeface="+mn-ea"/>
              <a:cs typeface="+mn-cs"/>
            </a:rPr>
            <a:t>費</a:t>
          </a:r>
          <a:r>
            <a:rPr lang="ja-JP" altLang="ja-JP" sz="1100" b="0" i="0" baseline="0">
              <a:solidFill>
                <a:schemeClr val="lt1"/>
              </a:solidFill>
              <a:effectLst/>
              <a:latin typeface="+mn-lt"/>
              <a:ea typeface="+mn-ea"/>
              <a:cs typeface="+mn-cs"/>
            </a:rPr>
            <a:t>い。規則もしくは直近の財務諸表の一般管理費率と10％を比較して、</a:t>
          </a:r>
          <a:endParaRPr lang="ja-JP" altLang="ja-JP" sz="1600">
            <a:effectLst/>
          </a:endParaRPr>
        </a:p>
        <a:p>
          <a:pPr rtl="0"/>
          <a:r>
            <a:rPr lang="ja-JP" altLang="ja-JP" sz="1100" b="0" i="0" baseline="0">
              <a:solidFill>
                <a:schemeClr val="lt1"/>
              </a:solidFill>
              <a:effectLst/>
              <a:latin typeface="+mn-lt"/>
              <a:ea typeface="+mn-ea"/>
              <a:cs typeface="+mn-cs"/>
            </a:rPr>
            <a:t>いれか低い率で計算してください。それよりさらに下回る率を希望する場合は、その率を一般管理費率とします。）</a:t>
          </a:r>
          <a:endParaRPr lang="ja-JP" altLang="ja-JP" sz="1600">
            <a:effectLst/>
          </a:endParaRPr>
        </a:p>
        <a:p>
          <a:pPr algn="l" rtl="0">
            <a:lnSpc>
              <a:spcPts val="1200"/>
            </a:lnSpc>
            <a:defRPr sz="1000"/>
          </a:pPr>
          <a:r>
            <a:rPr lang="ja-JP" altLang="en-US" sz="1600" b="1" i="0" u="none" strike="noStrike" baseline="0">
              <a:solidFill>
                <a:srgbClr val="0000FF"/>
              </a:solidFill>
              <a:latin typeface="ＭＳ ゴシック" panose="020B0609070205080204" pitchFamily="49" charset="-128"/>
              <a:ea typeface="ＭＳ ゴシック" panose="020B0609070205080204" pitchFamily="49" charset="-128"/>
            </a:rPr>
            <a:t>・一般管理費率（小数点以下第</a:t>
          </a:r>
          <a:r>
            <a:rPr lang="en-US" altLang="ja-JP" sz="1600" b="1" i="0" u="none" strike="noStrike" baseline="0">
              <a:solidFill>
                <a:srgbClr val="0000FF"/>
              </a:solidFill>
              <a:latin typeface="ＭＳ ゴシック" panose="020B0609070205080204" pitchFamily="49" charset="-128"/>
              <a:ea typeface="ＭＳ ゴシック" panose="020B0609070205080204" pitchFamily="49" charset="-128"/>
            </a:rPr>
            <a:t>1</a:t>
          </a:r>
          <a:r>
            <a:rPr lang="ja-JP" altLang="en-US" sz="1600" b="1" i="0" u="none" strike="noStrike" baseline="0">
              <a:solidFill>
                <a:srgbClr val="0000FF"/>
              </a:solidFill>
              <a:latin typeface="ＭＳ ゴシック" panose="020B0609070205080204" pitchFamily="49" charset="-128"/>
              <a:ea typeface="ＭＳ ゴシック" panose="020B0609070205080204" pitchFamily="49" charset="-128"/>
            </a:rPr>
            <a:t>位まで）のみ入力してください。</a:t>
          </a:r>
        </a:p>
        <a:p>
          <a:pPr algn="l" rtl="0">
            <a:lnSpc>
              <a:spcPts val="1200"/>
            </a:lnSpc>
            <a:defRPr sz="1000"/>
          </a:pPr>
          <a:r>
            <a:rPr lang="ja-JP" altLang="en-US" sz="1050" b="0" i="0" u="none" strike="noStrike" baseline="0">
              <a:solidFill>
                <a:srgbClr val="0000FF"/>
              </a:solidFill>
              <a:latin typeface="ＭＳ ゴシック" panose="020B0609070205080204" pitchFamily="49" charset="-128"/>
              <a:ea typeface="ＭＳ ゴシック" panose="020B0609070205080204" pitchFamily="49" charset="-128"/>
            </a:rPr>
            <a:t>（一般管理費は、実施機関の規則もしくは直近の財務諸表の一般管理費率と</a:t>
          </a:r>
          <a:r>
            <a:rPr lang="en-US" altLang="ja-JP" sz="1050" b="0" i="0" u="none" strike="noStrike" baseline="0">
              <a:solidFill>
                <a:srgbClr val="0000FF"/>
              </a:solidFill>
              <a:latin typeface="ＭＳ ゴシック" panose="020B0609070205080204" pitchFamily="49" charset="-128"/>
              <a:ea typeface="ＭＳ ゴシック" panose="020B0609070205080204" pitchFamily="49" charset="-128"/>
            </a:rPr>
            <a:t>10</a:t>
          </a:r>
          <a:r>
            <a:rPr lang="ja-JP" altLang="en-US" sz="1050" b="0" i="0" u="none" strike="noStrike" baseline="0">
              <a:solidFill>
                <a:srgbClr val="0000FF"/>
              </a:solidFill>
              <a:latin typeface="ＭＳ ゴシック" panose="020B0609070205080204" pitchFamily="49" charset="-128"/>
              <a:ea typeface="ＭＳ ゴシック" panose="020B0609070205080204" pitchFamily="49" charset="-128"/>
            </a:rPr>
            <a:t>％を比較して、いずれか低い率です。</a:t>
          </a:r>
          <a:endParaRPr lang="en-US" altLang="ja-JP" sz="1050" b="0" i="0" u="none" strike="noStrike" baseline="0">
            <a:solidFill>
              <a:srgbClr val="0000FF"/>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50" b="0" i="0" u="none" strike="noStrike" baseline="0">
              <a:solidFill>
                <a:srgbClr val="0000FF"/>
              </a:solidFill>
              <a:latin typeface="ＭＳ ゴシック" panose="020B0609070205080204" pitchFamily="49" charset="-128"/>
              <a:ea typeface="ＭＳ ゴシック" panose="020B0609070205080204" pitchFamily="49" charset="-128"/>
            </a:rPr>
            <a:t>　それよりさらに下回る率を希望する場合は、その率を一般管理費率とします。</a:t>
          </a:r>
          <a:endParaRPr lang="en-US" altLang="ja-JP" sz="1050" b="0" i="0" u="none" strike="noStrike" baseline="0">
            <a:solidFill>
              <a:srgbClr val="0000FF"/>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50" b="0" i="0" u="none" strike="noStrike" baseline="0">
              <a:solidFill>
                <a:srgbClr val="0000FF"/>
              </a:solidFill>
              <a:latin typeface="ＭＳ ゴシック" panose="020B0609070205080204" pitchFamily="49" charset="-128"/>
              <a:ea typeface="ＭＳ ゴシック" panose="020B0609070205080204" pitchFamily="49" charset="-128"/>
            </a:rPr>
            <a:t>　また、</a:t>
          </a:r>
          <a:r>
            <a:rPr lang="ja-JP" altLang="en-US" sz="1050" b="1" i="0" u="sng" strike="noStrike" baseline="0">
              <a:solidFill>
                <a:srgbClr val="0000FF"/>
              </a:solidFill>
              <a:latin typeface="ＭＳ ゴシック" panose="020B0609070205080204" pitchFamily="49" charset="-128"/>
              <a:ea typeface="ＭＳ ゴシック" panose="020B0609070205080204" pitchFamily="49" charset="-128"/>
            </a:rPr>
            <a:t>算出した一般管理費率は、小数点以下第</a:t>
          </a:r>
          <a:r>
            <a:rPr lang="en-US" altLang="ja-JP" sz="1050" b="1" i="0" u="sng" strike="noStrike" baseline="0">
              <a:solidFill>
                <a:srgbClr val="0000FF"/>
              </a:solidFill>
              <a:latin typeface="ＭＳ ゴシック" panose="020B0609070205080204" pitchFamily="49" charset="-128"/>
              <a:ea typeface="ＭＳ ゴシック" panose="020B0609070205080204" pitchFamily="49" charset="-128"/>
            </a:rPr>
            <a:t>2</a:t>
          </a:r>
          <a:r>
            <a:rPr lang="ja-JP" altLang="en-US" sz="1050" b="1" i="0" u="sng" strike="noStrike" baseline="0">
              <a:solidFill>
                <a:srgbClr val="0000FF"/>
              </a:solidFill>
              <a:latin typeface="ＭＳ ゴシック" panose="020B0609070205080204" pitchFamily="49" charset="-128"/>
              <a:ea typeface="ＭＳ ゴシック" panose="020B0609070205080204" pitchFamily="49" charset="-128"/>
            </a:rPr>
            <a:t>位以下切捨とし、小数点以下第</a:t>
          </a:r>
          <a:r>
            <a:rPr lang="en-US" altLang="ja-JP" sz="1050" b="1" i="0" u="sng" strike="noStrike" baseline="0">
              <a:solidFill>
                <a:srgbClr val="0000FF"/>
              </a:solidFill>
              <a:latin typeface="ＭＳ ゴシック" panose="020B0609070205080204" pitchFamily="49" charset="-128"/>
              <a:ea typeface="ＭＳ ゴシック" panose="020B0609070205080204" pitchFamily="49" charset="-128"/>
            </a:rPr>
            <a:t>1</a:t>
          </a:r>
          <a:r>
            <a:rPr lang="ja-JP" altLang="en-US" sz="1050" b="1" i="0" u="sng" strike="noStrike" baseline="0">
              <a:solidFill>
                <a:srgbClr val="0000FF"/>
              </a:solidFill>
              <a:latin typeface="ＭＳ ゴシック" panose="020B0609070205080204" pitchFamily="49" charset="-128"/>
              <a:ea typeface="ＭＳ ゴシック" panose="020B0609070205080204" pitchFamily="49" charset="-128"/>
            </a:rPr>
            <a:t>位までを入力</a:t>
          </a:r>
          <a:r>
            <a:rPr lang="ja-JP" altLang="en-US" sz="1050" b="0" i="0" u="none" strike="noStrike" baseline="0">
              <a:solidFill>
                <a:srgbClr val="0000FF"/>
              </a:solidFill>
              <a:latin typeface="ＭＳ ゴシック" panose="020B0609070205080204" pitchFamily="49" charset="-128"/>
              <a:ea typeface="ＭＳ ゴシック" panose="020B0609070205080204" pitchFamily="49" charset="-128"/>
            </a:rPr>
            <a:t>）　　</a:t>
          </a:r>
          <a:endParaRPr lang="en-US" altLang="ja-JP" sz="1050" b="0" i="0" u="none" strike="noStrike" baseline="0">
            <a:solidFill>
              <a:srgbClr val="0000FF"/>
            </a:solidFill>
            <a:latin typeface="ＭＳ ゴシック" panose="020B0609070205080204" pitchFamily="49" charset="-128"/>
            <a:ea typeface="ＭＳ ゴシック" panose="020B0609070205080204" pitchFamily="49" charset="-128"/>
          </a:endParaRPr>
        </a:p>
        <a:p>
          <a:pPr algn="l" rtl="0">
            <a:lnSpc>
              <a:spcPts val="1300"/>
            </a:lnSpc>
            <a:defRPr sz="1000"/>
          </a:pPr>
          <a:endParaRPr lang="en-US" altLang="ja-JP" sz="105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050" b="0" i="0" u="none" strike="noStrike" baseline="0">
              <a:solidFill>
                <a:srgbClr val="000000"/>
              </a:solidFill>
              <a:latin typeface="ＭＳ ゴシック" panose="020B0609070205080204" pitchFamily="49" charset="-128"/>
              <a:ea typeface="ＭＳ ゴシック" panose="020B0609070205080204" pitchFamily="49" charset="-128"/>
            </a:rPr>
            <a:t>・自動計算された一般管理費は、円未満は切捨となります。</a:t>
          </a:r>
        </a:p>
        <a:p>
          <a:pPr algn="l" rtl="0">
            <a:lnSpc>
              <a:spcPts val="1300"/>
            </a:lnSpc>
            <a:defRPr sz="1000"/>
          </a:pPr>
          <a:endParaRPr lang="ja-JP" altLang="en-US" sz="105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defRPr sz="1000"/>
          </a:pPr>
          <a:r>
            <a:rPr lang="ja-JP" altLang="en-US" sz="1050" b="1" i="0" u="sng" strike="noStrike" baseline="0">
              <a:solidFill>
                <a:srgbClr val="FF0000"/>
              </a:solidFill>
              <a:latin typeface="ＭＳ ゴシック" panose="020B0609070205080204" pitchFamily="49" charset="-128"/>
              <a:ea typeface="ＭＳ ゴシック" panose="020B0609070205080204" pitchFamily="49" charset="-128"/>
            </a:rPr>
            <a:t>・</a:t>
          </a:r>
          <a:r>
            <a:rPr lang="ja-JP" altLang="en-US" sz="1100" b="1" i="0" u="sng" strike="noStrike" baseline="0">
              <a:solidFill>
                <a:srgbClr val="FF0000"/>
              </a:solidFill>
              <a:latin typeface="ＭＳ ゴシック" panose="020B0609070205080204" pitchFamily="49" charset="-128"/>
              <a:ea typeface="ＭＳ ゴシック" panose="020B0609070205080204" pitchFamily="49" charset="-128"/>
            </a:rPr>
            <a:t>消費税免税事業者の場合は、消費税相当額を計上することはできません。</a:t>
          </a:r>
          <a:endParaRPr lang="ja-JP" altLang="en-US" sz="1050" b="1" i="0" u="sng" strike="noStrike" baseline="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137622</xdr:colOff>
      <xdr:row>8</xdr:row>
      <xdr:rowOff>403413</xdr:rowOff>
    </xdr:from>
    <xdr:to>
      <xdr:col>10</xdr:col>
      <xdr:colOff>59765</xdr:colOff>
      <xdr:row>10</xdr:row>
      <xdr:rowOff>1</xdr:rowOff>
    </xdr:to>
    <xdr:sp macro="" textlink="">
      <xdr:nvSpPr>
        <xdr:cNvPr id="8" name="四角形吹き出し 4">
          <a:extLst>
            <a:ext uri="{FF2B5EF4-FFF2-40B4-BE49-F238E27FC236}">
              <a16:creationId xmlns:a16="http://schemas.microsoft.com/office/drawing/2014/main" id="{C4D4D1D2-BBD0-4BF1-9A25-10F97A812A29}"/>
            </a:ext>
          </a:extLst>
        </xdr:cNvPr>
        <xdr:cNvSpPr/>
      </xdr:nvSpPr>
      <xdr:spPr>
        <a:xfrm>
          <a:off x="5755504" y="5901766"/>
          <a:ext cx="4322320" cy="918882"/>
        </a:xfrm>
        <a:prstGeom prst="wedgeRectCallout">
          <a:avLst>
            <a:gd name="adj1" fmla="val -51949"/>
            <a:gd name="adj2" fmla="val 7287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「不・非課税取引」となる場合は、</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青色セルの欄に対象となる金額の合計額を記入をしてください。</a:t>
          </a:r>
        </a:p>
      </xdr:txBody>
    </xdr:sp>
    <xdr:clientData/>
  </xdr:twoCellAnchor>
  <xdr:twoCellAnchor>
    <xdr:from>
      <xdr:col>0</xdr:col>
      <xdr:colOff>22412</xdr:colOff>
      <xdr:row>5</xdr:row>
      <xdr:rowOff>89648</xdr:rowOff>
    </xdr:from>
    <xdr:to>
      <xdr:col>1</xdr:col>
      <xdr:colOff>804346</xdr:colOff>
      <xdr:row>7</xdr:row>
      <xdr:rowOff>261471</xdr:rowOff>
    </xdr:to>
    <xdr:sp macro="" textlink="">
      <xdr:nvSpPr>
        <xdr:cNvPr id="2" name="四角形吹き出し 3">
          <a:extLst>
            <a:ext uri="{FF2B5EF4-FFF2-40B4-BE49-F238E27FC236}">
              <a16:creationId xmlns:a16="http://schemas.microsoft.com/office/drawing/2014/main" id="{E1E90769-8C6F-49BC-A63D-1F092F50DACD}"/>
            </a:ext>
          </a:extLst>
        </xdr:cNvPr>
        <xdr:cNvSpPr/>
      </xdr:nvSpPr>
      <xdr:spPr>
        <a:xfrm>
          <a:off x="22412" y="2965824"/>
          <a:ext cx="2447875" cy="1919941"/>
        </a:xfrm>
        <a:prstGeom prst="wedgeRectCallout">
          <a:avLst>
            <a:gd name="adj1" fmla="val -4047"/>
            <a:gd name="adj2" fmla="val -61816"/>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・赤字は記入例です。提出時には削除してください。</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u="none">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u="none">
              <a:solidFill>
                <a:sysClr val="windowText" lastClr="000000"/>
              </a:solidFill>
              <a:latin typeface="ＭＳ ゴシック" panose="020B0609070205080204" pitchFamily="49" charset="-128"/>
              <a:ea typeface="ＭＳ ゴシック" panose="020B0609070205080204" pitchFamily="49" charset="-128"/>
            </a:rPr>
            <a:t>・できるだけレンタルで対応可能かを検討し、レンタルで対応できる場合は、その他の費目のその他（諸経費）に計上してください。</a:t>
          </a:r>
          <a:endParaRPr kumimoji="1" lang="en-US" altLang="ja-JP" sz="1050" u="none">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956235</xdr:colOff>
      <xdr:row>5</xdr:row>
      <xdr:rowOff>97117</xdr:rowOff>
    </xdr:from>
    <xdr:to>
      <xdr:col>2</xdr:col>
      <xdr:colOff>463176</xdr:colOff>
      <xdr:row>7</xdr:row>
      <xdr:rowOff>231589</xdr:rowOff>
    </xdr:to>
    <xdr:sp macro="" textlink="">
      <xdr:nvSpPr>
        <xdr:cNvPr id="10" name="四角形吹き出し 2">
          <a:extLst>
            <a:ext uri="{FF2B5EF4-FFF2-40B4-BE49-F238E27FC236}">
              <a16:creationId xmlns:a16="http://schemas.microsoft.com/office/drawing/2014/main" id="{CD7F198A-BA30-4631-BA69-4F5E5B192858}"/>
            </a:ext>
          </a:extLst>
        </xdr:cNvPr>
        <xdr:cNvSpPr/>
      </xdr:nvSpPr>
      <xdr:spPr>
        <a:xfrm>
          <a:off x="2622176" y="2973293"/>
          <a:ext cx="1397000" cy="1882590"/>
        </a:xfrm>
        <a:prstGeom prst="wedgeRectCallout">
          <a:avLst>
            <a:gd name="adj1" fmla="val -32749"/>
            <a:gd name="adj2" fmla="val -68454"/>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2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1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「仕様（メーカー・型番・規格）」の欄には、そのものが特定できるように全て記入してください。</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300"/>
            </a:lnSpc>
          </a:pPr>
          <a:endParaRPr kumimoji="1" lang="ja-JP" altLang="en-US" sz="105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5</xdr:col>
      <xdr:colOff>493059</xdr:colOff>
      <xdr:row>5</xdr:row>
      <xdr:rowOff>119529</xdr:rowOff>
    </xdr:from>
    <xdr:to>
      <xdr:col>8</xdr:col>
      <xdr:colOff>493059</xdr:colOff>
      <xdr:row>7</xdr:row>
      <xdr:rowOff>156883</xdr:rowOff>
    </xdr:to>
    <xdr:sp macro="" textlink="">
      <xdr:nvSpPr>
        <xdr:cNvPr id="11" name="四角形吹き出し 4">
          <a:extLst>
            <a:ext uri="{FF2B5EF4-FFF2-40B4-BE49-F238E27FC236}">
              <a16:creationId xmlns:a16="http://schemas.microsoft.com/office/drawing/2014/main" id="{510B3B17-7334-43FF-808A-724996A2D277}"/>
            </a:ext>
          </a:extLst>
        </xdr:cNvPr>
        <xdr:cNvSpPr/>
      </xdr:nvSpPr>
      <xdr:spPr>
        <a:xfrm>
          <a:off x="5453530" y="2995705"/>
          <a:ext cx="1389529" cy="1785472"/>
        </a:xfrm>
        <a:prstGeom prst="wedgeRectCallout">
          <a:avLst>
            <a:gd name="adj1" fmla="val -7431"/>
            <a:gd name="adj2" fmla="val -66356"/>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1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1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1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「取得予定月」の欄には、使用日程を考えて、必ず、取得月の予定を記入してください。</a:t>
          </a:r>
          <a:endParaRPr kumimoji="1" lang="ja-JP" altLang="en-US" sz="800" strike="noStrike" baseline="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9</xdr:col>
      <xdr:colOff>298823</xdr:colOff>
      <xdr:row>5</xdr:row>
      <xdr:rowOff>112058</xdr:rowOff>
    </xdr:from>
    <xdr:to>
      <xdr:col>9</xdr:col>
      <xdr:colOff>1720276</xdr:colOff>
      <xdr:row>7</xdr:row>
      <xdr:rowOff>127000</xdr:rowOff>
    </xdr:to>
    <xdr:sp macro="" textlink="">
      <xdr:nvSpPr>
        <xdr:cNvPr id="12" name="四角形吹き出し 5">
          <a:extLst>
            <a:ext uri="{FF2B5EF4-FFF2-40B4-BE49-F238E27FC236}">
              <a16:creationId xmlns:a16="http://schemas.microsoft.com/office/drawing/2014/main" id="{40FFEE26-4441-4E51-AF7B-D3FBA4B561B1}"/>
            </a:ext>
          </a:extLst>
        </xdr:cNvPr>
        <xdr:cNvSpPr/>
      </xdr:nvSpPr>
      <xdr:spPr>
        <a:xfrm>
          <a:off x="8494058" y="2988234"/>
          <a:ext cx="1421453" cy="1763060"/>
        </a:xfrm>
        <a:prstGeom prst="wedgeRectCallout">
          <a:avLst>
            <a:gd name="adj1" fmla="val -7431"/>
            <a:gd name="adj2" fmla="val -66356"/>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「用途」の欄には、使用目的を記入してください。</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endParaRPr kumimoji="1" lang="ja-JP" altLang="en-US" sz="105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10</xdr:col>
      <xdr:colOff>1755589</xdr:colOff>
      <xdr:row>5</xdr:row>
      <xdr:rowOff>112060</xdr:rowOff>
    </xdr:from>
    <xdr:to>
      <xdr:col>12</xdr:col>
      <xdr:colOff>231588</xdr:colOff>
      <xdr:row>7</xdr:row>
      <xdr:rowOff>112060</xdr:rowOff>
    </xdr:to>
    <xdr:sp macro="" textlink="">
      <xdr:nvSpPr>
        <xdr:cNvPr id="13" name="四角形吹き出し 6">
          <a:extLst>
            <a:ext uri="{FF2B5EF4-FFF2-40B4-BE49-F238E27FC236}">
              <a16:creationId xmlns:a16="http://schemas.microsoft.com/office/drawing/2014/main" id="{A7125CDA-1129-403E-A88A-44474678E107}"/>
            </a:ext>
          </a:extLst>
        </xdr:cNvPr>
        <xdr:cNvSpPr/>
      </xdr:nvSpPr>
      <xdr:spPr>
        <a:xfrm>
          <a:off x="11773648" y="2988236"/>
          <a:ext cx="1434352" cy="1748118"/>
        </a:xfrm>
        <a:prstGeom prst="wedgeRectCallout">
          <a:avLst>
            <a:gd name="adj1" fmla="val -7431"/>
            <a:gd name="adj2" fmla="val -66356"/>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2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1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「使用期間または頻度」の欄についても必ず記入してください。</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000"/>
            </a:lnSpc>
          </a:pPr>
          <a:endParaRPr kumimoji="1" lang="ja-JP" altLang="en-US" sz="105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28575</xdr:colOff>
      <xdr:row>21</xdr:row>
      <xdr:rowOff>92573</xdr:rowOff>
    </xdr:from>
    <xdr:to>
      <xdr:col>3</xdr:col>
      <xdr:colOff>190500</xdr:colOff>
      <xdr:row>27</xdr:row>
      <xdr:rowOff>313764</xdr:rowOff>
    </xdr:to>
    <xdr:sp macro="" textlink="">
      <xdr:nvSpPr>
        <xdr:cNvPr id="3" name="四角形吹き出し 2">
          <a:extLst>
            <a:ext uri="{FF2B5EF4-FFF2-40B4-BE49-F238E27FC236}">
              <a16:creationId xmlns:a16="http://schemas.microsoft.com/office/drawing/2014/main" id="{91A0041C-0792-46A6-ADF5-326F3C2647D7}"/>
            </a:ext>
          </a:extLst>
        </xdr:cNvPr>
        <xdr:cNvSpPr/>
      </xdr:nvSpPr>
      <xdr:spPr>
        <a:xfrm>
          <a:off x="1193987" y="7480985"/>
          <a:ext cx="2612278" cy="2507191"/>
        </a:xfrm>
        <a:prstGeom prst="wedgeRectCallout">
          <a:avLst>
            <a:gd name="adj1" fmla="val -421"/>
            <a:gd name="adj2" fmla="val -70849"/>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2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・赤字は記入例です。提出時には削除してください。</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u="none">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u="none">
              <a:solidFill>
                <a:sysClr val="windowText" lastClr="000000"/>
              </a:solidFill>
              <a:latin typeface="ＭＳ ゴシック" panose="020B0609070205080204" pitchFamily="49" charset="-128"/>
              <a:ea typeface="ＭＳ ゴシック" panose="020B0609070205080204" pitchFamily="49" charset="-128"/>
            </a:rPr>
            <a:t>・消耗品は、使用目的毎に分けて記入してください。「分類」の欄に、その分類にあったタイトルを記入してください。</a:t>
          </a:r>
        </a:p>
        <a:p>
          <a:pPr>
            <a:lnSpc>
              <a:spcPts val="1200"/>
            </a:lnSpc>
          </a:pPr>
          <a:endParaRPr kumimoji="1" lang="en-US" altLang="ja-JP" sz="1050" u="none">
            <a:solidFill>
              <a:sysClr val="windowText" lastClr="000000"/>
            </a:solidFill>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ja-JP" altLang="en-US" sz="1050" u="none">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050" u="none">
              <a:solidFill>
                <a:schemeClr val="tx1"/>
              </a:solidFill>
              <a:latin typeface="ＭＳ ゴシック" panose="020B0609070205080204" pitchFamily="49" charset="-128"/>
              <a:ea typeface="ＭＳ ゴシック" panose="020B0609070205080204" pitchFamily="49" charset="-128"/>
            </a:rPr>
            <a:t>品名については○○</a:t>
          </a:r>
          <a:r>
            <a:rPr kumimoji="1" lang="ja-JP" altLang="en-US" sz="1050">
              <a:solidFill>
                <a:schemeClr val="tx1"/>
              </a:solidFill>
              <a:effectLst/>
              <a:latin typeface="ＭＳ ゴシック" panose="020B0609070205080204" pitchFamily="49" charset="-128"/>
              <a:ea typeface="ＭＳ ゴシック" panose="020B0609070205080204" pitchFamily="49" charset="-128"/>
              <a:cs typeface="+mn-cs"/>
            </a:rPr>
            <a:t>一式と記入しても構いませんが、予定している内訳の</a:t>
          </a:r>
          <a:r>
            <a:rPr kumimoji="1" lang="en-US" altLang="ja-JP" sz="1050">
              <a:solidFill>
                <a:schemeClr val="tx1"/>
              </a:solidFill>
              <a:effectLst/>
              <a:latin typeface="ＭＳ ゴシック" panose="020B0609070205080204" pitchFamily="49" charset="-128"/>
              <a:ea typeface="ＭＳ ゴシック" panose="020B0609070205080204" pitchFamily="49" charset="-128"/>
              <a:cs typeface="+mn-cs"/>
            </a:rPr>
            <a:t>1</a:t>
          </a:r>
          <a:r>
            <a:rPr kumimoji="1" lang="ja-JP" altLang="en-US" sz="1050">
              <a:solidFill>
                <a:schemeClr val="tx1"/>
              </a:solidFill>
              <a:effectLst/>
              <a:latin typeface="ＭＳ ゴシック" panose="020B0609070205080204" pitchFamily="49" charset="-128"/>
              <a:ea typeface="ＭＳ ゴシック" panose="020B0609070205080204" pitchFamily="49" charset="-128"/>
              <a:cs typeface="+mn-cs"/>
            </a:rPr>
            <a:t>つ以上の品名を記入してください。</a:t>
          </a:r>
          <a:r>
            <a:rPr lang="ja-JP" altLang="ja-JP" sz="1050" b="1">
              <a:solidFill>
                <a:schemeClr val="tx1"/>
              </a:solidFill>
              <a:effectLst/>
              <a:latin typeface="ＭＳ ゴシック" panose="020B0609070205080204" pitchFamily="49" charset="-128"/>
              <a:ea typeface="ＭＳ ゴシック" panose="020B0609070205080204" pitchFamily="49" charset="-128"/>
              <a:cs typeface="+mn-cs"/>
            </a:rPr>
            <a:t>具体的な品名等を記載せず、「消耗品一式」と記載することは認めません。</a:t>
          </a:r>
          <a:endParaRPr kumimoji="1" lang="ja-JP" altLang="en-US" sz="1050" b="1" u="none">
            <a:solidFill>
              <a:schemeClr val="tx1"/>
            </a:solidFill>
            <a:latin typeface="ＭＳ ゴシック" panose="020B0609070205080204" pitchFamily="49" charset="-128"/>
            <a:ea typeface="ＭＳ ゴシック" panose="020B0609070205080204" pitchFamily="49" charset="-128"/>
          </a:endParaRPr>
        </a:p>
        <a:p>
          <a:pPr>
            <a:lnSpc>
              <a:spcPts val="1200"/>
            </a:lnSpc>
          </a:pPr>
          <a:endParaRPr kumimoji="1" lang="ja-JP" altLang="en-US" sz="1050" u="sng">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6</xdr:col>
      <xdr:colOff>717609</xdr:colOff>
      <xdr:row>20</xdr:row>
      <xdr:rowOff>157070</xdr:rowOff>
    </xdr:from>
    <xdr:to>
      <xdr:col>7</xdr:col>
      <xdr:colOff>1792941</xdr:colOff>
      <xdr:row>23</xdr:row>
      <xdr:rowOff>145677</xdr:rowOff>
    </xdr:to>
    <xdr:sp macro="" textlink="">
      <xdr:nvSpPr>
        <xdr:cNvPr id="6" name="四角形吹き出し 5">
          <a:extLst>
            <a:ext uri="{FF2B5EF4-FFF2-40B4-BE49-F238E27FC236}">
              <a16:creationId xmlns:a16="http://schemas.microsoft.com/office/drawing/2014/main" id="{5D8A8D42-83D6-4512-BE2E-A3B17FD25110}"/>
            </a:ext>
          </a:extLst>
        </xdr:cNvPr>
        <xdr:cNvSpPr/>
      </xdr:nvSpPr>
      <xdr:spPr>
        <a:xfrm>
          <a:off x="7060138" y="7160746"/>
          <a:ext cx="2240744" cy="1131607"/>
        </a:xfrm>
        <a:prstGeom prst="wedgeRectCallout">
          <a:avLst>
            <a:gd name="adj1" fmla="val -8104"/>
            <a:gd name="adj2" fmla="val -71694"/>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「用途」の欄には、使用目的を記入してください。</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900"/>
            </a:lnSpc>
          </a:pPr>
          <a:endParaRPr kumimoji="1" lang="ja-JP" altLang="en-US" sz="105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6</xdr:col>
      <xdr:colOff>524773</xdr:colOff>
      <xdr:row>24</xdr:row>
      <xdr:rowOff>321161</xdr:rowOff>
    </xdr:from>
    <xdr:to>
      <xdr:col>8</xdr:col>
      <xdr:colOff>784411</xdr:colOff>
      <xdr:row>29</xdr:row>
      <xdr:rowOff>190500</xdr:rowOff>
    </xdr:to>
    <xdr:sp macro="" textlink="">
      <xdr:nvSpPr>
        <xdr:cNvPr id="5" name="四角形吹き出し 4">
          <a:extLst>
            <a:ext uri="{FF2B5EF4-FFF2-40B4-BE49-F238E27FC236}">
              <a16:creationId xmlns:a16="http://schemas.microsoft.com/office/drawing/2014/main" id="{B2673F8E-7860-4904-8E0A-1B0CCE42629A}"/>
            </a:ext>
          </a:extLst>
        </xdr:cNvPr>
        <xdr:cNvSpPr/>
      </xdr:nvSpPr>
      <xdr:spPr>
        <a:xfrm>
          <a:off x="6635714" y="8852573"/>
          <a:ext cx="4278815" cy="1774339"/>
        </a:xfrm>
        <a:prstGeom prst="wedgeRectCallout">
          <a:avLst>
            <a:gd name="adj1" fmla="val -63305"/>
            <a:gd name="adj2" fmla="val 45520"/>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・「軽減税率（消費税</a:t>
          </a:r>
          <a:r>
            <a:rPr kumimoji="1" lang="en-US" altLang="ja-JP" sz="1050">
              <a:solidFill>
                <a:sysClr val="windowText" lastClr="000000"/>
              </a:solidFill>
              <a:latin typeface="ＭＳ ゴシック" panose="020B0609070205080204" pitchFamily="49" charset="-128"/>
              <a:ea typeface="ＭＳ ゴシック" panose="020B0609070205080204" pitchFamily="49" charset="-128"/>
            </a:rPr>
            <a:t>8</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％）適用」となる場合は、</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緑色セルの欄に対象となる金額を枠外（赤枠）で積算してく</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ださい。</a:t>
          </a: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積算された合計金額が自動入力されます。</a:t>
          </a:r>
        </a:p>
        <a:p>
          <a:pPr>
            <a:lnSpc>
              <a:spcPts val="12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・「不・非課税取引」となる場合は、</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青色セルの欄に対象となる金額の合計額を記入をしてください。</a:t>
          </a:r>
        </a:p>
        <a:p>
          <a:pPr algn="l">
            <a:lnSpc>
              <a:spcPts val="800"/>
            </a:lnSpc>
          </a:pPr>
          <a:endParaRPr kumimoji="1" lang="ja-JP" altLang="en-US" sz="105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150908</xdr:colOff>
      <xdr:row>1</xdr:row>
      <xdr:rowOff>106771</xdr:rowOff>
    </xdr:from>
    <xdr:to>
      <xdr:col>21</xdr:col>
      <xdr:colOff>402167</xdr:colOff>
      <xdr:row>4</xdr:row>
      <xdr:rowOff>135469</xdr:rowOff>
    </xdr:to>
    <xdr:sp macro="" textlink="">
      <xdr:nvSpPr>
        <xdr:cNvPr id="3" name="四角形吹き出し 2">
          <a:extLst>
            <a:ext uri="{FF2B5EF4-FFF2-40B4-BE49-F238E27FC236}">
              <a16:creationId xmlns:a16="http://schemas.microsoft.com/office/drawing/2014/main" id="{D65A9139-3E45-4283-ADFE-32B537BA0C7B}"/>
            </a:ext>
          </a:extLst>
        </xdr:cNvPr>
        <xdr:cNvSpPr/>
      </xdr:nvSpPr>
      <xdr:spPr>
        <a:xfrm>
          <a:off x="6545358" y="309971"/>
          <a:ext cx="3280209" cy="816098"/>
        </a:xfrm>
        <a:prstGeom prst="wedgeRectCallout">
          <a:avLst>
            <a:gd name="adj1" fmla="val -27548"/>
            <a:gd name="adj2" fmla="val 7632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u="none">
            <a:solidFill>
              <a:sysClr val="windowText" lastClr="000000"/>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u="none">
              <a:solidFill>
                <a:sysClr val="windowText" lastClr="000000"/>
              </a:solidFill>
              <a:latin typeface="ＭＳ ゴシック" panose="020B0609070205080204" pitchFamily="49" charset="-128"/>
              <a:ea typeface="ＭＳ ゴシック" panose="020B0609070205080204" pitchFamily="49" charset="-128"/>
            </a:rPr>
            <a:t>・赤字は記入例です。提出時には削除してください。</a:t>
          </a:r>
        </a:p>
        <a:p>
          <a:pPr>
            <a:lnSpc>
              <a:spcPts val="1200"/>
            </a:lnSpc>
          </a:pPr>
          <a:endParaRPr kumimoji="1" lang="ja-JP" altLang="en-US" sz="1050" u="sng">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0</xdr:col>
      <xdr:colOff>206587</xdr:colOff>
      <xdr:row>11</xdr:row>
      <xdr:rowOff>153234</xdr:rowOff>
    </xdr:from>
    <xdr:to>
      <xdr:col>4</xdr:col>
      <xdr:colOff>520277</xdr:colOff>
      <xdr:row>14</xdr:row>
      <xdr:rowOff>257737</xdr:rowOff>
    </xdr:to>
    <xdr:sp macro="" textlink="">
      <xdr:nvSpPr>
        <xdr:cNvPr id="5" name="四角形吹き出し 4">
          <a:extLst>
            <a:ext uri="{FF2B5EF4-FFF2-40B4-BE49-F238E27FC236}">
              <a16:creationId xmlns:a16="http://schemas.microsoft.com/office/drawing/2014/main" id="{54E97CBD-252C-49FF-9AB5-34DA0EF8E660}"/>
            </a:ext>
          </a:extLst>
        </xdr:cNvPr>
        <xdr:cNvSpPr/>
      </xdr:nvSpPr>
      <xdr:spPr>
        <a:xfrm>
          <a:off x="206587" y="5038999"/>
          <a:ext cx="3092749" cy="2222414"/>
        </a:xfrm>
        <a:prstGeom prst="wedgeRectCallout">
          <a:avLst>
            <a:gd name="adj1" fmla="val 17729"/>
            <a:gd name="adj2" fmla="val -59763"/>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・「雇用形態」の欄は、直雇用、出向者、派遣職員、その他の区分を記入してください。（ドロップダウンリストで選択）</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その他を選択した場合は、備考欄に雇用形態を記入してください。</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eaLnBrk="1" fontAlgn="auto" latinLnBrk="0" hangingPunct="1"/>
          <a:endParaRPr lang="ja-JP" altLang="ja-JP" sz="1050">
            <a:solidFill>
              <a:sysClr val="windowText" lastClr="000000"/>
            </a:solidFill>
            <a:effectLst/>
          </a:endParaRPr>
        </a:p>
        <a:p>
          <a:r>
            <a:rPr kumimoji="1" lang="ja-JP" altLang="ja-JP" sz="1100">
              <a:solidFill>
                <a:sysClr val="windowText" lastClr="000000"/>
              </a:solidFill>
              <a:effectLst/>
              <a:latin typeface="+mn-lt"/>
              <a:ea typeface="+mn-ea"/>
              <a:cs typeface="+mn-cs"/>
            </a:rPr>
            <a:t>・各規則（単価の根拠となるもの。非常勤職員</a:t>
          </a:r>
          <a:endParaRPr lang="ja-JP" altLang="ja-JP" sz="1050">
            <a:solidFill>
              <a:sysClr val="windowText" lastClr="000000"/>
            </a:solidFill>
            <a:effectLst/>
          </a:endParaRPr>
        </a:p>
        <a:p>
          <a:r>
            <a:rPr kumimoji="1" lang="en-US" altLang="ja-JP" sz="1100">
              <a:solidFill>
                <a:sysClr val="windowText" lastClr="000000"/>
              </a:solidFill>
              <a:effectLst/>
              <a:latin typeface="+mn-lt"/>
              <a:ea typeface="+mn-ea"/>
              <a:cs typeface="+mn-cs"/>
            </a:rPr>
            <a:t>  </a:t>
          </a:r>
          <a:r>
            <a:rPr kumimoji="1" lang="ja-JP" altLang="ja-JP" sz="1100">
              <a:solidFill>
                <a:sysClr val="windowText" lastClr="000000"/>
              </a:solidFill>
              <a:effectLst/>
              <a:latin typeface="+mn-lt"/>
              <a:ea typeface="+mn-ea"/>
              <a:cs typeface="+mn-cs"/>
            </a:rPr>
            <a:t>規則、</a:t>
          </a:r>
          <a:r>
            <a:rPr kumimoji="1" lang="ja-JP" altLang="ja-JP" sz="1100" baseline="0">
              <a:solidFill>
                <a:sysClr val="windowText" lastClr="000000"/>
              </a:solidFill>
              <a:effectLst/>
              <a:latin typeface="+mn-lt"/>
              <a:ea typeface="+mn-ea"/>
              <a:cs typeface="+mn-cs"/>
            </a:rPr>
            <a:t>  </a:t>
          </a:r>
          <a:r>
            <a:rPr kumimoji="1" lang="ja-JP" altLang="ja-JP" sz="1100">
              <a:solidFill>
                <a:sysClr val="windowText" lastClr="000000"/>
              </a:solidFill>
              <a:effectLst/>
              <a:latin typeface="+mn-lt"/>
              <a:ea typeface="+mn-ea"/>
              <a:cs typeface="+mn-cs"/>
            </a:rPr>
            <a:t>交通費（通勤手当）等の規則も含む）、</a:t>
          </a:r>
          <a:endParaRPr lang="ja-JP" altLang="ja-JP" sz="1050">
            <a:solidFill>
              <a:sysClr val="windowText" lastClr="000000"/>
            </a:solidFill>
            <a:effectLst/>
          </a:endParaRPr>
        </a:p>
        <a:p>
          <a:r>
            <a:rPr kumimoji="1" lang="en-US" altLang="ja-JP" sz="1100">
              <a:solidFill>
                <a:sysClr val="windowText" lastClr="000000"/>
              </a:solidFill>
              <a:effectLst/>
              <a:latin typeface="+mn-lt"/>
              <a:ea typeface="+mn-ea"/>
              <a:cs typeface="+mn-cs"/>
            </a:rPr>
            <a:t>  </a:t>
          </a:r>
          <a:r>
            <a:rPr kumimoji="1" lang="ja-JP" altLang="ja-JP" sz="1100">
              <a:solidFill>
                <a:sysClr val="windowText" lastClr="000000"/>
              </a:solidFill>
              <a:effectLst/>
              <a:latin typeface="+mn-lt"/>
              <a:ea typeface="+mn-ea"/>
              <a:cs typeface="+mn-cs"/>
            </a:rPr>
            <a:t>労働条件通知書、雇用を必要とする理由書等</a:t>
          </a:r>
          <a:endParaRPr lang="ja-JP" altLang="ja-JP" sz="1050">
            <a:solidFill>
              <a:sysClr val="windowText" lastClr="000000"/>
            </a:solidFill>
            <a:effectLst/>
          </a:endParaRPr>
        </a:p>
        <a:p>
          <a:r>
            <a:rPr kumimoji="1" lang="en-US" altLang="ja-JP" sz="1100">
              <a:solidFill>
                <a:sysClr val="windowText" lastClr="000000"/>
              </a:solidFill>
              <a:effectLst/>
              <a:latin typeface="+mn-lt"/>
              <a:ea typeface="+mn-ea"/>
              <a:cs typeface="+mn-cs"/>
            </a:rPr>
            <a:t>  </a:t>
          </a:r>
          <a:r>
            <a:rPr kumimoji="1" lang="ja-JP" altLang="ja-JP" sz="1100">
              <a:solidFill>
                <a:sysClr val="windowText" lastClr="000000"/>
              </a:solidFill>
              <a:effectLst/>
              <a:latin typeface="+mn-lt"/>
              <a:ea typeface="+mn-ea"/>
              <a:cs typeface="+mn-cs"/>
            </a:rPr>
            <a:t>の提出をお願いすることがあります。</a:t>
          </a:r>
          <a:endParaRPr kumimoji="1" lang="ja-JP" altLang="en-US" sz="105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4</xdr:col>
      <xdr:colOff>705273</xdr:colOff>
      <xdr:row>11</xdr:row>
      <xdr:rowOff>209065</xdr:rowOff>
    </xdr:from>
    <xdr:to>
      <xdr:col>9</xdr:col>
      <xdr:colOff>221617</xdr:colOff>
      <xdr:row>13</xdr:row>
      <xdr:rowOff>571500</xdr:rowOff>
    </xdr:to>
    <xdr:sp macro="" textlink="">
      <xdr:nvSpPr>
        <xdr:cNvPr id="6" name="四角形吹き出し 5">
          <a:extLst>
            <a:ext uri="{FF2B5EF4-FFF2-40B4-BE49-F238E27FC236}">
              <a16:creationId xmlns:a16="http://schemas.microsoft.com/office/drawing/2014/main" id="{E9F3D8FD-ECF7-41B2-844D-0D453A3A3CB6}"/>
            </a:ext>
          </a:extLst>
        </xdr:cNvPr>
        <xdr:cNvSpPr/>
      </xdr:nvSpPr>
      <xdr:spPr>
        <a:xfrm>
          <a:off x="3534198" y="5123965"/>
          <a:ext cx="1392769" cy="1791185"/>
        </a:xfrm>
        <a:prstGeom prst="wedgeRectCallout">
          <a:avLst>
            <a:gd name="adj1" fmla="val -32749"/>
            <a:gd name="adj2" fmla="val -68454"/>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「単位」の欄には、本給単価の単位（月、日、時（時間））を記入してください。（ドロップダウンリストで選択）</a:t>
          </a:r>
        </a:p>
      </xdr:txBody>
    </xdr:sp>
    <xdr:clientData/>
  </xdr:twoCellAnchor>
  <xdr:twoCellAnchor>
    <xdr:from>
      <xdr:col>10</xdr:col>
      <xdr:colOff>164264</xdr:colOff>
      <xdr:row>11</xdr:row>
      <xdr:rowOff>256825</xdr:rowOff>
    </xdr:from>
    <xdr:to>
      <xdr:col>18</xdr:col>
      <xdr:colOff>313863</xdr:colOff>
      <xdr:row>13</xdr:row>
      <xdr:rowOff>295275</xdr:rowOff>
    </xdr:to>
    <xdr:sp macro="" textlink="">
      <xdr:nvSpPr>
        <xdr:cNvPr id="7" name="四角形吹き出し 6">
          <a:extLst>
            <a:ext uri="{FF2B5EF4-FFF2-40B4-BE49-F238E27FC236}">
              <a16:creationId xmlns:a16="http://schemas.microsoft.com/office/drawing/2014/main" id="{AF6B5E13-764C-402B-B13F-E6311BF5244C}"/>
            </a:ext>
          </a:extLst>
        </xdr:cNvPr>
        <xdr:cNvSpPr/>
      </xdr:nvSpPr>
      <xdr:spPr>
        <a:xfrm>
          <a:off x="5145839" y="5171725"/>
          <a:ext cx="2359399" cy="1467200"/>
        </a:xfrm>
        <a:prstGeom prst="wedgeRectCallout">
          <a:avLst>
            <a:gd name="adj1" fmla="val -16937"/>
            <a:gd name="adj2" fmla="val -77165"/>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「従事月数・日数・時間数」の欄には、本給単位に合わせて、単位が月額の場合は該当する月に</a:t>
          </a:r>
          <a:r>
            <a:rPr kumimoji="1" lang="en-US" altLang="ja-JP" sz="105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を、日額の場合には日数、時間給の場合には時間数を記入してください。</a:t>
          </a:r>
        </a:p>
      </xdr:txBody>
    </xdr:sp>
    <xdr:clientData/>
  </xdr:twoCellAnchor>
  <xdr:twoCellAnchor>
    <xdr:from>
      <xdr:col>19</xdr:col>
      <xdr:colOff>359833</xdr:colOff>
      <xdr:row>11</xdr:row>
      <xdr:rowOff>105834</xdr:rowOff>
    </xdr:from>
    <xdr:to>
      <xdr:col>24</xdr:col>
      <xdr:colOff>395193</xdr:colOff>
      <xdr:row>12</xdr:row>
      <xdr:rowOff>529168</xdr:rowOff>
    </xdr:to>
    <xdr:sp macro="" textlink="">
      <xdr:nvSpPr>
        <xdr:cNvPr id="8" name="四角形吹き出し 7">
          <a:extLst>
            <a:ext uri="{FF2B5EF4-FFF2-40B4-BE49-F238E27FC236}">
              <a16:creationId xmlns:a16="http://schemas.microsoft.com/office/drawing/2014/main" id="{80AC9C3C-7DE4-42C1-B702-453C82A4A74E}"/>
            </a:ext>
          </a:extLst>
        </xdr:cNvPr>
        <xdr:cNvSpPr/>
      </xdr:nvSpPr>
      <xdr:spPr>
        <a:xfrm>
          <a:off x="8530166" y="5048251"/>
          <a:ext cx="3919444" cy="1143000"/>
        </a:xfrm>
        <a:prstGeom prst="wedgeRectCallout">
          <a:avLst>
            <a:gd name="adj1" fmla="val -6063"/>
            <a:gd name="adj2" fmla="val -6614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u="none">
            <a:solidFill>
              <a:sysClr val="windowText" lastClr="000000"/>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u="none">
              <a:solidFill>
                <a:sysClr val="windowText" lastClr="000000"/>
              </a:solidFill>
              <a:latin typeface="ＭＳ ゴシック" panose="020B0609070205080204" pitchFamily="49" charset="-128"/>
              <a:ea typeface="ＭＳ ゴシック" panose="020B0609070205080204" pitchFamily="49" charset="-128"/>
            </a:rPr>
            <a:t>・業務計画書にて積算していない超過勤務は原則として認められません。超過勤務の予定がある場合は、必ず記入してください。</a:t>
          </a:r>
        </a:p>
        <a:p>
          <a:pPr>
            <a:lnSpc>
              <a:spcPts val="1100"/>
            </a:lnSpc>
          </a:pPr>
          <a:endParaRPr kumimoji="1" lang="ja-JP" altLang="en-US" sz="1050" u="sng">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20</xdr:col>
      <xdr:colOff>148168</xdr:colOff>
      <xdr:row>13</xdr:row>
      <xdr:rowOff>482600</xdr:rowOff>
    </xdr:from>
    <xdr:to>
      <xdr:col>25</xdr:col>
      <xdr:colOff>444500</xdr:colOff>
      <xdr:row>14</xdr:row>
      <xdr:rowOff>679451</xdr:rowOff>
    </xdr:to>
    <xdr:sp macro="" textlink="">
      <xdr:nvSpPr>
        <xdr:cNvPr id="9" name="四角形吹き出し 4">
          <a:extLst>
            <a:ext uri="{FF2B5EF4-FFF2-40B4-BE49-F238E27FC236}">
              <a16:creationId xmlns:a16="http://schemas.microsoft.com/office/drawing/2014/main" id="{3C3ACD73-D8EF-469A-A015-E4974BCB090C}"/>
            </a:ext>
          </a:extLst>
        </xdr:cNvPr>
        <xdr:cNvSpPr/>
      </xdr:nvSpPr>
      <xdr:spPr>
        <a:xfrm>
          <a:off x="8879418" y="6800850"/>
          <a:ext cx="4055532" cy="908051"/>
        </a:xfrm>
        <a:prstGeom prst="wedgeRectCallout">
          <a:avLst>
            <a:gd name="adj1" fmla="val -53705"/>
            <a:gd name="adj2" fmla="val 101044"/>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不・非課税取引」となる場合は、</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青色セルの欄に対象となる金額の合計額を記入をしてください。</a:t>
          </a:r>
        </a:p>
        <a:p>
          <a:pPr algn="l">
            <a:lnSpc>
              <a:spcPts val="900"/>
            </a:lnSpc>
          </a:pPr>
          <a:endParaRPr kumimoji="1" lang="ja-JP" altLang="en-US" sz="105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1701087</xdr:colOff>
      <xdr:row>0</xdr:row>
      <xdr:rowOff>45141</xdr:rowOff>
    </xdr:from>
    <xdr:to>
      <xdr:col>3</xdr:col>
      <xdr:colOff>2581274</xdr:colOff>
      <xdr:row>3</xdr:row>
      <xdr:rowOff>171450</xdr:rowOff>
    </xdr:to>
    <xdr:sp macro="" textlink="">
      <xdr:nvSpPr>
        <xdr:cNvPr id="4" name="四角形吹き出し 3">
          <a:extLst>
            <a:ext uri="{FF2B5EF4-FFF2-40B4-BE49-F238E27FC236}">
              <a16:creationId xmlns:a16="http://schemas.microsoft.com/office/drawing/2014/main" id="{E9B7D9CA-8187-4C1B-8AD3-2D8E7F59C8B0}"/>
            </a:ext>
          </a:extLst>
        </xdr:cNvPr>
        <xdr:cNvSpPr/>
      </xdr:nvSpPr>
      <xdr:spPr>
        <a:xfrm>
          <a:off x="3110787" y="45141"/>
          <a:ext cx="3851987" cy="726384"/>
        </a:xfrm>
        <a:prstGeom prst="wedgeRectCallout">
          <a:avLst>
            <a:gd name="adj1" fmla="val -33932"/>
            <a:gd name="adj2" fmla="val 67144"/>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・赤字は記入例です。提出時には削除してください。</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3</xdr:col>
      <xdr:colOff>468631</xdr:colOff>
      <xdr:row>11</xdr:row>
      <xdr:rowOff>150494</xdr:rowOff>
    </xdr:from>
    <xdr:to>
      <xdr:col>5</xdr:col>
      <xdr:colOff>1250950</xdr:colOff>
      <xdr:row>14</xdr:row>
      <xdr:rowOff>232409</xdr:rowOff>
    </xdr:to>
    <xdr:sp macro="" textlink="">
      <xdr:nvSpPr>
        <xdr:cNvPr id="3" name="四角形吹き出し 4">
          <a:extLst>
            <a:ext uri="{FF2B5EF4-FFF2-40B4-BE49-F238E27FC236}">
              <a16:creationId xmlns:a16="http://schemas.microsoft.com/office/drawing/2014/main" id="{6362DC78-3027-4550-B2DD-0157E5B70F3C}"/>
            </a:ext>
          </a:extLst>
        </xdr:cNvPr>
        <xdr:cNvSpPr/>
      </xdr:nvSpPr>
      <xdr:spPr>
        <a:xfrm>
          <a:off x="4481831" y="2792094"/>
          <a:ext cx="4249419" cy="843915"/>
        </a:xfrm>
        <a:prstGeom prst="wedgeRectCallout">
          <a:avLst>
            <a:gd name="adj1" fmla="val -129"/>
            <a:gd name="adj2" fmla="val 95535"/>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「不・非課税取引」となる場合は、</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青色セルの欄に対象となる金額の合計額を記入をしてください。</a:t>
          </a:r>
        </a:p>
        <a:p>
          <a:pPr algn="l">
            <a:lnSpc>
              <a:spcPts val="900"/>
            </a:lnSpc>
          </a:pPr>
          <a:endParaRPr kumimoji="1" lang="ja-JP" altLang="en-US" sz="105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0</xdr:col>
      <xdr:colOff>25400</xdr:colOff>
      <xdr:row>10</xdr:row>
      <xdr:rowOff>20955</xdr:rowOff>
    </xdr:from>
    <xdr:to>
      <xdr:col>2</xdr:col>
      <xdr:colOff>751918</xdr:colOff>
      <xdr:row>14</xdr:row>
      <xdr:rowOff>103449</xdr:rowOff>
    </xdr:to>
    <xdr:sp macro="" textlink="">
      <xdr:nvSpPr>
        <xdr:cNvPr id="5" name="四角形吹き出し 3">
          <a:extLst>
            <a:ext uri="{FF2B5EF4-FFF2-40B4-BE49-F238E27FC236}">
              <a16:creationId xmlns:a16="http://schemas.microsoft.com/office/drawing/2014/main" id="{DBCDBBCF-67D6-4A1E-BB7D-A6C42DA3D73B}"/>
            </a:ext>
          </a:extLst>
        </xdr:cNvPr>
        <xdr:cNvSpPr/>
      </xdr:nvSpPr>
      <xdr:spPr>
        <a:xfrm>
          <a:off x="25400" y="2408555"/>
          <a:ext cx="3818968" cy="1098494"/>
        </a:xfrm>
        <a:prstGeom prst="wedgeRectCallout">
          <a:avLst>
            <a:gd name="adj1" fmla="val -17689"/>
            <a:gd name="adj2" fmla="val -74176"/>
          </a:avLst>
        </a:prstGeom>
        <a:solidFill>
          <a:schemeClr val="bg1"/>
        </a:solidFill>
        <a:ln>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ts val="1300"/>
            </a:lnSpc>
            <a:spcBef>
              <a:spcPts val="0"/>
            </a:spcBef>
            <a:spcAft>
              <a:spcPts val="0"/>
            </a:spcAft>
            <a:buClrTx/>
            <a:buSzTx/>
            <a:buFontTx/>
            <a:buNone/>
            <a:tabLst/>
            <a:defRPr/>
          </a:pPr>
          <a:r>
            <a:rPr kumimoji="1" lang="ja-JP" altLang="en-US"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各規則（規則、単価表、課税・不課税の根拠資料、謝礼の対価を確認できる書類）等の提出をお願いすることがあります。</a:t>
          </a:r>
          <a:endParaRPr kumimoji="1" lang="en-US" altLang="ja-JP" sz="1100">
            <a:solidFill>
              <a:sysClr val="windowText" lastClr="000000"/>
            </a:solidFill>
            <a:effectLst/>
            <a:latin typeface="+mn-lt"/>
            <a:ea typeface="+mn-ea"/>
            <a:cs typeface="+mn-cs"/>
          </a:endParaRPr>
        </a:p>
        <a:p>
          <a:pPr marL="0" marR="0" lvl="0" indent="0" defTabSz="914400" eaLnBrk="1" fontAlgn="auto" latinLnBrk="0" hangingPunct="1">
            <a:lnSpc>
              <a:spcPts val="1300"/>
            </a:lnSpc>
            <a:spcBef>
              <a:spcPts val="0"/>
            </a:spcBef>
            <a:spcAft>
              <a:spcPts val="0"/>
            </a:spcAft>
            <a:buClrTx/>
            <a:buSzTx/>
            <a:buFontTx/>
            <a:buNone/>
            <a:tabLst/>
            <a:defRPr/>
          </a:pPr>
          <a:r>
            <a:rPr lang="ja-JP" altLang="en-US" sz="1050">
              <a:solidFill>
                <a:sysClr val="windowText" lastClr="000000"/>
              </a:solidFill>
              <a:effectLst/>
            </a:rPr>
            <a:t>・学生等への労務による作業代は、謝金となります。</a:t>
          </a:r>
          <a:endParaRPr lang="ja-JP" altLang="ja-JP" sz="1050">
            <a:solidFill>
              <a:sysClr val="windowText" lastClr="000000"/>
            </a:solidFill>
            <a:effectLst/>
          </a:endParaRPr>
        </a:p>
        <a:p>
          <a:pPr>
            <a:lnSpc>
              <a:spcPts val="13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295751</xdr:colOff>
      <xdr:row>1</xdr:row>
      <xdr:rowOff>18471</xdr:rowOff>
    </xdr:from>
    <xdr:to>
      <xdr:col>19</xdr:col>
      <xdr:colOff>549386</xdr:colOff>
      <xdr:row>31</xdr:row>
      <xdr:rowOff>49609</xdr:rowOff>
    </xdr:to>
    <xdr:sp macro="" textlink="">
      <xdr:nvSpPr>
        <xdr:cNvPr id="2" name="正方形/長方形 1">
          <a:extLst>
            <a:ext uri="{FF2B5EF4-FFF2-40B4-BE49-F238E27FC236}">
              <a16:creationId xmlns:a16="http://schemas.microsoft.com/office/drawing/2014/main" id="{D87C93BD-F282-4F34-9630-B1D209CABBF7}"/>
            </a:ext>
          </a:extLst>
        </xdr:cNvPr>
        <xdr:cNvSpPr/>
      </xdr:nvSpPr>
      <xdr:spPr>
        <a:xfrm>
          <a:off x="292576" y="180396"/>
          <a:ext cx="11562985" cy="5742963"/>
        </a:xfrm>
        <a:prstGeom prst="rect">
          <a:avLst/>
        </a:prstGeom>
        <a:noFill/>
        <a:ln w="508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30427</xdr:colOff>
      <xdr:row>8</xdr:row>
      <xdr:rowOff>155789</xdr:rowOff>
    </xdr:from>
    <xdr:to>
      <xdr:col>17</xdr:col>
      <xdr:colOff>271196</xdr:colOff>
      <xdr:row>14</xdr:row>
      <xdr:rowOff>33071</xdr:rowOff>
    </xdr:to>
    <xdr:sp macro="" textlink="">
      <xdr:nvSpPr>
        <xdr:cNvPr id="3" name="四角形吹き出し 3">
          <a:extLst>
            <a:ext uri="{FF2B5EF4-FFF2-40B4-BE49-F238E27FC236}">
              <a16:creationId xmlns:a16="http://schemas.microsoft.com/office/drawing/2014/main" id="{C2887BE1-DDA6-4A29-854C-F49978626DD9}"/>
            </a:ext>
          </a:extLst>
        </xdr:cNvPr>
        <xdr:cNvSpPr/>
      </xdr:nvSpPr>
      <xdr:spPr>
        <a:xfrm>
          <a:off x="7557823" y="1663914"/>
          <a:ext cx="2754311" cy="1028220"/>
        </a:xfrm>
        <a:prstGeom prst="wedgeRectCallout">
          <a:avLst>
            <a:gd name="adj1" fmla="val -61490"/>
            <a:gd name="adj2" fmla="val -78908"/>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（注）</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本ページにおいて、</a:t>
          </a:r>
          <a:r>
            <a:rPr kumimoji="1" lang="ja-JP" altLang="en-US" sz="1050" baseline="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共同機関は「実施機関」を「共同機関」と読み替えてください。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14</xdr:col>
      <xdr:colOff>134472</xdr:colOff>
      <xdr:row>36</xdr:row>
      <xdr:rowOff>132789</xdr:rowOff>
    </xdr:from>
    <xdr:to>
      <xdr:col>16</xdr:col>
      <xdr:colOff>2495739</xdr:colOff>
      <xdr:row>38</xdr:row>
      <xdr:rowOff>294526</xdr:rowOff>
    </xdr:to>
    <xdr:sp macro="" textlink="">
      <xdr:nvSpPr>
        <xdr:cNvPr id="2" name="四角形吹き出し 4">
          <a:extLst>
            <a:ext uri="{FF2B5EF4-FFF2-40B4-BE49-F238E27FC236}">
              <a16:creationId xmlns:a16="http://schemas.microsoft.com/office/drawing/2014/main" id="{37DA1EEA-37D0-4E2A-BED3-D8EDC2E4B7F4}"/>
            </a:ext>
          </a:extLst>
        </xdr:cNvPr>
        <xdr:cNvSpPr/>
      </xdr:nvSpPr>
      <xdr:spPr>
        <a:xfrm>
          <a:off x="9043148" y="11954995"/>
          <a:ext cx="4535209" cy="1080619"/>
        </a:xfrm>
        <a:prstGeom prst="wedgeRectCallout">
          <a:avLst>
            <a:gd name="adj1" fmla="val -53368"/>
            <a:gd name="adj2" fmla="val 3832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「不・非課税取引」となる場合は、</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青色セルの欄に対象となる金額を枠外（赤枠）で積算してください。</a:t>
          </a:r>
        </a:p>
        <a:p>
          <a:pPr>
            <a:lnSpc>
              <a:spcPts val="10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積算された合計金額が自動入力されます。</a:t>
          </a:r>
        </a:p>
        <a:p>
          <a:pPr algn="l">
            <a:lnSpc>
              <a:spcPts val="900"/>
            </a:lnSpc>
          </a:pPr>
          <a:endParaRPr kumimoji="1" lang="ja-JP" altLang="en-US" sz="105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141942</xdr:colOff>
      <xdr:row>32</xdr:row>
      <xdr:rowOff>306295</xdr:rowOff>
    </xdr:from>
    <xdr:to>
      <xdr:col>2</xdr:col>
      <xdr:colOff>433295</xdr:colOff>
      <xdr:row>36</xdr:row>
      <xdr:rowOff>134471</xdr:rowOff>
    </xdr:to>
    <xdr:sp macro="" textlink="">
      <xdr:nvSpPr>
        <xdr:cNvPr id="3" name="四角形吹き出し 4">
          <a:extLst>
            <a:ext uri="{FF2B5EF4-FFF2-40B4-BE49-F238E27FC236}">
              <a16:creationId xmlns:a16="http://schemas.microsoft.com/office/drawing/2014/main" id="{2066FD5C-FAB5-43DB-8FEC-1EF990EC0CAB}"/>
            </a:ext>
          </a:extLst>
        </xdr:cNvPr>
        <xdr:cNvSpPr/>
      </xdr:nvSpPr>
      <xdr:spPr>
        <a:xfrm>
          <a:off x="463177" y="10570883"/>
          <a:ext cx="1449294" cy="1143000"/>
        </a:xfrm>
        <a:prstGeom prst="wedgeRectCallout">
          <a:avLst>
            <a:gd name="adj1" fmla="val -32749"/>
            <a:gd name="adj2" fmla="val -68454"/>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1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「行程」の欄には、起点と終点を記入してください。</a:t>
          </a:r>
        </a:p>
      </xdr:txBody>
    </xdr:sp>
    <xdr:clientData/>
  </xdr:twoCellAnchor>
  <xdr:twoCellAnchor>
    <xdr:from>
      <xdr:col>3</xdr:col>
      <xdr:colOff>22411</xdr:colOff>
      <xdr:row>33</xdr:row>
      <xdr:rowOff>14382</xdr:rowOff>
    </xdr:from>
    <xdr:to>
      <xdr:col>6</xdr:col>
      <xdr:colOff>11301</xdr:colOff>
      <xdr:row>36</xdr:row>
      <xdr:rowOff>115234</xdr:rowOff>
    </xdr:to>
    <xdr:sp macro="" textlink="">
      <xdr:nvSpPr>
        <xdr:cNvPr id="4" name="四角形吹き出し 5">
          <a:extLst>
            <a:ext uri="{FF2B5EF4-FFF2-40B4-BE49-F238E27FC236}">
              <a16:creationId xmlns:a16="http://schemas.microsoft.com/office/drawing/2014/main" id="{76AE6A37-2711-41D3-991F-B09A629C13E0}"/>
            </a:ext>
          </a:extLst>
        </xdr:cNvPr>
        <xdr:cNvSpPr/>
      </xdr:nvSpPr>
      <xdr:spPr>
        <a:xfrm>
          <a:off x="2216336" y="10736357"/>
          <a:ext cx="1458915" cy="1104152"/>
        </a:xfrm>
        <a:prstGeom prst="wedgeRectCallout">
          <a:avLst>
            <a:gd name="adj1" fmla="val -32749"/>
            <a:gd name="adj2" fmla="val -68454"/>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「日程」の欄には、○泊○日、日帰り等を記入してください。</a:t>
          </a:r>
        </a:p>
      </xdr:txBody>
    </xdr:sp>
    <xdr:clientData/>
  </xdr:twoCellAnchor>
  <xdr:twoCellAnchor>
    <xdr:from>
      <xdr:col>12</xdr:col>
      <xdr:colOff>334497</xdr:colOff>
      <xdr:row>32</xdr:row>
      <xdr:rowOff>236817</xdr:rowOff>
    </xdr:from>
    <xdr:to>
      <xdr:col>14</xdr:col>
      <xdr:colOff>342966</xdr:colOff>
      <xdr:row>36</xdr:row>
      <xdr:rowOff>6349</xdr:rowOff>
    </xdr:to>
    <xdr:sp macro="" textlink="">
      <xdr:nvSpPr>
        <xdr:cNvPr id="5" name="四角形吹き出し 6">
          <a:extLst>
            <a:ext uri="{FF2B5EF4-FFF2-40B4-BE49-F238E27FC236}">
              <a16:creationId xmlns:a16="http://schemas.microsoft.com/office/drawing/2014/main" id="{F113C76A-EB9A-4F40-AB45-2A1DC04598E3}"/>
            </a:ext>
          </a:extLst>
        </xdr:cNvPr>
        <xdr:cNvSpPr/>
      </xdr:nvSpPr>
      <xdr:spPr>
        <a:xfrm>
          <a:off x="7932085" y="10714317"/>
          <a:ext cx="1319557" cy="1114238"/>
        </a:xfrm>
        <a:prstGeom prst="wedgeRectCallout">
          <a:avLst>
            <a:gd name="adj1" fmla="val 60217"/>
            <a:gd name="adj2" fmla="val -72185"/>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「時期」の欄には、予定の日程を記入してください。</a:t>
          </a:r>
        </a:p>
      </xdr:txBody>
    </xdr:sp>
    <xdr:clientData/>
  </xdr:twoCellAnchor>
  <xdr:twoCellAnchor>
    <xdr:from>
      <xdr:col>6</xdr:col>
      <xdr:colOff>156882</xdr:colOff>
      <xdr:row>0</xdr:row>
      <xdr:rowOff>44824</xdr:rowOff>
    </xdr:from>
    <xdr:to>
      <xdr:col>13</xdr:col>
      <xdr:colOff>202626</xdr:colOff>
      <xdr:row>3</xdr:row>
      <xdr:rowOff>280146</xdr:rowOff>
    </xdr:to>
    <xdr:sp macro="" textlink="">
      <xdr:nvSpPr>
        <xdr:cNvPr id="6" name="四角形吹き出し 6">
          <a:extLst>
            <a:ext uri="{FF2B5EF4-FFF2-40B4-BE49-F238E27FC236}">
              <a16:creationId xmlns:a16="http://schemas.microsoft.com/office/drawing/2014/main" id="{279F382E-9C94-4F93-B343-2DBD069AF930}"/>
            </a:ext>
          </a:extLst>
        </xdr:cNvPr>
        <xdr:cNvSpPr/>
      </xdr:nvSpPr>
      <xdr:spPr>
        <a:xfrm>
          <a:off x="3827182" y="47999"/>
          <a:ext cx="4382794" cy="829047"/>
        </a:xfrm>
        <a:prstGeom prst="wedgeRectCallout">
          <a:avLst>
            <a:gd name="adj1" fmla="val -29798"/>
            <a:gd name="adj2" fmla="val 75275"/>
          </a:avLst>
        </a:prstGeom>
        <a:solidFill>
          <a:schemeClr val="bg1"/>
        </a:solidFill>
        <a:ln>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・赤字は記入例です。提出時には削除してください。</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・記載にあたっては、「</a:t>
          </a:r>
          <a:r>
            <a:rPr kumimoji="1" lang="en-US" altLang="ja-JP" sz="105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記入要領</a:t>
          </a:r>
          <a:r>
            <a:rPr kumimoji="1" lang="en-US" altLang="ja-JP" sz="105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旅費」シートをご確認ください。</a:t>
          </a:r>
        </a:p>
      </xdr:txBody>
    </xdr:sp>
    <xdr:clientData/>
  </xdr:twoCellAnchor>
  <xdr:twoCellAnchor>
    <xdr:from>
      <xdr:col>16</xdr:col>
      <xdr:colOff>150532</xdr:colOff>
      <xdr:row>32</xdr:row>
      <xdr:rowOff>179292</xdr:rowOff>
    </xdr:from>
    <xdr:to>
      <xdr:col>17</xdr:col>
      <xdr:colOff>75509</xdr:colOff>
      <xdr:row>36</xdr:row>
      <xdr:rowOff>83056</xdr:rowOff>
    </xdr:to>
    <xdr:sp macro="" textlink="">
      <xdr:nvSpPr>
        <xdr:cNvPr id="7" name="四角形吹き出し 8">
          <a:extLst>
            <a:ext uri="{FF2B5EF4-FFF2-40B4-BE49-F238E27FC236}">
              <a16:creationId xmlns:a16="http://schemas.microsoft.com/office/drawing/2014/main" id="{E74A1FFC-23A5-4054-B4FE-89E73B3B8650}"/>
            </a:ext>
          </a:extLst>
        </xdr:cNvPr>
        <xdr:cNvSpPr/>
      </xdr:nvSpPr>
      <xdr:spPr>
        <a:xfrm>
          <a:off x="11233150" y="10656792"/>
          <a:ext cx="2860918" cy="1248470"/>
        </a:xfrm>
        <a:prstGeom prst="wedgeRectCallout">
          <a:avLst>
            <a:gd name="adj1" fmla="val 545"/>
            <a:gd name="adj2" fmla="val -60293"/>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「目的」には、出張者名・人数（学生と教員の内訳等）、当日面会する担当者名・人数、業務計画書のどの部分に当たるか等内容について、具体的に予定を記入してください。</a:t>
          </a:r>
        </a:p>
      </xdr:txBody>
    </xdr:sp>
    <xdr:clientData/>
  </xdr:twoCellAnchor>
  <xdr:twoCellAnchor>
    <xdr:from>
      <xdr:col>6</xdr:col>
      <xdr:colOff>12326</xdr:colOff>
      <xdr:row>56</xdr:row>
      <xdr:rowOff>7471</xdr:rowOff>
    </xdr:from>
    <xdr:to>
      <xdr:col>9</xdr:col>
      <xdr:colOff>635000</xdr:colOff>
      <xdr:row>60</xdr:row>
      <xdr:rowOff>100293</xdr:rowOff>
    </xdr:to>
    <xdr:sp macro="" textlink="">
      <xdr:nvSpPr>
        <xdr:cNvPr id="8" name="四角形吹き出し 7">
          <a:extLst>
            <a:ext uri="{FF2B5EF4-FFF2-40B4-BE49-F238E27FC236}">
              <a16:creationId xmlns:a16="http://schemas.microsoft.com/office/drawing/2014/main" id="{0ADF4055-9DEC-4E66-9B2A-CCCD7F2CBEFB}"/>
            </a:ext>
          </a:extLst>
        </xdr:cNvPr>
        <xdr:cNvSpPr/>
      </xdr:nvSpPr>
      <xdr:spPr>
        <a:xfrm>
          <a:off x="3897032" y="16659412"/>
          <a:ext cx="2565027" cy="899646"/>
        </a:xfrm>
        <a:prstGeom prst="wedgeRectCallout">
          <a:avLst>
            <a:gd name="adj1" fmla="val 24081"/>
            <a:gd name="adj2" fmla="val -78435"/>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0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100"/>
            </a:lnSpc>
          </a:pPr>
          <a:endParaRPr kumimoji="1" lang="en-US" altLang="ja-JP" sz="1050" b="1">
            <a:solidFill>
              <a:sysClr val="windowText" lastClr="000000"/>
            </a:solidFill>
            <a:latin typeface="ＭＳ ゴシック" panose="020B0609070205080204" pitchFamily="49" charset="-128"/>
            <a:ea typeface="ＭＳ ゴシック" panose="020B0609070205080204" pitchFamily="49" charset="-128"/>
          </a:endParaRPr>
        </a:p>
        <a:p>
          <a:pPr>
            <a:lnSpc>
              <a:spcPts val="1000"/>
            </a:lnSpc>
          </a:pPr>
          <a:r>
            <a:rPr kumimoji="1" lang="ja-JP" altLang="ja-JP" sz="1100">
              <a:solidFill>
                <a:sysClr val="windowText" lastClr="000000"/>
              </a:solidFill>
              <a:effectLst/>
              <a:latin typeface="+mn-lt"/>
              <a:ea typeface="+mn-ea"/>
              <a:cs typeface="+mn-cs"/>
            </a:rPr>
            <a:t>外国旅費の場合</a:t>
          </a:r>
          <a:r>
            <a:rPr kumimoji="1" lang="ja-JP" altLang="en-US" sz="1100">
              <a:solidFill>
                <a:sysClr val="windowText" lastClr="000000"/>
              </a:solidFill>
              <a:effectLst/>
              <a:latin typeface="+mn-lt"/>
              <a:ea typeface="+mn-ea"/>
              <a:cs typeface="+mn-cs"/>
            </a:rPr>
            <a:t>、</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「交通費」の欄は、航空運賃</a:t>
          </a:r>
          <a:r>
            <a:rPr kumimoji="1" lang="en-US" altLang="ja-JP" sz="105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国内運賃等消費税課税分を分けて表示し、合計金額を記入してください。</a:t>
          </a:r>
        </a:p>
      </xdr:txBody>
    </xdr:sp>
    <xdr:clientData/>
  </xdr:twoCellAnchor>
  <xdr:twoCellAnchor>
    <xdr:from>
      <xdr:col>14</xdr:col>
      <xdr:colOff>235325</xdr:colOff>
      <xdr:row>57</xdr:row>
      <xdr:rowOff>168088</xdr:rowOff>
    </xdr:from>
    <xdr:to>
      <xdr:col>16</xdr:col>
      <xdr:colOff>2596592</xdr:colOff>
      <xdr:row>62</xdr:row>
      <xdr:rowOff>240177</xdr:rowOff>
    </xdr:to>
    <xdr:sp macro="" textlink="">
      <xdr:nvSpPr>
        <xdr:cNvPr id="9" name="四角形吹き出し 4">
          <a:extLst>
            <a:ext uri="{FF2B5EF4-FFF2-40B4-BE49-F238E27FC236}">
              <a16:creationId xmlns:a16="http://schemas.microsoft.com/office/drawing/2014/main" id="{FE222403-52BE-4BC4-81D5-A6D0A72F1E55}"/>
            </a:ext>
          </a:extLst>
        </xdr:cNvPr>
        <xdr:cNvSpPr/>
      </xdr:nvSpPr>
      <xdr:spPr>
        <a:xfrm>
          <a:off x="9144375" y="17147988"/>
          <a:ext cx="4532967" cy="1072214"/>
        </a:xfrm>
        <a:prstGeom prst="wedgeRectCallout">
          <a:avLst>
            <a:gd name="adj1" fmla="val -57074"/>
            <a:gd name="adj2" fmla="val 92244"/>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「不・非課税取引」となる場合は、</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青色セルの欄に対象となる金額を枠外（赤枠）で積算してください。</a:t>
          </a:r>
        </a:p>
        <a:p>
          <a:pPr>
            <a:lnSpc>
              <a:spcPts val="10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積算された合計金額が自動入力されます。</a:t>
          </a:r>
        </a:p>
        <a:p>
          <a:pPr algn="l">
            <a:lnSpc>
              <a:spcPts val="900"/>
            </a:lnSpc>
          </a:pPr>
          <a:endParaRPr kumimoji="1" lang="ja-JP" altLang="en-US" sz="105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597535</xdr:colOff>
      <xdr:row>6</xdr:row>
      <xdr:rowOff>39843</xdr:rowOff>
    </xdr:from>
    <xdr:to>
      <xdr:col>6</xdr:col>
      <xdr:colOff>705273</xdr:colOff>
      <xdr:row>12</xdr:row>
      <xdr:rowOff>247227</xdr:rowOff>
    </xdr:to>
    <xdr:sp macro="" textlink="">
      <xdr:nvSpPr>
        <xdr:cNvPr id="11" name="四角形吹き出し 10">
          <a:extLst>
            <a:ext uri="{FF2B5EF4-FFF2-40B4-BE49-F238E27FC236}">
              <a16:creationId xmlns:a16="http://schemas.microsoft.com/office/drawing/2014/main" id="{B6E6AC85-A7C2-410F-9055-696312EE3CF7}"/>
            </a:ext>
          </a:extLst>
        </xdr:cNvPr>
        <xdr:cNvSpPr/>
      </xdr:nvSpPr>
      <xdr:spPr>
        <a:xfrm>
          <a:off x="4712335" y="1601943"/>
          <a:ext cx="4917863" cy="1950459"/>
        </a:xfrm>
        <a:prstGeom prst="wedgeRectCallout">
          <a:avLst>
            <a:gd name="adj1" fmla="val -34958"/>
            <a:gd name="adj2" fmla="val -53968"/>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・赤字は記入例です。提出時には削除してください。</a:t>
          </a:r>
        </a:p>
        <a:p>
          <a:pPr>
            <a:lnSpc>
              <a:spcPts val="1200"/>
            </a:lnSpc>
          </a:pPr>
          <a:endParaRPr kumimoji="1" lang="ja-JP" altLang="en-US" sz="1050">
            <a:solidFill>
              <a:sysClr val="windowText" lastClr="000000"/>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・各種別の「用途・目的」の所には、できるだけ具体的に内容を記入してください。</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各種別で根拠書類等の提出をお願いすることがあります。</a:t>
          </a: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各経費についての根拠書類等：見積書、単価表、必要理由書等、外貨の</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050" baseline="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場合はレート表（消費税対象額にも注意）</a:t>
          </a:r>
        </a:p>
        <a:p>
          <a:pPr>
            <a:lnSpc>
              <a:spcPts val="1300"/>
            </a:lnSpc>
          </a:pPr>
          <a:endParaRPr kumimoji="1" lang="ja-JP" altLang="en-US" sz="105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4</xdr:col>
      <xdr:colOff>131657</xdr:colOff>
      <xdr:row>19</xdr:row>
      <xdr:rowOff>264796</xdr:rowOff>
    </xdr:from>
    <xdr:to>
      <xdr:col>6</xdr:col>
      <xdr:colOff>662940</xdr:colOff>
      <xdr:row>23</xdr:row>
      <xdr:rowOff>11430</xdr:rowOff>
    </xdr:to>
    <xdr:sp macro="" textlink="">
      <xdr:nvSpPr>
        <xdr:cNvPr id="6" name="四角形吹き出し 4">
          <a:extLst>
            <a:ext uri="{FF2B5EF4-FFF2-40B4-BE49-F238E27FC236}">
              <a16:creationId xmlns:a16="http://schemas.microsoft.com/office/drawing/2014/main" id="{9F528433-D1C4-49AF-A841-000A98822572}"/>
            </a:ext>
          </a:extLst>
        </xdr:cNvPr>
        <xdr:cNvSpPr/>
      </xdr:nvSpPr>
      <xdr:spPr>
        <a:xfrm>
          <a:off x="5303732" y="5694046"/>
          <a:ext cx="4284133" cy="1270634"/>
        </a:xfrm>
        <a:prstGeom prst="wedgeRectCallout">
          <a:avLst>
            <a:gd name="adj1" fmla="val -59701"/>
            <a:gd name="adj2" fmla="val 22968"/>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a:t>
          </a:r>
          <a:r>
            <a:rPr kumimoji="1" lang="ja-JP" altLang="ja-JP" sz="1100">
              <a:solidFill>
                <a:schemeClr val="lt1"/>
              </a:solidFill>
              <a:effectLst/>
              <a:latin typeface="+mn-lt"/>
              <a:ea typeface="+mn-ea"/>
              <a:cs typeface="+mn-cs"/>
            </a:rPr>
            <a:t>「</a:t>
          </a:r>
          <a:r>
            <a:rPr kumimoji="1" lang="ja-JP" altLang="ja-JP" sz="1100">
              <a:solidFill>
                <a:sysClr val="windowText" lastClr="000000"/>
              </a:solidFill>
              <a:effectLst/>
              <a:latin typeface="+mn-lt"/>
              <a:ea typeface="+mn-ea"/>
              <a:cs typeface="+mn-cs"/>
            </a:rPr>
            <a:t>軽減税率（消費税</a:t>
          </a:r>
          <a:r>
            <a:rPr kumimoji="1" lang="en-US" altLang="ja-JP" sz="1100">
              <a:solidFill>
                <a:sysClr val="windowText" lastClr="000000"/>
              </a:solidFill>
              <a:effectLst/>
              <a:latin typeface="+mn-lt"/>
              <a:ea typeface="+mn-ea"/>
              <a:cs typeface="+mn-cs"/>
            </a:rPr>
            <a:t>8</a:t>
          </a:r>
          <a:r>
            <a:rPr kumimoji="1" lang="ja-JP" altLang="ja-JP" sz="1100">
              <a:solidFill>
                <a:sysClr val="windowText" lastClr="000000"/>
              </a:solidFill>
              <a:effectLst/>
              <a:latin typeface="+mn-lt"/>
              <a:ea typeface="+mn-ea"/>
              <a:cs typeface="+mn-cs"/>
            </a:rPr>
            <a:t>％）適用」</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となる場合は、</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緑色セルの欄に対象となる金額の合計額を記入をしてください。</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・「不・非課税取引」となる場合は、</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青色セルの欄に対象となる金額の合計額を記入をしてください。</a:t>
          </a:r>
        </a:p>
        <a:p>
          <a:pPr algn="l">
            <a:lnSpc>
              <a:spcPts val="900"/>
            </a:lnSpc>
          </a:pPr>
          <a:endParaRPr kumimoji="1" lang="ja-JP" altLang="en-US" sz="105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9"/>
  <dimension ref="A1:J160"/>
  <sheetViews>
    <sheetView tabSelected="1" view="pageBreakPreview" zoomScaleNormal="100" zoomScaleSheetLayoutView="100" workbookViewId="0">
      <selection activeCell="M15" sqref="M15"/>
    </sheetView>
  </sheetViews>
  <sheetFormatPr defaultColWidth="8.88671875" defaultRowHeight="13.2" x14ac:dyDescent="0.2"/>
  <cols>
    <col min="1" max="1" width="2.77734375" style="1" customWidth="1"/>
    <col min="2" max="2" width="22.77734375" style="1" customWidth="1"/>
    <col min="3" max="3" width="14.6640625" style="1" customWidth="1"/>
    <col min="4" max="4" width="9.77734375" style="1" customWidth="1"/>
    <col min="5" max="5" width="24.6640625" style="1" customWidth="1"/>
    <col min="6" max="6" width="15.88671875" style="1" customWidth="1"/>
    <col min="7" max="7" width="21.88671875" style="1" customWidth="1"/>
    <col min="8" max="8" width="15.88671875" style="1" customWidth="1"/>
    <col min="9" max="10" width="8.88671875" style="6" customWidth="1"/>
    <col min="11" max="16384" width="8.88671875" style="1"/>
  </cols>
  <sheetData>
    <row r="1" spans="1:8" ht="14.4" x14ac:dyDescent="0.2">
      <c r="A1" s="59" t="s">
        <v>133</v>
      </c>
      <c r="C1" s="235" t="s">
        <v>284</v>
      </c>
    </row>
    <row r="2" spans="1:8" ht="15.75" customHeight="1" x14ac:dyDescent="0.2">
      <c r="H2" s="1" t="s">
        <v>38</v>
      </c>
    </row>
    <row r="3" spans="1:8" ht="30" customHeight="1" x14ac:dyDescent="0.2">
      <c r="A3" s="242" t="s">
        <v>76</v>
      </c>
      <c r="B3" s="242"/>
      <c r="C3" s="243" t="s">
        <v>0</v>
      </c>
      <c r="D3" s="244"/>
      <c r="E3" s="4" t="s">
        <v>112</v>
      </c>
      <c r="F3" s="111" t="s">
        <v>162</v>
      </c>
      <c r="G3" s="100" t="s">
        <v>111</v>
      </c>
      <c r="H3" s="7" t="s">
        <v>12</v>
      </c>
    </row>
    <row r="4" spans="1:8" ht="15.6" customHeight="1" x14ac:dyDescent="0.2">
      <c r="A4" s="246" t="s">
        <v>77</v>
      </c>
      <c r="B4" s="249" t="s">
        <v>39</v>
      </c>
      <c r="C4" s="237" t="s">
        <v>1</v>
      </c>
      <c r="D4" s="237"/>
      <c r="E4" s="80">
        <f>設備備品費!F10</f>
        <v>275000</v>
      </c>
      <c r="F4" s="99"/>
      <c r="G4" s="101">
        <f>設備備品費!F11</f>
        <v>0</v>
      </c>
      <c r="H4" s="32"/>
    </row>
    <row r="5" spans="1:8" ht="15.6" customHeight="1" x14ac:dyDescent="0.2">
      <c r="A5" s="247"/>
      <c r="B5" s="249"/>
      <c r="C5" s="237" t="s">
        <v>40</v>
      </c>
      <c r="D5" s="237"/>
      <c r="E5" s="80">
        <f>消耗品費!F29</f>
        <v>1145240</v>
      </c>
      <c r="F5" s="97">
        <f>消耗品費!F30</f>
        <v>2160</v>
      </c>
      <c r="G5" s="101">
        <f>消耗品費!F31</f>
        <v>0</v>
      </c>
      <c r="H5" s="32"/>
    </row>
    <row r="6" spans="1:8" ht="16.2" customHeight="1" x14ac:dyDescent="0.2">
      <c r="A6" s="247"/>
      <c r="B6" s="250"/>
      <c r="C6" s="242" t="s">
        <v>2</v>
      </c>
      <c r="D6" s="242"/>
      <c r="E6" s="81">
        <f>SUM(E4:E5)</f>
        <v>1420240</v>
      </c>
      <c r="F6" s="99"/>
      <c r="G6" s="102">
        <f>SUM(G4:G5)</f>
        <v>0</v>
      </c>
      <c r="H6" s="33"/>
    </row>
    <row r="7" spans="1:8" ht="16.2" customHeight="1" x14ac:dyDescent="0.2">
      <c r="A7" s="247"/>
      <c r="B7" s="237" t="s">
        <v>42</v>
      </c>
      <c r="C7" s="240" t="s">
        <v>3</v>
      </c>
      <c r="D7" s="241"/>
      <c r="E7" s="80">
        <f>人件費!AB16</f>
        <v>6939000</v>
      </c>
      <c r="F7" s="99"/>
      <c r="G7" s="101">
        <f>人件費!AB17</f>
        <v>5390000</v>
      </c>
      <c r="H7" s="32"/>
    </row>
    <row r="8" spans="1:8" ht="16.2" customHeight="1" x14ac:dyDescent="0.2">
      <c r="A8" s="247"/>
      <c r="B8" s="237"/>
      <c r="C8" s="240" t="s">
        <v>41</v>
      </c>
      <c r="D8" s="241"/>
      <c r="E8" s="80">
        <f>謝金!$E$16</f>
        <v>300000</v>
      </c>
      <c r="F8" s="99"/>
      <c r="G8" s="101">
        <f>謝金!$E$17</f>
        <v>200000</v>
      </c>
      <c r="H8" s="32"/>
    </row>
    <row r="9" spans="1:8" ht="16.2" customHeight="1" x14ac:dyDescent="0.2">
      <c r="A9" s="247"/>
      <c r="B9" s="237"/>
      <c r="C9" s="243" t="s">
        <v>2</v>
      </c>
      <c r="D9" s="244"/>
      <c r="E9" s="80">
        <f>SUM(E7:E8)</f>
        <v>7239000</v>
      </c>
      <c r="F9" s="99"/>
      <c r="G9" s="101">
        <f>SUM(G7:G8)</f>
        <v>5590000</v>
      </c>
      <c r="H9" s="32"/>
    </row>
    <row r="10" spans="1:8" ht="16.2" customHeight="1" x14ac:dyDescent="0.2">
      <c r="A10" s="247"/>
      <c r="B10" s="14" t="s">
        <v>43</v>
      </c>
      <c r="C10" s="240" t="s">
        <v>43</v>
      </c>
      <c r="D10" s="241"/>
      <c r="E10" s="80">
        <f>'旅費 '!N68</f>
        <v>3466692</v>
      </c>
      <c r="F10" s="99"/>
      <c r="G10" s="101">
        <f>'旅費 '!T38+'旅費 '!T63</f>
        <v>1726500</v>
      </c>
      <c r="H10" s="32"/>
    </row>
    <row r="11" spans="1:8" ht="16.2" customHeight="1" x14ac:dyDescent="0.2">
      <c r="A11" s="247"/>
      <c r="B11" s="251" t="s">
        <v>45</v>
      </c>
      <c r="C11" s="237" t="s">
        <v>44</v>
      </c>
      <c r="D11" s="237"/>
      <c r="E11" s="80">
        <f>その他!D7</f>
        <v>1216500</v>
      </c>
      <c r="F11" s="99"/>
      <c r="G11" s="101">
        <f>その他!D8</f>
        <v>0</v>
      </c>
      <c r="H11" s="32"/>
    </row>
    <row r="12" spans="1:8" ht="16.2" customHeight="1" x14ac:dyDescent="0.2">
      <c r="A12" s="247"/>
      <c r="B12" s="252"/>
      <c r="C12" s="237" t="s">
        <v>5</v>
      </c>
      <c r="D12" s="237"/>
      <c r="E12" s="80">
        <f>その他!D14</f>
        <v>132000</v>
      </c>
      <c r="F12" s="99"/>
      <c r="G12" s="101">
        <f>その他!D15</f>
        <v>0</v>
      </c>
      <c r="H12" s="32"/>
    </row>
    <row r="13" spans="1:8" ht="16.2" customHeight="1" x14ac:dyDescent="0.2">
      <c r="A13" s="247"/>
      <c r="B13" s="252"/>
      <c r="C13" s="237" t="s">
        <v>73</v>
      </c>
      <c r="D13" s="237"/>
      <c r="E13" s="81">
        <f>その他!D21</f>
        <v>220000</v>
      </c>
      <c r="F13" s="98">
        <f>その他!D22</f>
        <v>0</v>
      </c>
      <c r="G13" s="102">
        <f>その他!D23</f>
        <v>0</v>
      </c>
      <c r="H13" s="33"/>
    </row>
    <row r="14" spans="1:8" ht="16.2" customHeight="1" x14ac:dyDescent="0.2">
      <c r="A14" s="247"/>
      <c r="B14" s="252"/>
      <c r="C14" s="237" t="s">
        <v>4</v>
      </c>
      <c r="D14" s="237"/>
      <c r="E14" s="80">
        <f>その他!D29</f>
        <v>55000</v>
      </c>
      <c r="F14" s="99"/>
      <c r="G14" s="101">
        <f>その他!D30</f>
        <v>0</v>
      </c>
      <c r="H14" s="32"/>
    </row>
    <row r="15" spans="1:8" ht="16.2" customHeight="1" x14ac:dyDescent="0.2">
      <c r="A15" s="247"/>
      <c r="B15" s="252"/>
      <c r="C15" s="237" t="s">
        <v>6</v>
      </c>
      <c r="D15" s="237"/>
      <c r="E15" s="80">
        <f>その他!D36</f>
        <v>17600</v>
      </c>
      <c r="F15" s="99"/>
      <c r="G15" s="101">
        <f>その他!D37</f>
        <v>0</v>
      </c>
      <c r="H15" s="32"/>
    </row>
    <row r="16" spans="1:8" ht="16.2" customHeight="1" x14ac:dyDescent="0.2">
      <c r="A16" s="247"/>
      <c r="B16" s="252"/>
      <c r="C16" s="237" t="s">
        <v>74</v>
      </c>
      <c r="D16" s="237"/>
      <c r="E16" s="80">
        <f>その他!D44</f>
        <v>267420</v>
      </c>
      <c r="F16" s="99"/>
      <c r="G16" s="101">
        <f>その他!D45</f>
        <v>232220</v>
      </c>
      <c r="H16" s="32"/>
    </row>
    <row r="17" spans="1:8" ht="16.2" customHeight="1" x14ac:dyDescent="0.2">
      <c r="A17" s="247"/>
      <c r="B17" s="252"/>
      <c r="C17" s="237" t="s">
        <v>88</v>
      </c>
      <c r="D17" s="237"/>
      <c r="E17" s="80">
        <f>H28</f>
        <v>754912</v>
      </c>
      <c r="F17" s="99"/>
      <c r="G17" s="103"/>
      <c r="H17" s="32"/>
    </row>
    <row r="18" spans="1:8" ht="16.2" customHeight="1" x14ac:dyDescent="0.2">
      <c r="A18" s="247"/>
      <c r="B18" s="253"/>
      <c r="C18" s="238" t="s">
        <v>2</v>
      </c>
      <c r="D18" s="239"/>
      <c r="E18" s="80">
        <f>ROUNDDOWN(SUM(E11:E17),0)</f>
        <v>2663432</v>
      </c>
      <c r="F18" s="99"/>
      <c r="G18" s="101">
        <f>SUM(G11:G16)</f>
        <v>232220</v>
      </c>
      <c r="H18" s="32"/>
    </row>
    <row r="19" spans="1:8" ht="16.2" customHeight="1" x14ac:dyDescent="0.2">
      <c r="A19" s="248"/>
      <c r="B19" s="240" t="s">
        <v>7</v>
      </c>
      <c r="C19" s="245"/>
      <c r="D19" s="241"/>
      <c r="E19" s="80">
        <f>E6+E9+E10+E18</f>
        <v>14789364</v>
      </c>
      <c r="F19" s="97">
        <f>F5+F13</f>
        <v>2160</v>
      </c>
      <c r="G19" s="101">
        <f>G6+G9+G10+G18</f>
        <v>7548720</v>
      </c>
      <c r="H19" s="32"/>
    </row>
    <row r="20" spans="1:8" ht="16.2" customHeight="1" x14ac:dyDescent="0.2">
      <c r="A20" s="237" t="s">
        <v>78</v>
      </c>
      <c r="B20" s="240"/>
      <c r="C20" s="116" t="s">
        <v>164</v>
      </c>
      <c r="D20" s="115">
        <v>0.1</v>
      </c>
      <c r="E20" s="113">
        <f>ROUNDDOWN(E19*D20,0)</f>
        <v>1478936</v>
      </c>
      <c r="F20" s="67"/>
      <c r="G20" s="67"/>
      <c r="H20" s="32"/>
    </row>
    <row r="21" spans="1:8" ht="16.2" customHeight="1" x14ac:dyDescent="0.2">
      <c r="A21" s="237" t="s">
        <v>113</v>
      </c>
      <c r="B21" s="240"/>
      <c r="C21" s="114"/>
      <c r="D21" s="18"/>
      <c r="E21" s="80">
        <f>E19+E20</f>
        <v>16268300</v>
      </c>
      <c r="F21" s="67"/>
      <c r="G21" s="67"/>
      <c r="H21" s="32"/>
    </row>
    <row r="22" spans="1:8" ht="16.2" customHeight="1" x14ac:dyDescent="0.2"/>
    <row r="23" spans="1:8" ht="16.2" customHeight="1" x14ac:dyDescent="0.2">
      <c r="D23" s="117"/>
    </row>
    <row r="24" spans="1:8" ht="16.2" customHeight="1" x14ac:dyDescent="0.2"/>
    <row r="25" spans="1:8" ht="16.2" customHeight="1" x14ac:dyDescent="0.2">
      <c r="B25" s="19"/>
      <c r="C25" s="19"/>
      <c r="E25" s="236" t="s">
        <v>156</v>
      </c>
      <c r="F25" s="236"/>
    </row>
    <row r="26" spans="1:8" ht="16.2" customHeight="1" x14ac:dyDescent="0.2">
      <c r="E26" s="89"/>
      <c r="F26" s="112" t="s">
        <v>161</v>
      </c>
      <c r="G26" s="112" t="s">
        <v>111</v>
      </c>
      <c r="H26" s="85"/>
    </row>
    <row r="27" spans="1:8" ht="16.2" customHeight="1" x14ac:dyDescent="0.2">
      <c r="E27" s="90" t="s">
        <v>153</v>
      </c>
      <c r="F27" s="91">
        <v>0.02</v>
      </c>
      <c r="G27" s="91">
        <v>0.1</v>
      </c>
      <c r="H27" s="85"/>
    </row>
    <row r="28" spans="1:8" ht="16.2" customHeight="1" x14ac:dyDescent="0.2">
      <c r="E28" s="90" t="s">
        <v>151</v>
      </c>
      <c r="F28" s="92">
        <f>ROUNDDOWN(F29*0.02,0)</f>
        <v>40</v>
      </c>
      <c r="G28" s="93">
        <f>ROUNDDOWN(G19*0.1,0)</f>
        <v>754872</v>
      </c>
      <c r="H28" s="87">
        <f>SUM(F28:G28)</f>
        <v>754912</v>
      </c>
    </row>
    <row r="29" spans="1:8" ht="16.2" customHeight="1" x14ac:dyDescent="0.2">
      <c r="E29" s="94" t="s">
        <v>152</v>
      </c>
      <c r="F29" s="96">
        <f>F19/108*100</f>
        <v>2000</v>
      </c>
      <c r="G29" s="95"/>
      <c r="H29" s="88"/>
    </row>
    <row r="30" spans="1:8" ht="16.2" customHeight="1" x14ac:dyDescent="0.2"/>
    <row r="31" spans="1:8" ht="16.2" customHeight="1" x14ac:dyDescent="0.2">
      <c r="E31" s="109" t="s">
        <v>157</v>
      </c>
    </row>
    <row r="32" spans="1:8" ht="16.2" customHeight="1" x14ac:dyDescent="0.2"/>
    <row r="33" spans="1:1" ht="16.2" customHeight="1" x14ac:dyDescent="0.2"/>
    <row r="34" spans="1:1" ht="16.2" customHeight="1" x14ac:dyDescent="0.2"/>
    <row r="35" spans="1:1" ht="16.2" customHeight="1" x14ac:dyDescent="0.2"/>
    <row r="36" spans="1:1" ht="16.2" customHeight="1" x14ac:dyDescent="0.2"/>
    <row r="37" spans="1:1" ht="16.2" customHeight="1" x14ac:dyDescent="0.2"/>
    <row r="38" spans="1:1" ht="16.2" customHeight="1" x14ac:dyDescent="0.2"/>
    <row r="39" spans="1:1" ht="16.2" customHeight="1" x14ac:dyDescent="0.2"/>
    <row r="40" spans="1:1" ht="16.2" customHeight="1" x14ac:dyDescent="0.2"/>
    <row r="41" spans="1:1" ht="16.2" customHeight="1" x14ac:dyDescent="0.2"/>
    <row r="42" spans="1:1" ht="16.2" customHeight="1" x14ac:dyDescent="0.2"/>
    <row r="43" spans="1:1" ht="16.2" customHeight="1" x14ac:dyDescent="0.2"/>
    <row r="44" spans="1:1" ht="16.2" customHeight="1" x14ac:dyDescent="0.2"/>
    <row r="45" spans="1:1" ht="16.2" customHeight="1" x14ac:dyDescent="0.2"/>
    <row r="46" spans="1:1" ht="16.2" customHeight="1" x14ac:dyDescent="0.2"/>
    <row r="47" spans="1:1" ht="16.2" customHeight="1" x14ac:dyDescent="0.2"/>
    <row r="48" spans="1:1" ht="16.2" customHeight="1" x14ac:dyDescent="0.2">
      <c r="A48" s="12"/>
    </row>
    <row r="49" ht="16.2" customHeight="1" x14ac:dyDescent="0.2"/>
    <row r="50" ht="16.2" customHeight="1" x14ac:dyDescent="0.2"/>
    <row r="51" ht="16.2" customHeight="1" x14ac:dyDescent="0.2"/>
    <row r="52" ht="16.2" customHeight="1" x14ac:dyDescent="0.2"/>
    <row r="53" ht="16.2" customHeight="1" x14ac:dyDescent="0.2"/>
    <row r="54" ht="16.2" customHeight="1" x14ac:dyDescent="0.2"/>
    <row r="55" ht="16.2" customHeight="1" x14ac:dyDescent="0.2"/>
    <row r="56" ht="16.2" customHeight="1" x14ac:dyDescent="0.2"/>
    <row r="57" ht="16.2" customHeight="1" x14ac:dyDescent="0.2"/>
    <row r="58" ht="16.2" customHeight="1" x14ac:dyDescent="0.2"/>
    <row r="59" ht="16.2" customHeight="1" x14ac:dyDescent="0.2"/>
    <row r="60" ht="16.2" customHeight="1" x14ac:dyDescent="0.2"/>
    <row r="61" ht="16.2" customHeight="1" x14ac:dyDescent="0.2"/>
    <row r="62" ht="16.2" customHeight="1" x14ac:dyDescent="0.2"/>
    <row r="63" ht="16.2" customHeight="1" x14ac:dyDescent="0.2"/>
    <row r="64" ht="16.2" customHeight="1" x14ac:dyDescent="0.2"/>
    <row r="65" ht="16.2" customHeight="1" x14ac:dyDescent="0.2"/>
    <row r="66" ht="16.2" customHeight="1" x14ac:dyDescent="0.2"/>
    <row r="67" ht="16.2" customHeight="1" x14ac:dyDescent="0.2"/>
    <row r="68" ht="16.2" customHeight="1" x14ac:dyDescent="0.2"/>
    <row r="69" ht="16.2" customHeight="1" x14ac:dyDescent="0.2"/>
    <row r="70" ht="16.2" customHeight="1" x14ac:dyDescent="0.2"/>
    <row r="71" ht="16.2" customHeight="1" x14ac:dyDescent="0.2"/>
    <row r="72" ht="16.2" customHeight="1" x14ac:dyDescent="0.2"/>
    <row r="73" ht="16.2" customHeight="1" x14ac:dyDescent="0.2"/>
    <row r="74" ht="16.2" customHeight="1" x14ac:dyDescent="0.2"/>
    <row r="75" ht="16.2" customHeight="1" x14ac:dyDescent="0.2"/>
    <row r="76" ht="16.2" customHeight="1" x14ac:dyDescent="0.2"/>
    <row r="77" ht="16.2" customHeight="1" x14ac:dyDescent="0.2"/>
    <row r="78" ht="16.2" customHeight="1" x14ac:dyDescent="0.2"/>
    <row r="79" ht="16.2" customHeight="1" x14ac:dyDescent="0.2"/>
    <row r="80" ht="16.2" customHeight="1" x14ac:dyDescent="0.2"/>
    <row r="81" ht="16.2" customHeight="1" x14ac:dyDescent="0.2"/>
    <row r="82" ht="16.2" customHeight="1" x14ac:dyDescent="0.2"/>
    <row r="83" ht="16.2" customHeight="1" x14ac:dyDescent="0.2"/>
    <row r="84" ht="16.2" customHeight="1" x14ac:dyDescent="0.2"/>
    <row r="85" ht="16.2" customHeight="1" x14ac:dyDescent="0.2"/>
    <row r="86" ht="16.2" customHeight="1" x14ac:dyDescent="0.2"/>
    <row r="87" ht="16.2" customHeight="1" x14ac:dyDescent="0.2"/>
    <row r="88" ht="16.2" customHeight="1" x14ac:dyDescent="0.2"/>
    <row r="89" ht="16.2" customHeight="1" x14ac:dyDescent="0.2"/>
    <row r="90" ht="16.2" customHeight="1" x14ac:dyDescent="0.2"/>
    <row r="91" ht="16.2" customHeight="1" x14ac:dyDescent="0.2"/>
    <row r="92" ht="16.2" customHeight="1" x14ac:dyDescent="0.2"/>
    <row r="93" ht="16.2" customHeight="1" x14ac:dyDescent="0.2"/>
    <row r="94" ht="16.2" customHeight="1" x14ac:dyDescent="0.2"/>
    <row r="95" ht="16.2" customHeight="1" x14ac:dyDescent="0.2"/>
    <row r="96" ht="16.2" customHeight="1" x14ac:dyDescent="0.2"/>
    <row r="97" ht="16.2" customHeight="1" x14ac:dyDescent="0.2"/>
    <row r="98" ht="16.2" customHeight="1" x14ac:dyDescent="0.2"/>
    <row r="99" ht="16.2" customHeight="1" x14ac:dyDescent="0.2"/>
    <row r="100" ht="16.2" customHeight="1" x14ac:dyDescent="0.2"/>
    <row r="101" ht="16.2" customHeight="1" x14ac:dyDescent="0.2"/>
    <row r="102" ht="16.2" customHeight="1" x14ac:dyDescent="0.2"/>
    <row r="103" ht="16.2" customHeight="1" x14ac:dyDescent="0.2"/>
    <row r="104" ht="16.2" customHeight="1" x14ac:dyDescent="0.2"/>
    <row r="105" ht="16.2" customHeight="1" x14ac:dyDescent="0.2"/>
    <row r="106" ht="16.2" customHeight="1" x14ac:dyDescent="0.2"/>
    <row r="107" ht="16.2" customHeight="1" x14ac:dyDescent="0.2"/>
    <row r="108" ht="16.2" customHeight="1" x14ac:dyDescent="0.2"/>
    <row r="109" ht="16.2" customHeight="1" x14ac:dyDescent="0.2"/>
    <row r="110" ht="16.2" customHeight="1" x14ac:dyDescent="0.2"/>
    <row r="111" ht="16.2" customHeight="1" x14ac:dyDescent="0.2"/>
    <row r="112" ht="16.2" customHeight="1" x14ac:dyDescent="0.2"/>
    <row r="113" ht="16.2" customHeight="1" x14ac:dyDescent="0.2"/>
    <row r="114" ht="16.2" customHeight="1" x14ac:dyDescent="0.2"/>
    <row r="115" ht="16.2" customHeight="1" x14ac:dyDescent="0.2"/>
    <row r="116" ht="16.2" customHeight="1" x14ac:dyDescent="0.2"/>
    <row r="117" ht="16.2" customHeight="1" x14ac:dyDescent="0.2"/>
    <row r="118" ht="16.2" customHeight="1" x14ac:dyDescent="0.2"/>
    <row r="119" ht="16.2" customHeight="1" x14ac:dyDescent="0.2"/>
    <row r="120" ht="16.2" customHeight="1" x14ac:dyDescent="0.2"/>
    <row r="121" ht="16.2" customHeight="1" x14ac:dyDescent="0.2"/>
    <row r="122" ht="16.2" customHeight="1" x14ac:dyDescent="0.2"/>
    <row r="123" ht="16.2" customHeight="1" x14ac:dyDescent="0.2"/>
    <row r="124" ht="16.2" customHeight="1" x14ac:dyDescent="0.2"/>
    <row r="125" ht="16.2" customHeight="1" x14ac:dyDescent="0.2"/>
    <row r="126" ht="16.2" customHeight="1" x14ac:dyDescent="0.2"/>
    <row r="127" ht="16.2" customHeight="1" x14ac:dyDescent="0.2"/>
    <row r="128" ht="16.2" customHeight="1" x14ac:dyDescent="0.2"/>
    <row r="129" ht="16.2" customHeight="1" x14ac:dyDescent="0.2"/>
    <row r="130" ht="16.2" customHeight="1" x14ac:dyDescent="0.2"/>
    <row r="131" ht="16.2" customHeight="1" x14ac:dyDescent="0.2"/>
    <row r="132" ht="16.2" customHeight="1" x14ac:dyDescent="0.2"/>
    <row r="133" ht="16.2" customHeight="1" x14ac:dyDescent="0.2"/>
    <row r="134" ht="16.2" customHeight="1" x14ac:dyDescent="0.2"/>
    <row r="135" ht="16.2" customHeight="1" x14ac:dyDescent="0.2"/>
    <row r="136" ht="16.2" customHeight="1" x14ac:dyDescent="0.2"/>
    <row r="137" ht="16.2" customHeight="1" x14ac:dyDescent="0.2"/>
    <row r="138" ht="16.2" customHeight="1" x14ac:dyDescent="0.2"/>
    <row r="139" ht="16.2" customHeight="1" x14ac:dyDescent="0.2"/>
    <row r="140" ht="16.2" customHeight="1" x14ac:dyDescent="0.2"/>
    <row r="141" ht="16.2" customHeight="1" x14ac:dyDescent="0.2"/>
    <row r="142" ht="16.2" customHeight="1" x14ac:dyDescent="0.2"/>
    <row r="143" ht="16.2" customHeight="1" x14ac:dyDescent="0.2"/>
    <row r="144" ht="16.2" customHeight="1" x14ac:dyDescent="0.2"/>
    <row r="145" ht="16.2" customHeight="1" x14ac:dyDescent="0.2"/>
    <row r="146" ht="16.2" customHeight="1" x14ac:dyDescent="0.2"/>
    <row r="147" ht="16.2" customHeight="1" x14ac:dyDescent="0.2"/>
    <row r="148" ht="16.2" customHeight="1" x14ac:dyDescent="0.2"/>
    <row r="149" ht="16.2" customHeight="1" x14ac:dyDescent="0.2"/>
    <row r="150" ht="16.2" customHeight="1" x14ac:dyDescent="0.2"/>
    <row r="151" ht="16.2" customHeight="1" x14ac:dyDescent="0.2"/>
    <row r="152" ht="16.2" customHeight="1" x14ac:dyDescent="0.2"/>
    <row r="153" ht="16.2" customHeight="1" x14ac:dyDescent="0.2"/>
    <row r="154" ht="16.2" customHeight="1" x14ac:dyDescent="0.2"/>
    <row r="155" ht="16.2" customHeight="1" x14ac:dyDescent="0.2"/>
    <row r="156" ht="16.2" customHeight="1" x14ac:dyDescent="0.2"/>
    <row r="157" ht="16.2" customHeight="1" x14ac:dyDescent="0.2"/>
    <row r="158" ht="16.2" customHeight="1" x14ac:dyDescent="0.2"/>
    <row r="159" ht="16.2" customHeight="1" x14ac:dyDescent="0.2"/>
    <row r="160" ht="16.2" customHeight="1" x14ac:dyDescent="0.2"/>
  </sheetData>
  <sheetProtection formatCells="0"/>
  <mergeCells count="25">
    <mergeCell ref="A21:B21"/>
    <mergeCell ref="B19:D19"/>
    <mergeCell ref="A4:A19"/>
    <mergeCell ref="B4:B6"/>
    <mergeCell ref="B11:B18"/>
    <mergeCell ref="B7:B9"/>
    <mergeCell ref="C4:D4"/>
    <mergeCell ref="C12:D12"/>
    <mergeCell ref="C13:D13"/>
    <mergeCell ref="C14:D14"/>
    <mergeCell ref="A3:B3"/>
    <mergeCell ref="A20:B20"/>
    <mergeCell ref="C3:D3"/>
    <mergeCell ref="C5:D5"/>
    <mergeCell ref="C6:D6"/>
    <mergeCell ref="C8:D8"/>
    <mergeCell ref="C9:D9"/>
    <mergeCell ref="C7:D7"/>
    <mergeCell ref="E25:F25"/>
    <mergeCell ref="C16:D16"/>
    <mergeCell ref="C17:D17"/>
    <mergeCell ref="C18:D18"/>
    <mergeCell ref="C10:D10"/>
    <mergeCell ref="C11:D11"/>
    <mergeCell ref="C15:D15"/>
  </mergeCells>
  <phoneticPr fontId="3"/>
  <dataValidations disablePrompts="1" count="1">
    <dataValidation type="custom" allowBlank="1" showInputMessage="1" showErrorMessage="1" sqref="D20" xr:uid="{00000000-0002-0000-0000-000000000000}">
      <formula1>D20*1000=INT(D20*1000)</formula1>
    </dataValidation>
  </dataValidations>
  <printOptions horizontalCentered="1"/>
  <pageMargins left="0.23622047244094491" right="0.23622047244094491" top="0.59055118110236227" bottom="0.59055118110236227" header="0.39370078740157483" footer="0.39370078740157483"/>
  <pageSetup paperSize="9" fitToWidth="0" fitToHeight="0" orientation="landscape" r:id="rId1"/>
  <headerFooter alignWithMargins="0"/>
  <colBreaks count="1" manualBreakCount="1">
    <brk id="8" max="34"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67"/>
  <sheetViews>
    <sheetView view="pageBreakPreview" zoomScale="85" zoomScaleNormal="100" zoomScaleSheetLayoutView="85" workbookViewId="0">
      <selection activeCell="P5" sqref="P5"/>
    </sheetView>
  </sheetViews>
  <sheetFormatPr defaultColWidth="8.88671875" defaultRowHeight="13.2" x14ac:dyDescent="0.2"/>
  <cols>
    <col min="1" max="1" width="23.77734375" style="3" customWidth="1"/>
    <col min="2" max="2" width="27.109375" style="3" customWidth="1"/>
    <col min="3" max="3" width="6.77734375" style="3" customWidth="1"/>
    <col min="4" max="4" width="3.77734375" style="3" customWidth="1"/>
    <col min="5" max="6" width="9.44140625" style="3" bestFit="1" customWidth="1"/>
    <col min="7" max="7" width="5.21875" style="3" customWidth="1"/>
    <col min="8" max="8" width="5.33203125" style="3" customWidth="1"/>
    <col min="9" max="9" width="26.33203125" style="3" customWidth="1"/>
    <col min="10" max="10" width="26.109375" style="3" customWidth="1"/>
    <col min="11" max="11" width="27.33203125" style="3" customWidth="1"/>
    <col min="12" max="12" width="15" style="3" customWidth="1"/>
    <col min="13" max="13" width="17.44140625" style="3" customWidth="1"/>
    <col min="14" max="16384" width="8.88671875" style="3"/>
  </cols>
  <sheetData>
    <row r="1" spans="1:13" ht="24" customHeight="1" x14ac:dyDescent="0.2">
      <c r="A1" s="59" t="s">
        <v>116</v>
      </c>
      <c r="B1" s="1"/>
      <c r="C1" s="1"/>
      <c r="D1" s="1"/>
      <c r="E1" s="1"/>
      <c r="F1" s="1"/>
      <c r="G1" s="1"/>
      <c r="H1" s="1"/>
    </row>
    <row r="2" spans="1:13" ht="16.2" customHeight="1" x14ac:dyDescent="0.2"/>
    <row r="3" spans="1:13" ht="33" customHeight="1" x14ac:dyDescent="0.2">
      <c r="A3" s="3" t="s">
        <v>49</v>
      </c>
    </row>
    <row r="4" spans="1:13" ht="61.5" customHeight="1" x14ac:dyDescent="0.2">
      <c r="A4" s="161" t="s">
        <v>9</v>
      </c>
      <c r="B4" s="161" t="s">
        <v>64</v>
      </c>
      <c r="C4" s="254" t="s">
        <v>33</v>
      </c>
      <c r="D4" s="254"/>
      <c r="E4" s="161" t="s">
        <v>127</v>
      </c>
      <c r="F4" s="161" t="s">
        <v>128</v>
      </c>
      <c r="G4" s="257" t="s">
        <v>210</v>
      </c>
      <c r="H4" s="258"/>
      <c r="I4" s="161" t="s">
        <v>122</v>
      </c>
      <c r="J4" s="228" t="s">
        <v>65</v>
      </c>
      <c r="K4" s="161" t="s">
        <v>245</v>
      </c>
      <c r="L4" s="161" t="s">
        <v>246</v>
      </c>
      <c r="M4" s="161" t="s">
        <v>12</v>
      </c>
    </row>
    <row r="5" spans="1:13" ht="91.5" customHeight="1" x14ac:dyDescent="0.2">
      <c r="A5" s="23" t="s">
        <v>149</v>
      </c>
      <c r="B5" s="23" t="s">
        <v>209</v>
      </c>
      <c r="C5" s="141">
        <v>1</v>
      </c>
      <c r="D5" s="24" t="s">
        <v>94</v>
      </c>
      <c r="E5" s="25">
        <v>275000</v>
      </c>
      <c r="F5" s="30">
        <f>C5*E5</f>
        <v>275000</v>
      </c>
      <c r="G5" s="26">
        <v>5</v>
      </c>
      <c r="H5" s="26" t="s">
        <v>55</v>
      </c>
      <c r="I5" s="23" t="s">
        <v>118</v>
      </c>
      <c r="J5" s="23" t="s">
        <v>247</v>
      </c>
      <c r="K5" s="229" t="s">
        <v>248</v>
      </c>
      <c r="L5" s="23" t="s">
        <v>249</v>
      </c>
      <c r="M5" s="138"/>
    </row>
    <row r="6" spans="1:13" ht="69" customHeight="1" x14ac:dyDescent="0.2">
      <c r="A6" s="27"/>
      <c r="B6" s="27"/>
      <c r="C6" s="28"/>
      <c r="D6" s="29"/>
      <c r="E6" s="30"/>
      <c r="F6" s="30">
        <f t="shared" ref="F6:F9" si="0">C6*E6</f>
        <v>0</v>
      </c>
      <c r="G6" s="31"/>
      <c r="H6" s="31"/>
      <c r="I6" s="27"/>
      <c r="J6" s="27"/>
      <c r="K6" s="27"/>
      <c r="L6" s="27"/>
      <c r="M6" s="27"/>
    </row>
    <row r="7" spans="1:13" ht="69" customHeight="1" x14ac:dyDescent="0.2">
      <c r="A7" s="27"/>
      <c r="B7" s="27"/>
      <c r="C7" s="28"/>
      <c r="D7" s="29"/>
      <c r="E7" s="30"/>
      <c r="F7" s="30">
        <f t="shared" si="0"/>
        <v>0</v>
      </c>
      <c r="G7" s="31"/>
      <c r="H7" s="31"/>
      <c r="I7" s="27"/>
      <c r="J7" s="27"/>
      <c r="K7" s="27"/>
      <c r="L7" s="27"/>
      <c r="M7" s="27"/>
    </row>
    <row r="8" spans="1:13" ht="69" customHeight="1" x14ac:dyDescent="0.2">
      <c r="A8" s="27"/>
      <c r="B8" s="27"/>
      <c r="C8" s="28"/>
      <c r="D8" s="29"/>
      <c r="E8" s="30"/>
      <c r="F8" s="30">
        <f t="shared" si="0"/>
        <v>0</v>
      </c>
      <c r="G8" s="31"/>
      <c r="H8" s="31"/>
      <c r="I8" s="27"/>
      <c r="J8" s="27"/>
      <c r="K8" s="27"/>
      <c r="L8" s="27"/>
      <c r="M8" s="27"/>
    </row>
    <row r="9" spans="1:13" ht="69" customHeight="1" x14ac:dyDescent="0.2">
      <c r="A9" s="27"/>
      <c r="B9" s="27"/>
      <c r="C9" s="28"/>
      <c r="D9" s="29"/>
      <c r="E9" s="30"/>
      <c r="F9" s="30">
        <f t="shared" si="0"/>
        <v>0</v>
      </c>
      <c r="G9" s="31"/>
      <c r="H9" s="31"/>
      <c r="I9" s="27"/>
      <c r="J9" s="27"/>
      <c r="K9" s="27"/>
      <c r="L9" s="27"/>
      <c r="M9" s="27"/>
    </row>
    <row r="10" spans="1:13" ht="35.25" customHeight="1" x14ac:dyDescent="0.2">
      <c r="A10" s="256" t="s">
        <v>7</v>
      </c>
      <c r="B10" s="256"/>
      <c r="C10" s="256"/>
      <c r="D10" s="256"/>
      <c r="E10" s="256"/>
      <c r="F10" s="153">
        <f>SUM(F5:F9)</f>
        <v>275000</v>
      </c>
      <c r="G10" s="15"/>
      <c r="H10" s="15"/>
      <c r="I10" s="5"/>
      <c r="J10" s="5"/>
      <c r="K10" s="5"/>
      <c r="L10" s="5"/>
      <c r="M10" s="5"/>
    </row>
    <row r="11" spans="1:13" ht="35.25" customHeight="1" x14ac:dyDescent="0.2">
      <c r="A11" s="255" t="s">
        <v>129</v>
      </c>
      <c r="B11" s="255"/>
      <c r="C11" s="255"/>
      <c r="D11" s="255"/>
      <c r="E11" s="255"/>
      <c r="F11" s="104">
        <v>0</v>
      </c>
      <c r="G11" s="15"/>
      <c r="H11" s="15"/>
      <c r="I11" s="5"/>
      <c r="J11" s="5"/>
      <c r="K11" s="5"/>
      <c r="L11" s="5"/>
      <c r="M11" s="5"/>
    </row>
    <row r="12" spans="1:13" ht="16.2" customHeight="1" x14ac:dyDescent="0.2">
      <c r="A12" s="1"/>
    </row>
    <row r="13" spans="1:13" ht="16.2" customHeight="1" x14ac:dyDescent="0.2">
      <c r="A13" s="1"/>
    </row>
    <row r="14" spans="1:13" ht="16.2" customHeight="1" x14ac:dyDescent="0.2">
      <c r="A14"/>
    </row>
    <row r="15" spans="1:13" ht="16.2" customHeight="1" x14ac:dyDescent="0.2"/>
    <row r="16" spans="1:13" ht="16.2" customHeight="1" x14ac:dyDescent="0.2"/>
    <row r="17" ht="16.2" customHeight="1" x14ac:dyDescent="0.2"/>
    <row r="18" ht="16.2" customHeight="1" x14ac:dyDescent="0.2"/>
    <row r="19" ht="16.2" customHeight="1" x14ac:dyDescent="0.2"/>
    <row r="20" ht="16.2" customHeight="1" x14ac:dyDescent="0.2"/>
    <row r="21" ht="16.2" customHeight="1" x14ac:dyDescent="0.2"/>
    <row r="22" ht="16.2" customHeight="1" x14ac:dyDescent="0.2"/>
    <row r="23" ht="16.2" customHeight="1" x14ac:dyDescent="0.2"/>
    <row r="24" ht="16.2" customHeight="1" x14ac:dyDescent="0.2"/>
    <row r="25" ht="16.2" customHeight="1" x14ac:dyDescent="0.2"/>
    <row r="26" ht="16.2" customHeight="1" x14ac:dyDescent="0.2"/>
    <row r="27" ht="16.2" customHeight="1" x14ac:dyDescent="0.2"/>
    <row r="28" ht="16.2" customHeight="1" x14ac:dyDescent="0.2"/>
    <row r="29" ht="16.2" customHeight="1" x14ac:dyDescent="0.2"/>
    <row r="30" ht="16.2" customHeight="1" x14ac:dyDescent="0.2"/>
    <row r="31" ht="16.2" customHeight="1" x14ac:dyDescent="0.2"/>
    <row r="32" ht="16.2" customHeight="1" x14ac:dyDescent="0.2"/>
    <row r="33" spans="1:1" ht="16.2" customHeight="1" x14ac:dyDescent="0.2"/>
    <row r="34" spans="1:1" ht="16.2" customHeight="1" x14ac:dyDescent="0.2"/>
    <row r="35" spans="1:1" ht="16.2" customHeight="1" x14ac:dyDescent="0.2"/>
    <row r="36" spans="1:1" ht="16.2" customHeight="1" x14ac:dyDescent="0.2"/>
    <row r="37" spans="1:1" ht="16.2" customHeight="1" x14ac:dyDescent="0.2">
      <c r="A37" s="13"/>
    </row>
    <row r="38" spans="1:1" ht="16.2" customHeight="1" x14ac:dyDescent="0.2"/>
    <row r="39" spans="1:1" ht="16.2" customHeight="1" x14ac:dyDescent="0.2"/>
    <row r="40" spans="1:1" ht="16.2" customHeight="1" x14ac:dyDescent="0.2"/>
    <row r="41" spans="1:1" ht="16.2" customHeight="1" x14ac:dyDescent="0.2"/>
    <row r="42" spans="1:1" ht="16.2" customHeight="1" x14ac:dyDescent="0.2"/>
    <row r="43" spans="1:1" ht="16.2" customHeight="1" x14ac:dyDescent="0.2"/>
    <row r="44" spans="1:1" ht="16.2" customHeight="1" x14ac:dyDescent="0.2"/>
    <row r="45" spans="1:1" ht="16.2" customHeight="1" x14ac:dyDescent="0.2"/>
    <row r="46" spans="1:1" ht="16.2" customHeight="1" x14ac:dyDescent="0.2"/>
    <row r="47" spans="1:1" ht="16.2" customHeight="1" x14ac:dyDescent="0.2"/>
    <row r="48" spans="1:1" ht="16.2" customHeight="1" x14ac:dyDescent="0.2"/>
    <row r="49" ht="16.2" customHeight="1" x14ac:dyDescent="0.2"/>
    <row r="50" ht="16.2" customHeight="1" x14ac:dyDescent="0.2"/>
    <row r="51" ht="16.2" customHeight="1" x14ac:dyDescent="0.2"/>
    <row r="52" ht="16.2" customHeight="1" x14ac:dyDescent="0.2"/>
    <row r="53" ht="16.2" customHeight="1" x14ac:dyDescent="0.2"/>
    <row r="54" ht="16.2" customHeight="1" x14ac:dyDescent="0.2"/>
    <row r="55" ht="16.2" customHeight="1" x14ac:dyDescent="0.2"/>
    <row r="56" ht="16.2" customHeight="1" x14ac:dyDescent="0.2"/>
    <row r="57" ht="16.2" customHeight="1" x14ac:dyDescent="0.2"/>
    <row r="58" ht="16.2" customHeight="1" x14ac:dyDescent="0.2"/>
    <row r="59" ht="16.2" customHeight="1" x14ac:dyDescent="0.2"/>
    <row r="60" ht="16.2" customHeight="1" x14ac:dyDescent="0.2"/>
    <row r="61" ht="16.2" customHeight="1" x14ac:dyDescent="0.2"/>
    <row r="62" ht="16.2" customHeight="1" x14ac:dyDescent="0.2"/>
    <row r="63" ht="16.2" customHeight="1" x14ac:dyDescent="0.2"/>
    <row r="64" ht="16.2" customHeight="1" x14ac:dyDescent="0.2"/>
    <row r="65" ht="16.2" customHeight="1" x14ac:dyDescent="0.2"/>
    <row r="66" ht="16.2" customHeight="1" x14ac:dyDescent="0.2"/>
    <row r="67" ht="16.2" customHeight="1" x14ac:dyDescent="0.2"/>
  </sheetData>
  <sheetProtection formatCells="0" insertRows="0" deleteRows="0" sort="0"/>
  <mergeCells count="4">
    <mergeCell ref="C4:D4"/>
    <mergeCell ref="A11:E11"/>
    <mergeCell ref="A10:E10"/>
    <mergeCell ref="G4:H4"/>
  </mergeCells>
  <phoneticPr fontId="3"/>
  <printOptions horizontalCentered="1"/>
  <pageMargins left="0.23622047244094491" right="0.23622047244094491" top="0.59055118110236227" bottom="0.59055118110236227" header="0.39370078740157483" footer="0.39370078740157483"/>
  <pageSetup paperSize="9" scale="72"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dimension ref="A1:J97"/>
  <sheetViews>
    <sheetView view="pageBreakPreview" zoomScale="85" zoomScaleNormal="100" zoomScaleSheetLayoutView="85" zoomScalePageLayoutView="10" workbookViewId="0">
      <selection activeCell="G36" sqref="G36"/>
    </sheetView>
  </sheetViews>
  <sheetFormatPr defaultColWidth="8.88671875" defaultRowHeight="13.2" x14ac:dyDescent="0.2"/>
  <cols>
    <col min="1" max="1" width="16.6640625" style="1" customWidth="1"/>
    <col min="2" max="2" width="28.21875" style="1" customWidth="1"/>
    <col min="3" max="3" width="6.77734375" style="2" customWidth="1"/>
    <col min="4" max="4" width="6" style="1" customWidth="1"/>
    <col min="5" max="5" width="15.21875" style="1" customWidth="1"/>
    <col min="6" max="6" width="14.5546875" style="1" customWidth="1"/>
    <col min="7" max="7" width="15.21875" style="1" customWidth="1"/>
    <col min="8" max="8" width="42.33203125" style="1" customWidth="1"/>
    <col min="9" max="9" width="13.6640625" style="1" customWidth="1"/>
    <col min="10" max="10" width="24.88671875" style="1" customWidth="1"/>
    <col min="11" max="16384" width="8.88671875" style="1"/>
  </cols>
  <sheetData>
    <row r="1" spans="1:10" ht="16.2" customHeight="1" x14ac:dyDescent="0.2">
      <c r="A1" s="20" t="s">
        <v>116</v>
      </c>
    </row>
    <row r="2" spans="1:10" ht="16.2" customHeight="1" x14ac:dyDescent="0.2">
      <c r="A2" s="16"/>
    </row>
    <row r="3" spans="1:10" ht="16.2" customHeight="1" x14ac:dyDescent="0.2">
      <c r="A3" s="16" t="s">
        <v>17</v>
      </c>
    </row>
    <row r="4" spans="1:10" s="2" customFormat="1" ht="24" customHeight="1" x14ac:dyDescent="0.2">
      <c r="A4" s="4" t="s">
        <v>31</v>
      </c>
      <c r="B4" s="4" t="s">
        <v>30</v>
      </c>
      <c r="C4" s="243" t="s">
        <v>33</v>
      </c>
      <c r="D4" s="244"/>
      <c r="E4" s="7" t="s">
        <v>125</v>
      </c>
      <c r="F4" s="7" t="s">
        <v>126</v>
      </c>
      <c r="G4" s="4" t="s">
        <v>211</v>
      </c>
      <c r="H4" s="4" t="s">
        <v>65</v>
      </c>
      <c r="I4" s="4" t="s">
        <v>12</v>
      </c>
      <c r="J4" s="154" t="s">
        <v>159</v>
      </c>
    </row>
    <row r="5" spans="1:10" ht="30" customHeight="1" x14ac:dyDescent="0.2">
      <c r="A5" s="259" t="s">
        <v>63</v>
      </c>
      <c r="B5" s="23" t="s">
        <v>59</v>
      </c>
      <c r="C5" s="34">
        <v>30</v>
      </c>
      <c r="D5" s="35" t="s">
        <v>62</v>
      </c>
      <c r="E5" s="36">
        <v>1100</v>
      </c>
      <c r="F5" s="43">
        <f>C5*E5</f>
        <v>33000</v>
      </c>
      <c r="G5" s="148">
        <v>44013</v>
      </c>
      <c r="H5" s="38" t="s">
        <v>216</v>
      </c>
      <c r="I5" s="39"/>
      <c r="J5" s="155"/>
    </row>
    <row r="6" spans="1:10" ht="30" customHeight="1" x14ac:dyDescent="0.2">
      <c r="A6" s="260"/>
      <c r="B6" s="23" t="s">
        <v>98</v>
      </c>
      <c r="C6" s="34">
        <v>15</v>
      </c>
      <c r="D6" s="35" t="s">
        <v>62</v>
      </c>
      <c r="E6" s="36">
        <v>1100</v>
      </c>
      <c r="F6" s="43">
        <f>C6*E6</f>
        <v>16500</v>
      </c>
      <c r="G6" s="148">
        <v>44013</v>
      </c>
      <c r="H6" s="38" t="s">
        <v>79</v>
      </c>
      <c r="I6" s="39"/>
      <c r="J6" s="156"/>
    </row>
    <row r="7" spans="1:10" ht="30" customHeight="1" x14ac:dyDescent="0.2">
      <c r="A7" s="260"/>
      <c r="B7" s="23" t="s">
        <v>60</v>
      </c>
      <c r="C7" s="34">
        <v>10</v>
      </c>
      <c r="D7" s="35" t="s">
        <v>61</v>
      </c>
      <c r="E7" s="36">
        <v>3850</v>
      </c>
      <c r="F7" s="43">
        <f>C7*E7</f>
        <v>38500</v>
      </c>
      <c r="G7" s="148">
        <v>44013</v>
      </c>
      <c r="H7" s="38" t="s">
        <v>79</v>
      </c>
      <c r="I7" s="39"/>
      <c r="J7" s="157"/>
    </row>
    <row r="8" spans="1:10" ht="30" customHeight="1" x14ac:dyDescent="0.2">
      <c r="A8" s="260"/>
      <c r="B8" s="23" t="s">
        <v>114</v>
      </c>
      <c r="C8" s="34">
        <v>8</v>
      </c>
      <c r="D8" s="35" t="s">
        <v>75</v>
      </c>
      <c r="E8" s="36">
        <v>16500</v>
      </c>
      <c r="F8" s="43">
        <f>C8*E8</f>
        <v>132000</v>
      </c>
      <c r="G8" s="148">
        <v>44013</v>
      </c>
      <c r="H8" s="38" t="s">
        <v>79</v>
      </c>
      <c r="I8" s="39"/>
      <c r="J8" s="157"/>
    </row>
    <row r="9" spans="1:10" ht="30" customHeight="1" x14ac:dyDescent="0.2">
      <c r="A9" s="261"/>
      <c r="B9" s="23"/>
      <c r="C9" s="34"/>
      <c r="D9" s="35"/>
      <c r="E9" s="36"/>
      <c r="F9" s="43">
        <f>C9*E9</f>
        <v>0</v>
      </c>
      <c r="G9" s="37"/>
      <c r="H9" s="38"/>
      <c r="I9" s="39"/>
      <c r="J9" s="157"/>
    </row>
    <row r="10" spans="1:10" ht="30" customHeight="1" x14ac:dyDescent="0.2">
      <c r="A10" s="256" t="s">
        <v>18</v>
      </c>
      <c r="B10" s="256"/>
      <c r="C10" s="256"/>
      <c r="D10" s="256"/>
      <c r="E10" s="256"/>
      <c r="F10" s="43">
        <f>SUM(F5:F9)</f>
        <v>220000</v>
      </c>
      <c r="G10" s="55"/>
      <c r="H10" s="56"/>
      <c r="I10" s="14"/>
      <c r="J10" s="156"/>
    </row>
    <row r="11" spans="1:10" ht="30" customHeight="1" x14ac:dyDescent="0.2">
      <c r="A11" s="259" t="s">
        <v>134</v>
      </c>
      <c r="B11" s="23" t="s">
        <v>212</v>
      </c>
      <c r="C11" s="34">
        <v>4</v>
      </c>
      <c r="D11" s="35" t="s">
        <v>213</v>
      </c>
      <c r="E11" s="36">
        <v>540</v>
      </c>
      <c r="F11" s="43">
        <f>C11*E11</f>
        <v>2160</v>
      </c>
      <c r="G11" s="148">
        <v>43983</v>
      </c>
      <c r="H11" s="38" t="s">
        <v>139</v>
      </c>
      <c r="I11" s="39"/>
      <c r="J11" s="157">
        <v>2160</v>
      </c>
    </row>
    <row r="12" spans="1:10" ht="30" customHeight="1" x14ac:dyDescent="0.2">
      <c r="A12" s="260"/>
      <c r="B12" s="23" t="s">
        <v>135</v>
      </c>
      <c r="C12" s="34">
        <v>15</v>
      </c>
      <c r="D12" s="35" t="s">
        <v>137</v>
      </c>
      <c r="E12" s="36">
        <v>7700</v>
      </c>
      <c r="F12" s="43">
        <f>C12*E12</f>
        <v>115500</v>
      </c>
      <c r="G12" s="148">
        <v>44013</v>
      </c>
      <c r="H12" s="38" t="s">
        <v>140</v>
      </c>
      <c r="I12" s="39"/>
      <c r="J12" s="157"/>
    </row>
    <row r="13" spans="1:10" ht="30" customHeight="1" x14ac:dyDescent="0.2">
      <c r="A13" s="260"/>
      <c r="B13" s="23" t="s">
        <v>135</v>
      </c>
      <c r="C13" s="34">
        <v>10</v>
      </c>
      <c r="D13" s="35" t="s">
        <v>137</v>
      </c>
      <c r="E13" s="36">
        <v>18700</v>
      </c>
      <c r="F13" s="43">
        <f>C13*E13</f>
        <v>187000</v>
      </c>
      <c r="G13" s="148">
        <v>44075</v>
      </c>
      <c r="H13" s="38" t="s">
        <v>141</v>
      </c>
      <c r="I13" s="39"/>
      <c r="J13" s="157"/>
    </row>
    <row r="14" spans="1:10" ht="30" customHeight="1" x14ac:dyDescent="0.2">
      <c r="A14" s="260"/>
      <c r="B14" s="23" t="s">
        <v>135</v>
      </c>
      <c r="C14" s="34">
        <v>1</v>
      </c>
      <c r="D14" s="35" t="s">
        <v>137</v>
      </c>
      <c r="E14" s="36">
        <v>16500</v>
      </c>
      <c r="F14" s="43">
        <f>C14*E14</f>
        <v>16500</v>
      </c>
      <c r="G14" s="148">
        <v>44167</v>
      </c>
      <c r="H14" s="38" t="s">
        <v>163</v>
      </c>
      <c r="I14" s="39"/>
      <c r="J14" s="157"/>
    </row>
    <row r="15" spans="1:10" ht="30" customHeight="1" x14ac:dyDescent="0.2">
      <c r="A15" s="261"/>
      <c r="B15" s="23"/>
      <c r="C15" s="34"/>
      <c r="D15" s="35"/>
      <c r="E15" s="36"/>
      <c r="F15" s="43">
        <f>C15*E15</f>
        <v>0</v>
      </c>
      <c r="G15" s="44"/>
      <c r="H15" s="45"/>
      <c r="I15" s="39"/>
      <c r="J15" s="158"/>
    </row>
    <row r="16" spans="1:10" ht="30" customHeight="1" x14ac:dyDescent="0.2">
      <c r="A16" s="256" t="s">
        <v>18</v>
      </c>
      <c r="B16" s="256"/>
      <c r="C16" s="256"/>
      <c r="D16" s="256"/>
      <c r="E16" s="256"/>
      <c r="F16" s="43">
        <f>SUM(F11:F15)</f>
        <v>321160</v>
      </c>
      <c r="G16" s="55"/>
      <c r="H16" s="56"/>
      <c r="I16" s="14"/>
      <c r="J16" s="159"/>
    </row>
    <row r="17" spans="1:10" ht="30" customHeight="1" x14ac:dyDescent="0.2">
      <c r="A17" s="259" t="s">
        <v>136</v>
      </c>
      <c r="B17" s="23" t="s">
        <v>135</v>
      </c>
      <c r="C17" s="34">
        <v>30</v>
      </c>
      <c r="D17" s="35" t="s">
        <v>137</v>
      </c>
      <c r="E17" s="36">
        <v>9900</v>
      </c>
      <c r="F17" s="43">
        <f>C17*E17</f>
        <v>297000</v>
      </c>
      <c r="G17" s="148">
        <v>44206</v>
      </c>
      <c r="H17" s="38" t="s">
        <v>208</v>
      </c>
      <c r="I17" s="39"/>
      <c r="J17" s="159"/>
    </row>
    <row r="18" spans="1:10" ht="30" customHeight="1" x14ac:dyDescent="0.2">
      <c r="A18" s="260"/>
      <c r="B18" s="23" t="s">
        <v>135</v>
      </c>
      <c r="C18" s="34">
        <v>30</v>
      </c>
      <c r="D18" s="35" t="s">
        <v>138</v>
      </c>
      <c r="E18" s="36">
        <v>7700</v>
      </c>
      <c r="F18" s="43">
        <f>C18*E18</f>
        <v>231000</v>
      </c>
      <c r="G18" s="148">
        <v>44211</v>
      </c>
      <c r="H18" s="38" t="s">
        <v>208</v>
      </c>
      <c r="I18" s="39"/>
      <c r="J18" s="159"/>
    </row>
    <row r="19" spans="1:10" ht="30" customHeight="1" x14ac:dyDescent="0.2">
      <c r="A19" s="260"/>
      <c r="B19" s="23" t="s">
        <v>135</v>
      </c>
      <c r="C19" s="34">
        <v>5</v>
      </c>
      <c r="D19" s="35" t="s">
        <v>138</v>
      </c>
      <c r="E19" s="36">
        <v>11000</v>
      </c>
      <c r="F19" s="43">
        <f>C19*E19</f>
        <v>55000</v>
      </c>
      <c r="G19" s="148">
        <v>44239</v>
      </c>
      <c r="H19" s="38" t="s">
        <v>214</v>
      </c>
      <c r="I19" s="39"/>
      <c r="J19" s="159"/>
    </row>
    <row r="20" spans="1:10" ht="30" customHeight="1" x14ac:dyDescent="0.2">
      <c r="A20" s="260"/>
      <c r="B20" s="23" t="s">
        <v>135</v>
      </c>
      <c r="C20" s="34">
        <v>2</v>
      </c>
      <c r="D20" s="35" t="s">
        <v>138</v>
      </c>
      <c r="E20" s="36">
        <v>10540</v>
      </c>
      <c r="F20" s="43">
        <f>C20*E20</f>
        <v>21080</v>
      </c>
      <c r="G20" s="148">
        <v>44268</v>
      </c>
      <c r="H20" s="38" t="s">
        <v>215</v>
      </c>
      <c r="I20" s="39"/>
      <c r="J20" s="159"/>
    </row>
    <row r="21" spans="1:10" ht="30" customHeight="1" x14ac:dyDescent="0.2">
      <c r="A21" s="261"/>
      <c r="B21" s="23"/>
      <c r="C21" s="34"/>
      <c r="D21" s="35"/>
      <c r="E21" s="36"/>
      <c r="F21" s="43">
        <f>C21*E21</f>
        <v>0</v>
      </c>
      <c r="G21" s="44"/>
      <c r="H21" s="45"/>
      <c r="I21" s="39"/>
      <c r="J21" s="159"/>
    </row>
    <row r="22" spans="1:10" ht="30" customHeight="1" x14ac:dyDescent="0.2">
      <c r="A22" s="256" t="s">
        <v>18</v>
      </c>
      <c r="B22" s="256"/>
      <c r="C22" s="256"/>
      <c r="D22" s="256"/>
      <c r="E22" s="256"/>
      <c r="F22" s="43">
        <f>SUM(F17:F21)</f>
        <v>604080</v>
      </c>
      <c r="G22" s="55"/>
      <c r="H22" s="56"/>
      <c r="I22" s="14"/>
      <c r="J22" s="159"/>
    </row>
    <row r="23" spans="1:10" ht="30" customHeight="1" x14ac:dyDescent="0.2">
      <c r="A23" s="263"/>
      <c r="B23" s="27"/>
      <c r="C23" s="41"/>
      <c r="D23" s="42"/>
      <c r="E23" s="43"/>
      <c r="F23" s="43">
        <f>C23*E23</f>
        <v>0</v>
      </c>
      <c r="G23" s="44"/>
      <c r="H23" s="45"/>
      <c r="I23" s="39"/>
      <c r="J23" s="159"/>
    </row>
    <row r="24" spans="1:10" ht="30" customHeight="1" x14ac:dyDescent="0.2">
      <c r="A24" s="264"/>
      <c r="B24" s="27"/>
      <c r="C24" s="41"/>
      <c r="D24" s="42"/>
      <c r="E24" s="43"/>
      <c r="F24" s="43">
        <f>C24*E24</f>
        <v>0</v>
      </c>
      <c r="G24" s="44"/>
      <c r="H24" s="45"/>
      <c r="I24" s="39"/>
      <c r="J24" s="159"/>
    </row>
    <row r="25" spans="1:10" ht="30" customHeight="1" x14ac:dyDescent="0.2">
      <c r="A25" s="264"/>
      <c r="B25" s="27"/>
      <c r="C25" s="41"/>
      <c r="D25" s="42"/>
      <c r="E25" s="43"/>
      <c r="F25" s="43">
        <f>C25*E25</f>
        <v>0</v>
      </c>
      <c r="G25" s="44"/>
      <c r="H25" s="45"/>
      <c r="I25" s="39"/>
      <c r="J25" s="159"/>
    </row>
    <row r="26" spans="1:10" ht="30" customHeight="1" x14ac:dyDescent="0.2">
      <c r="A26" s="264"/>
      <c r="B26" s="27"/>
      <c r="C26" s="41"/>
      <c r="D26" s="42"/>
      <c r="E26" s="43"/>
      <c r="F26" s="43">
        <f>C26*E26</f>
        <v>0</v>
      </c>
      <c r="G26" s="44"/>
      <c r="H26" s="45"/>
      <c r="I26" s="39"/>
      <c r="J26" s="159"/>
    </row>
    <row r="27" spans="1:10" ht="30" customHeight="1" x14ac:dyDescent="0.2">
      <c r="A27" s="265"/>
      <c r="B27" s="27"/>
      <c r="C27" s="41"/>
      <c r="D27" s="42"/>
      <c r="E27" s="43"/>
      <c r="F27" s="43">
        <f>C27*E27</f>
        <v>0</v>
      </c>
      <c r="G27" s="44"/>
      <c r="H27" s="45"/>
      <c r="I27" s="39"/>
      <c r="J27" s="159"/>
    </row>
    <row r="28" spans="1:10" ht="30" customHeight="1" x14ac:dyDescent="0.2">
      <c r="A28" s="256" t="s">
        <v>18</v>
      </c>
      <c r="B28" s="256"/>
      <c r="C28" s="256"/>
      <c r="D28" s="256"/>
      <c r="E28" s="256"/>
      <c r="F28" s="43">
        <f>SUM(F23:F27)</f>
        <v>0</v>
      </c>
      <c r="G28" s="55"/>
      <c r="H28" s="56"/>
      <c r="I28" s="14"/>
      <c r="J28" s="159"/>
    </row>
    <row r="29" spans="1:10" ht="30" customHeight="1" x14ac:dyDescent="0.2">
      <c r="A29" s="256" t="s">
        <v>7</v>
      </c>
      <c r="B29" s="256"/>
      <c r="C29" s="256"/>
      <c r="D29" s="256"/>
      <c r="E29" s="256"/>
      <c r="F29" s="43">
        <f>F10+F16+F22+F28</f>
        <v>1145240</v>
      </c>
      <c r="G29" s="57"/>
      <c r="H29" s="56"/>
      <c r="I29" s="14"/>
      <c r="J29" s="160">
        <f>SUM(J5:J28)</f>
        <v>2160</v>
      </c>
    </row>
    <row r="30" spans="1:10" ht="30" customHeight="1" x14ac:dyDescent="0.2">
      <c r="A30" s="262" t="s">
        <v>158</v>
      </c>
      <c r="B30" s="262"/>
      <c r="C30" s="262"/>
      <c r="D30" s="262"/>
      <c r="E30" s="262"/>
      <c r="F30" s="110">
        <f>J29</f>
        <v>2160</v>
      </c>
      <c r="G30" s="57"/>
      <c r="H30" s="56"/>
      <c r="I30" s="14"/>
    </row>
    <row r="31" spans="1:10" ht="30" customHeight="1" x14ac:dyDescent="0.2">
      <c r="A31" s="255" t="s">
        <v>130</v>
      </c>
      <c r="B31" s="255"/>
      <c r="C31" s="255"/>
      <c r="D31" s="255"/>
      <c r="E31" s="255"/>
      <c r="F31" s="105">
        <v>0</v>
      </c>
      <c r="G31" s="57"/>
      <c r="H31" s="56"/>
      <c r="I31" s="14"/>
    </row>
    <row r="32" spans="1:10" ht="24" customHeight="1" x14ac:dyDescent="0.2">
      <c r="A32" s="3"/>
      <c r="B32" s="3"/>
      <c r="C32" s="10"/>
      <c r="E32" s="9"/>
      <c r="F32" s="9"/>
      <c r="G32" s="9"/>
      <c r="H32" s="9"/>
    </row>
    <row r="33" spans="1:8" ht="24" customHeight="1" x14ac:dyDescent="0.2">
      <c r="B33" s="3"/>
      <c r="C33" s="10"/>
      <c r="E33" s="9"/>
      <c r="F33" s="9"/>
      <c r="G33" s="9"/>
      <c r="H33" s="9"/>
    </row>
    <row r="34" spans="1:8" ht="24" customHeight="1" x14ac:dyDescent="0.2">
      <c r="A34" s="3"/>
      <c r="B34" s="3"/>
      <c r="C34" s="10"/>
      <c r="E34" s="9"/>
      <c r="F34" s="9"/>
      <c r="G34" s="9"/>
      <c r="H34" s="9"/>
    </row>
    <row r="35" spans="1:8" ht="24" customHeight="1" x14ac:dyDescent="0.2">
      <c r="A35" s="3"/>
      <c r="B35" s="3"/>
      <c r="C35" s="10"/>
      <c r="E35" s="9"/>
      <c r="F35" s="9"/>
      <c r="G35" s="9"/>
      <c r="H35" s="9"/>
    </row>
    <row r="36" spans="1:8" ht="24" customHeight="1" x14ac:dyDescent="0.2">
      <c r="A36" s="3"/>
      <c r="B36" s="3"/>
    </row>
    <row r="37" spans="1:8" ht="24" customHeight="1" x14ac:dyDescent="0.2">
      <c r="A37" s="3"/>
      <c r="B37" s="3"/>
    </row>
    <row r="38" spans="1:8" ht="24" customHeight="1" x14ac:dyDescent="0.2">
      <c r="A38" s="3"/>
      <c r="B38" s="3"/>
    </row>
    <row r="39" spans="1:8" ht="24" customHeight="1" x14ac:dyDescent="0.2">
      <c r="A39" s="3"/>
      <c r="B39" s="3"/>
    </row>
    <row r="40" spans="1:8" ht="24" customHeight="1" x14ac:dyDescent="0.2">
      <c r="A40" s="3"/>
      <c r="B40" s="3"/>
    </row>
    <row r="41" spans="1:8" ht="24" customHeight="1" x14ac:dyDescent="0.2">
      <c r="A41" s="3"/>
      <c r="B41" s="3"/>
    </row>
    <row r="42" spans="1:8" ht="24" customHeight="1" x14ac:dyDescent="0.2">
      <c r="A42" s="3"/>
      <c r="B42" s="3"/>
    </row>
    <row r="43" spans="1:8" ht="24" customHeight="1" x14ac:dyDescent="0.2">
      <c r="A43" s="3"/>
      <c r="B43" s="3"/>
    </row>
    <row r="44" spans="1:8" ht="16.2" customHeight="1" x14ac:dyDescent="0.2">
      <c r="A44" s="3"/>
      <c r="B44" s="3"/>
    </row>
    <row r="45" spans="1:8" ht="16.2" customHeight="1" x14ac:dyDescent="0.2">
      <c r="A45" s="3"/>
      <c r="B45" s="3"/>
    </row>
    <row r="46" spans="1:8" ht="16.2" customHeight="1" x14ac:dyDescent="0.2">
      <c r="A46" s="3"/>
      <c r="B46" s="3"/>
    </row>
    <row r="47" spans="1:8" ht="16.2" customHeight="1" x14ac:dyDescent="0.2">
      <c r="A47" s="3"/>
      <c r="B47" s="3"/>
    </row>
    <row r="48" spans="1:8" ht="16.2" customHeight="1" x14ac:dyDescent="0.2">
      <c r="A48" s="3"/>
      <c r="B48" s="3"/>
    </row>
    <row r="49" spans="1:2" ht="16.2" customHeight="1" x14ac:dyDescent="0.2">
      <c r="A49" s="3"/>
      <c r="B49" s="3"/>
    </row>
    <row r="50" spans="1:2" ht="16.2" customHeight="1" x14ac:dyDescent="0.2">
      <c r="A50" s="3"/>
      <c r="B50" s="3"/>
    </row>
    <row r="51" spans="1:2" ht="16.2" customHeight="1" x14ac:dyDescent="0.2">
      <c r="A51" s="3"/>
      <c r="B51" s="3"/>
    </row>
    <row r="52" spans="1:2" ht="16.2" customHeight="1" x14ac:dyDescent="0.2">
      <c r="A52" s="3"/>
      <c r="B52" s="3"/>
    </row>
    <row r="53" spans="1:2" ht="16.2" customHeight="1" x14ac:dyDescent="0.2">
      <c r="A53" s="3"/>
      <c r="B53" s="3"/>
    </row>
    <row r="54" spans="1:2" ht="16.2" customHeight="1" x14ac:dyDescent="0.2">
      <c r="A54" s="3"/>
      <c r="B54" s="3"/>
    </row>
    <row r="55" spans="1:2" ht="16.2" customHeight="1" x14ac:dyDescent="0.2">
      <c r="A55" s="3"/>
      <c r="B55" s="3"/>
    </row>
    <row r="56" spans="1:2" ht="16.2" customHeight="1" x14ac:dyDescent="0.2"/>
    <row r="57" spans="1:2" ht="16.2" customHeight="1" x14ac:dyDescent="0.2"/>
    <row r="58" spans="1:2" ht="16.2" customHeight="1" x14ac:dyDescent="0.2">
      <c r="A58" s="12"/>
    </row>
    <row r="59" spans="1:2" ht="16.2" customHeight="1" x14ac:dyDescent="0.2"/>
    <row r="60" spans="1:2" ht="16.2" customHeight="1" x14ac:dyDescent="0.2"/>
    <row r="61" spans="1:2" ht="16.2" customHeight="1" x14ac:dyDescent="0.2"/>
    <row r="62" spans="1:2" ht="16.2" customHeight="1" x14ac:dyDescent="0.2"/>
    <row r="63" spans="1:2" ht="16.2" customHeight="1" x14ac:dyDescent="0.2"/>
    <row r="64" spans="1:2" ht="16.2" customHeight="1" x14ac:dyDescent="0.2"/>
    <row r="65" ht="16.2" customHeight="1" x14ac:dyDescent="0.2"/>
    <row r="66" ht="16.2" customHeight="1" x14ac:dyDescent="0.2"/>
    <row r="67" ht="16.2" customHeight="1" x14ac:dyDescent="0.2"/>
    <row r="68" ht="16.2" customHeight="1" x14ac:dyDescent="0.2"/>
    <row r="69" ht="16.2" customHeight="1" x14ac:dyDescent="0.2"/>
    <row r="70" ht="16.2" customHeight="1" x14ac:dyDescent="0.2"/>
    <row r="71" ht="16.2" customHeight="1" x14ac:dyDescent="0.2"/>
    <row r="72" ht="16.2" customHeight="1" x14ac:dyDescent="0.2"/>
    <row r="73" ht="16.2" customHeight="1" x14ac:dyDescent="0.2"/>
    <row r="74" ht="16.2" customHeight="1" x14ac:dyDescent="0.2"/>
    <row r="75" ht="16.2" customHeight="1" x14ac:dyDescent="0.2"/>
    <row r="76" ht="16.2" customHeight="1" x14ac:dyDescent="0.2"/>
    <row r="77" ht="16.2" customHeight="1" x14ac:dyDescent="0.2"/>
    <row r="78" ht="16.2" customHeight="1" x14ac:dyDescent="0.2"/>
    <row r="79" ht="16.2" customHeight="1" x14ac:dyDescent="0.2"/>
    <row r="80" ht="16.2" customHeight="1" x14ac:dyDescent="0.2"/>
    <row r="81" ht="16.2" customHeight="1" x14ac:dyDescent="0.2"/>
    <row r="82" ht="16.2" customHeight="1" x14ac:dyDescent="0.2"/>
    <row r="83" ht="16.2" customHeight="1" x14ac:dyDescent="0.2"/>
    <row r="84" ht="16.2" customHeight="1" x14ac:dyDescent="0.2"/>
    <row r="85" ht="16.2" customHeight="1" x14ac:dyDescent="0.2"/>
    <row r="86" ht="16.2" customHeight="1" x14ac:dyDescent="0.2"/>
    <row r="87" ht="16.2" customHeight="1" x14ac:dyDescent="0.2"/>
    <row r="88" ht="16.2" customHeight="1" x14ac:dyDescent="0.2"/>
    <row r="89" ht="16.2" customHeight="1" x14ac:dyDescent="0.2"/>
    <row r="90" ht="16.2" customHeight="1" x14ac:dyDescent="0.2"/>
    <row r="91" ht="16.2" customHeight="1" x14ac:dyDescent="0.2"/>
    <row r="92" ht="16.2" customHeight="1" x14ac:dyDescent="0.2"/>
    <row r="93" ht="16.2" customHeight="1" x14ac:dyDescent="0.2"/>
    <row r="94" ht="16.2" customHeight="1" x14ac:dyDescent="0.2"/>
    <row r="95" ht="16.2" customHeight="1" x14ac:dyDescent="0.2"/>
    <row r="96" ht="16.2" customHeight="1" x14ac:dyDescent="0.2"/>
    <row r="97" ht="16.2" customHeight="1" x14ac:dyDescent="0.2"/>
  </sheetData>
  <sheetProtection formatCells="0" insertRows="0" deleteRows="0"/>
  <mergeCells count="12">
    <mergeCell ref="C4:D4"/>
    <mergeCell ref="A5:A9"/>
    <mergeCell ref="A31:E31"/>
    <mergeCell ref="A10:E10"/>
    <mergeCell ref="A16:E16"/>
    <mergeCell ref="A22:E22"/>
    <mergeCell ref="A28:E28"/>
    <mergeCell ref="A30:E30"/>
    <mergeCell ref="A11:A15"/>
    <mergeCell ref="A17:A21"/>
    <mergeCell ref="A23:A27"/>
    <mergeCell ref="A29:E29"/>
  </mergeCells>
  <phoneticPr fontId="3"/>
  <printOptions horizontalCentered="1"/>
  <pageMargins left="0.23622047244094491" right="0.23622047244094491" top="0.59055118110236227" bottom="0.59055118110236227" header="0.39370078740157483" footer="0.39370078740157483"/>
  <pageSetup paperSize="9" scale="57"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5"/>
  <dimension ref="A1:AC92"/>
  <sheetViews>
    <sheetView view="pageBreakPreview" zoomScale="85" zoomScaleNormal="85" zoomScaleSheetLayoutView="85" workbookViewId="0">
      <selection activeCell="F11" sqref="F11"/>
    </sheetView>
  </sheetViews>
  <sheetFormatPr defaultColWidth="8.88671875" defaultRowHeight="12.6" customHeight="1" x14ac:dyDescent="0.2"/>
  <cols>
    <col min="1" max="1" width="5.109375" style="1" customWidth="1"/>
    <col min="2" max="2" width="12.6640625" style="1" bestFit="1" customWidth="1"/>
    <col min="3" max="3" width="13" style="1" customWidth="1"/>
    <col min="4" max="4" width="9.77734375" style="1" customWidth="1"/>
    <col min="5" max="5" width="11" style="1" customWidth="1"/>
    <col min="6" max="18" width="4" style="1" customWidth="1"/>
    <col min="19" max="19" width="8.77734375" style="1" customWidth="1"/>
    <col min="20" max="20" width="12.6640625" style="1" customWidth="1"/>
    <col min="21" max="23" width="9.88671875" style="1" customWidth="1"/>
    <col min="24" max="24" width="11.88671875" style="1" customWidth="1"/>
    <col min="25" max="25" width="12.21875" style="1" customWidth="1"/>
    <col min="26" max="26" width="11.88671875" style="1" customWidth="1"/>
    <col min="27" max="27" width="9.21875" style="1" customWidth="1"/>
    <col min="28" max="28" width="13" style="1" customWidth="1"/>
    <col min="29" max="29" width="7.109375" style="1" customWidth="1"/>
    <col min="30" max="16384" width="8.88671875" style="1"/>
  </cols>
  <sheetData>
    <row r="1" spans="1:29" ht="16.2" customHeight="1" x14ac:dyDescent="0.2">
      <c r="A1" s="21" t="s">
        <v>116</v>
      </c>
    </row>
    <row r="2" spans="1:29" ht="16.2" customHeight="1" x14ac:dyDescent="0.2">
      <c r="A2" s="8"/>
    </row>
    <row r="3" spans="1:29" ht="23.25" customHeight="1" x14ac:dyDescent="0.2">
      <c r="A3" s="8" t="s">
        <v>50</v>
      </c>
    </row>
    <row r="4" spans="1:29" ht="23.25" customHeight="1" x14ac:dyDescent="0.2">
      <c r="A4" s="251" t="s">
        <v>165</v>
      </c>
      <c r="B4" s="251" t="s">
        <v>166</v>
      </c>
      <c r="C4" s="242" t="s">
        <v>90</v>
      </c>
      <c r="D4" s="256" t="s">
        <v>93</v>
      </c>
      <c r="E4" s="243" t="s">
        <v>101</v>
      </c>
      <c r="F4" s="272"/>
      <c r="G4" s="272"/>
      <c r="H4" s="272"/>
      <c r="I4" s="272"/>
      <c r="J4" s="272"/>
      <c r="K4" s="272"/>
      <c r="L4" s="272"/>
      <c r="M4" s="272"/>
      <c r="N4" s="272"/>
      <c r="O4" s="272"/>
      <c r="P4" s="272"/>
      <c r="Q4" s="272"/>
      <c r="R4" s="272"/>
      <c r="S4" s="272"/>
      <c r="T4" s="244"/>
      <c r="U4" s="269" t="s">
        <v>96</v>
      </c>
      <c r="V4" s="269" t="s">
        <v>105</v>
      </c>
      <c r="W4" s="269" t="s">
        <v>97</v>
      </c>
      <c r="X4" s="269" t="s">
        <v>107</v>
      </c>
      <c r="Y4" s="269" t="s">
        <v>117</v>
      </c>
      <c r="Z4" s="269" t="s">
        <v>108</v>
      </c>
      <c r="AA4" s="269" t="s">
        <v>109</v>
      </c>
      <c r="AB4" s="269" t="s">
        <v>110</v>
      </c>
      <c r="AC4" s="242" t="s">
        <v>91</v>
      </c>
    </row>
    <row r="5" spans="1:29" s="2" customFormat="1" ht="40.5" customHeight="1" x14ac:dyDescent="0.2">
      <c r="A5" s="252"/>
      <c r="B5" s="252"/>
      <c r="C5" s="242"/>
      <c r="D5" s="256"/>
      <c r="E5" s="269" t="s">
        <v>102</v>
      </c>
      <c r="F5" s="269" t="s">
        <v>106</v>
      </c>
      <c r="G5" s="256" t="s">
        <v>92</v>
      </c>
      <c r="H5" s="256"/>
      <c r="I5" s="256"/>
      <c r="J5" s="256"/>
      <c r="K5" s="256"/>
      <c r="L5" s="256"/>
      <c r="M5" s="256"/>
      <c r="N5" s="256"/>
      <c r="O5" s="256"/>
      <c r="P5" s="256"/>
      <c r="Q5" s="256"/>
      <c r="R5" s="256"/>
      <c r="S5" s="256"/>
      <c r="T5" s="269" t="s">
        <v>103</v>
      </c>
      <c r="U5" s="252"/>
      <c r="V5" s="270"/>
      <c r="W5" s="270"/>
      <c r="X5" s="270"/>
      <c r="Y5" s="270"/>
      <c r="Z5" s="270"/>
      <c r="AA5" s="270"/>
      <c r="AB5" s="270"/>
      <c r="AC5" s="242"/>
    </row>
    <row r="6" spans="1:29" s="2" customFormat="1" ht="20.25" customHeight="1" x14ac:dyDescent="0.2">
      <c r="A6" s="252"/>
      <c r="B6" s="252"/>
      <c r="C6" s="242"/>
      <c r="D6" s="256"/>
      <c r="E6" s="270"/>
      <c r="F6" s="270"/>
      <c r="G6" s="82">
        <v>4</v>
      </c>
      <c r="H6" s="82">
        <v>5</v>
      </c>
      <c r="I6" s="82">
        <v>6</v>
      </c>
      <c r="J6" s="82">
        <v>7</v>
      </c>
      <c r="K6" s="82">
        <v>8</v>
      </c>
      <c r="L6" s="82">
        <v>9</v>
      </c>
      <c r="M6" s="82">
        <v>10</v>
      </c>
      <c r="N6" s="82">
        <v>11</v>
      </c>
      <c r="O6" s="82">
        <v>12</v>
      </c>
      <c r="P6" s="83">
        <v>1</v>
      </c>
      <c r="Q6" s="83">
        <v>2</v>
      </c>
      <c r="R6" s="83">
        <v>3</v>
      </c>
      <c r="S6" s="83" t="s">
        <v>2</v>
      </c>
      <c r="T6" s="270"/>
      <c r="U6" s="252"/>
      <c r="V6" s="270"/>
      <c r="W6" s="270"/>
      <c r="X6" s="270"/>
      <c r="Y6" s="270"/>
      <c r="Z6" s="270"/>
      <c r="AA6" s="270"/>
      <c r="AB6" s="270"/>
      <c r="AC6" s="242"/>
    </row>
    <row r="7" spans="1:29" s="2" customFormat="1" ht="23.25" customHeight="1" x14ac:dyDescent="0.2">
      <c r="A7" s="253"/>
      <c r="B7" s="253"/>
      <c r="C7" s="242"/>
      <c r="D7" s="256"/>
      <c r="E7" s="271"/>
      <c r="F7" s="271"/>
      <c r="G7" s="84" t="s">
        <v>15</v>
      </c>
      <c r="H7" s="84" t="s">
        <v>15</v>
      </c>
      <c r="I7" s="84" t="s">
        <v>14</v>
      </c>
      <c r="J7" s="84" t="s">
        <v>14</v>
      </c>
      <c r="K7" s="84" t="s">
        <v>14</v>
      </c>
      <c r="L7" s="84" t="s">
        <v>14</v>
      </c>
      <c r="M7" s="84" t="s">
        <v>14</v>
      </c>
      <c r="N7" s="84" t="s">
        <v>14</v>
      </c>
      <c r="O7" s="84" t="s">
        <v>14</v>
      </c>
      <c r="P7" s="84" t="s">
        <v>14</v>
      </c>
      <c r="Q7" s="84" t="s">
        <v>14</v>
      </c>
      <c r="R7" s="84" t="s">
        <v>14</v>
      </c>
      <c r="S7" s="84" t="s">
        <v>95</v>
      </c>
      <c r="T7" s="271"/>
      <c r="U7" s="253"/>
      <c r="V7" s="271"/>
      <c r="W7" s="271"/>
      <c r="X7" s="271"/>
      <c r="Y7" s="271"/>
      <c r="Z7" s="271"/>
      <c r="AA7" s="271"/>
      <c r="AB7" s="271"/>
      <c r="AC7" s="242"/>
    </row>
    <row r="8" spans="1:29" ht="56.25" customHeight="1" x14ac:dyDescent="0.2">
      <c r="A8" s="142">
        <v>1</v>
      </c>
      <c r="B8" s="143" t="s">
        <v>167</v>
      </c>
      <c r="C8" s="46" t="s">
        <v>142</v>
      </c>
      <c r="D8" s="139" t="s">
        <v>66</v>
      </c>
      <c r="E8" s="140">
        <v>300000</v>
      </c>
      <c r="F8" s="47" t="s">
        <v>14</v>
      </c>
      <c r="G8" s="48"/>
      <c r="H8" s="48"/>
      <c r="I8" s="48"/>
      <c r="J8" s="48">
        <v>1</v>
      </c>
      <c r="K8" s="48">
        <v>1</v>
      </c>
      <c r="L8" s="48">
        <v>1</v>
      </c>
      <c r="M8" s="48">
        <v>1</v>
      </c>
      <c r="N8" s="48">
        <v>1</v>
      </c>
      <c r="O8" s="48">
        <v>1</v>
      </c>
      <c r="P8" s="48">
        <v>1</v>
      </c>
      <c r="Q8" s="48">
        <v>1</v>
      </c>
      <c r="R8" s="48">
        <v>1</v>
      </c>
      <c r="S8" s="68">
        <f>SUM(G8:R8)</f>
        <v>9</v>
      </c>
      <c r="T8" s="224">
        <f>E8*S8</f>
        <v>2700000</v>
      </c>
      <c r="U8" s="225">
        <v>21000</v>
      </c>
      <c r="V8" s="225">
        <v>0</v>
      </c>
      <c r="W8" s="225">
        <v>0</v>
      </c>
      <c r="X8" s="225">
        <v>0</v>
      </c>
      <c r="Y8" s="224">
        <f>SUM(T8:X8)</f>
        <v>2721000</v>
      </c>
      <c r="Z8" s="225">
        <v>160000</v>
      </c>
      <c r="AA8" s="225">
        <v>0</v>
      </c>
      <c r="AB8" s="224">
        <f>Y8+Z8+AA8</f>
        <v>2881000</v>
      </c>
      <c r="AC8" s="54"/>
    </row>
    <row r="9" spans="1:29" ht="56.25" customHeight="1" x14ac:dyDescent="0.2">
      <c r="A9" s="142">
        <v>2</v>
      </c>
      <c r="B9" s="143" t="s">
        <v>168</v>
      </c>
      <c r="C9" s="46" t="s">
        <v>143</v>
      </c>
      <c r="D9" s="139" t="s">
        <v>66</v>
      </c>
      <c r="E9" s="140">
        <v>8500</v>
      </c>
      <c r="F9" s="47" t="s">
        <v>89</v>
      </c>
      <c r="G9" s="48"/>
      <c r="H9" s="48"/>
      <c r="I9" s="48"/>
      <c r="J9" s="48">
        <v>20</v>
      </c>
      <c r="K9" s="48">
        <v>20</v>
      </c>
      <c r="L9" s="48">
        <v>20</v>
      </c>
      <c r="M9" s="48">
        <v>20</v>
      </c>
      <c r="N9" s="48">
        <v>20</v>
      </c>
      <c r="O9" s="48">
        <v>20</v>
      </c>
      <c r="P9" s="48">
        <v>20</v>
      </c>
      <c r="Q9" s="48">
        <v>20</v>
      </c>
      <c r="R9" s="48">
        <v>20</v>
      </c>
      <c r="S9" s="68">
        <f t="shared" ref="S9:S15" si="0">SUM(G9:R9)</f>
        <v>180</v>
      </c>
      <c r="T9" s="224">
        <f t="shared" ref="T9:T15" si="1">E9*S9</f>
        <v>1530000</v>
      </c>
      <c r="U9" s="225">
        <v>78000</v>
      </c>
      <c r="V9" s="225">
        <v>0</v>
      </c>
      <c r="W9" s="225">
        <v>0</v>
      </c>
      <c r="X9" s="225">
        <v>0</v>
      </c>
      <c r="Y9" s="224">
        <f t="shared" ref="Y9:Y15" si="2">SUM(T9:X9)</f>
        <v>1608000</v>
      </c>
      <c r="Z9" s="225">
        <v>0</v>
      </c>
      <c r="AA9" s="225">
        <v>0</v>
      </c>
      <c r="AB9" s="224">
        <f t="shared" ref="AB9:AB15" si="3">Y9+Z9+AA9</f>
        <v>1608000</v>
      </c>
      <c r="AC9" s="54"/>
    </row>
    <row r="10" spans="1:29" ht="56.25" customHeight="1" x14ac:dyDescent="0.2">
      <c r="A10" s="142">
        <v>3</v>
      </c>
      <c r="B10" s="142" t="s">
        <v>169</v>
      </c>
      <c r="C10" s="46" t="s">
        <v>170</v>
      </c>
      <c r="D10" s="139" t="s">
        <v>66</v>
      </c>
      <c r="E10" s="140">
        <v>1000</v>
      </c>
      <c r="F10" s="47" t="s">
        <v>171</v>
      </c>
      <c r="G10" s="48"/>
      <c r="H10" s="48"/>
      <c r="I10" s="144"/>
      <c r="J10" s="144">
        <v>100</v>
      </c>
      <c r="K10" s="144">
        <v>100</v>
      </c>
      <c r="L10" s="144">
        <v>100</v>
      </c>
      <c r="M10" s="144">
        <v>100</v>
      </c>
      <c r="N10" s="144">
        <v>100</v>
      </c>
      <c r="O10" s="144">
        <v>100</v>
      </c>
      <c r="P10" s="144">
        <v>100</v>
      </c>
      <c r="Q10" s="144">
        <v>100</v>
      </c>
      <c r="R10" s="144">
        <v>100</v>
      </c>
      <c r="S10" s="68">
        <f t="shared" si="0"/>
        <v>900</v>
      </c>
      <c r="T10" s="224">
        <f t="shared" si="1"/>
        <v>900000</v>
      </c>
      <c r="U10" s="225">
        <v>30000</v>
      </c>
      <c r="V10" s="225">
        <v>100000</v>
      </c>
      <c r="W10" s="225">
        <v>0</v>
      </c>
      <c r="X10" s="225">
        <v>0</v>
      </c>
      <c r="Y10" s="224">
        <f t="shared" si="2"/>
        <v>1030000</v>
      </c>
      <c r="Z10" s="225">
        <v>0</v>
      </c>
      <c r="AA10" s="225">
        <v>0</v>
      </c>
      <c r="AB10" s="224">
        <f t="shared" si="3"/>
        <v>1030000</v>
      </c>
      <c r="AC10" s="54"/>
    </row>
    <row r="11" spans="1:29" ht="56.25" customHeight="1" x14ac:dyDescent="0.2">
      <c r="A11" s="142">
        <v>4</v>
      </c>
      <c r="B11" s="142" t="s">
        <v>169</v>
      </c>
      <c r="C11" s="46" t="s">
        <v>172</v>
      </c>
      <c r="D11" s="139" t="s">
        <v>104</v>
      </c>
      <c r="E11" s="145">
        <v>2200</v>
      </c>
      <c r="F11" s="47" t="s">
        <v>171</v>
      </c>
      <c r="G11" s="144"/>
      <c r="H11" s="144"/>
      <c r="I11" s="144"/>
      <c r="J11" s="144"/>
      <c r="K11" s="144"/>
      <c r="L11" s="144"/>
      <c r="M11" s="144">
        <v>100</v>
      </c>
      <c r="N11" s="144">
        <v>100</v>
      </c>
      <c r="O11" s="144">
        <v>100</v>
      </c>
      <c r="P11" s="144">
        <v>100</v>
      </c>
      <c r="Q11" s="144">
        <v>100</v>
      </c>
      <c r="R11" s="144">
        <v>100</v>
      </c>
      <c r="S11" s="68">
        <f t="shared" si="0"/>
        <v>600</v>
      </c>
      <c r="T11" s="224">
        <f t="shared" si="1"/>
        <v>1320000</v>
      </c>
      <c r="U11" s="225">
        <v>0</v>
      </c>
      <c r="V11" s="225">
        <v>100000</v>
      </c>
      <c r="W11" s="225">
        <v>0</v>
      </c>
      <c r="X11" s="225">
        <v>0</v>
      </c>
      <c r="Y11" s="224">
        <f t="shared" si="2"/>
        <v>1420000</v>
      </c>
      <c r="Z11" s="225">
        <v>0</v>
      </c>
      <c r="AA11" s="225">
        <v>0</v>
      </c>
      <c r="AB11" s="224">
        <f t="shared" si="3"/>
        <v>1420000</v>
      </c>
      <c r="AC11" s="54"/>
    </row>
    <row r="12" spans="1:29" ht="56.25" customHeight="1" x14ac:dyDescent="0.2">
      <c r="A12" s="118"/>
      <c r="B12" s="118"/>
      <c r="C12" s="49"/>
      <c r="D12" s="40"/>
      <c r="E12" s="50"/>
      <c r="F12" s="47"/>
      <c r="G12" s="51"/>
      <c r="H12" s="51"/>
      <c r="I12" s="51"/>
      <c r="J12" s="51"/>
      <c r="K12" s="51"/>
      <c r="L12" s="51"/>
      <c r="M12" s="51"/>
      <c r="N12" s="51"/>
      <c r="O12" s="51"/>
      <c r="P12" s="51"/>
      <c r="Q12" s="51"/>
      <c r="R12" s="51"/>
      <c r="S12" s="68">
        <f t="shared" si="0"/>
        <v>0</v>
      </c>
      <c r="T12" s="224">
        <f t="shared" si="1"/>
        <v>0</v>
      </c>
      <c r="U12" s="224"/>
      <c r="V12" s="224"/>
      <c r="W12" s="224"/>
      <c r="X12" s="224"/>
      <c r="Y12" s="224">
        <f t="shared" si="2"/>
        <v>0</v>
      </c>
      <c r="Z12" s="224"/>
      <c r="AA12" s="224"/>
      <c r="AB12" s="224">
        <f t="shared" si="3"/>
        <v>0</v>
      </c>
      <c r="AC12" s="54"/>
    </row>
    <row r="13" spans="1:29" ht="56.25" customHeight="1" x14ac:dyDescent="0.2">
      <c r="A13" s="118"/>
      <c r="B13" s="118"/>
      <c r="C13" s="49"/>
      <c r="D13" s="40"/>
      <c r="E13" s="52"/>
      <c r="F13" s="47"/>
      <c r="G13" s="53"/>
      <c r="H13" s="53"/>
      <c r="I13" s="53"/>
      <c r="J13" s="53"/>
      <c r="K13" s="53"/>
      <c r="L13" s="53"/>
      <c r="M13" s="53"/>
      <c r="N13" s="53"/>
      <c r="O13" s="53"/>
      <c r="P13" s="53"/>
      <c r="Q13" s="53"/>
      <c r="R13" s="53"/>
      <c r="S13" s="68">
        <f t="shared" si="0"/>
        <v>0</v>
      </c>
      <c r="T13" s="224">
        <f t="shared" si="1"/>
        <v>0</v>
      </c>
      <c r="U13" s="224"/>
      <c r="V13" s="224"/>
      <c r="W13" s="224"/>
      <c r="X13" s="224"/>
      <c r="Y13" s="224">
        <f t="shared" si="2"/>
        <v>0</v>
      </c>
      <c r="Z13" s="224"/>
      <c r="AA13" s="224"/>
      <c r="AB13" s="224">
        <f t="shared" si="3"/>
        <v>0</v>
      </c>
      <c r="AC13" s="54"/>
    </row>
    <row r="14" spans="1:29" ht="56.25" customHeight="1" x14ac:dyDescent="0.2">
      <c r="A14" s="118"/>
      <c r="B14" s="118"/>
      <c r="C14" s="49"/>
      <c r="D14" s="40"/>
      <c r="E14" s="52"/>
      <c r="F14" s="47"/>
      <c r="G14" s="53"/>
      <c r="H14" s="53"/>
      <c r="I14" s="53"/>
      <c r="J14" s="53"/>
      <c r="K14" s="53"/>
      <c r="L14" s="53"/>
      <c r="M14" s="53"/>
      <c r="N14" s="53"/>
      <c r="O14" s="53"/>
      <c r="P14" s="53"/>
      <c r="Q14" s="53"/>
      <c r="R14" s="53"/>
      <c r="S14" s="68">
        <f t="shared" si="0"/>
        <v>0</v>
      </c>
      <c r="T14" s="224">
        <f t="shared" si="1"/>
        <v>0</v>
      </c>
      <c r="U14" s="224"/>
      <c r="V14" s="224"/>
      <c r="W14" s="224"/>
      <c r="X14" s="224"/>
      <c r="Y14" s="224">
        <f t="shared" si="2"/>
        <v>0</v>
      </c>
      <c r="Z14" s="224"/>
      <c r="AA14" s="224"/>
      <c r="AB14" s="224">
        <f t="shared" si="3"/>
        <v>0</v>
      </c>
      <c r="AC14" s="54"/>
    </row>
    <row r="15" spans="1:29" ht="56.25" customHeight="1" thickBot="1" x14ac:dyDescent="0.25">
      <c r="A15" s="119"/>
      <c r="B15" s="119"/>
      <c r="C15" s="120"/>
      <c r="D15" s="121"/>
      <c r="E15" s="122"/>
      <c r="F15" s="123"/>
      <c r="G15" s="124"/>
      <c r="H15" s="124"/>
      <c r="I15" s="124"/>
      <c r="J15" s="124"/>
      <c r="K15" s="124"/>
      <c r="L15" s="124"/>
      <c r="M15" s="124"/>
      <c r="N15" s="124"/>
      <c r="O15" s="124"/>
      <c r="P15" s="124"/>
      <c r="Q15" s="124"/>
      <c r="R15" s="124"/>
      <c r="S15" s="125">
        <f t="shared" si="0"/>
        <v>0</v>
      </c>
      <c r="T15" s="224">
        <f t="shared" si="1"/>
        <v>0</v>
      </c>
      <c r="U15" s="224"/>
      <c r="V15" s="224"/>
      <c r="W15" s="224"/>
      <c r="X15" s="224"/>
      <c r="Y15" s="224">
        <f t="shared" si="2"/>
        <v>0</v>
      </c>
      <c r="Z15" s="224"/>
      <c r="AA15" s="224"/>
      <c r="AB15" s="224">
        <f t="shared" si="3"/>
        <v>0</v>
      </c>
      <c r="AC15" s="54"/>
    </row>
    <row r="16" spans="1:29" ht="30" customHeight="1" thickTop="1" x14ac:dyDescent="0.2">
      <c r="A16" s="253" t="s">
        <v>7</v>
      </c>
      <c r="B16" s="253"/>
      <c r="C16" s="253"/>
      <c r="D16" s="253"/>
      <c r="E16" s="253"/>
      <c r="F16" s="253"/>
      <c r="G16" s="253"/>
      <c r="H16" s="253"/>
      <c r="I16" s="253"/>
      <c r="J16" s="253"/>
      <c r="K16" s="253"/>
      <c r="L16" s="253"/>
      <c r="M16" s="253"/>
      <c r="N16" s="253"/>
      <c r="O16" s="253"/>
      <c r="P16" s="253"/>
      <c r="Q16" s="253"/>
      <c r="R16" s="253"/>
      <c r="S16" s="253"/>
      <c r="T16" s="226">
        <f t="shared" ref="T16:AB16" si="4">SUM(T8:T15)</f>
        <v>6450000</v>
      </c>
      <c r="U16" s="226">
        <f t="shared" si="4"/>
        <v>129000</v>
      </c>
      <c r="V16" s="226">
        <f t="shared" si="4"/>
        <v>200000</v>
      </c>
      <c r="W16" s="226">
        <f t="shared" si="4"/>
        <v>0</v>
      </c>
      <c r="X16" s="226">
        <f t="shared" si="4"/>
        <v>0</v>
      </c>
      <c r="Y16" s="226">
        <f t="shared" si="4"/>
        <v>6779000</v>
      </c>
      <c r="Z16" s="226">
        <f t="shared" si="4"/>
        <v>160000</v>
      </c>
      <c r="AA16" s="226">
        <f t="shared" si="4"/>
        <v>0</v>
      </c>
      <c r="AB16" s="226">
        <f t="shared" si="4"/>
        <v>6939000</v>
      </c>
      <c r="AC16" s="63"/>
    </row>
    <row r="17" spans="1:29" ht="30" customHeight="1" x14ac:dyDescent="0.2">
      <c r="A17" s="266" t="s">
        <v>130</v>
      </c>
      <c r="B17" s="267"/>
      <c r="C17" s="267"/>
      <c r="D17" s="267"/>
      <c r="E17" s="267"/>
      <c r="F17" s="267"/>
      <c r="G17" s="267"/>
      <c r="H17" s="267"/>
      <c r="I17" s="267"/>
      <c r="J17" s="267"/>
      <c r="K17" s="267"/>
      <c r="L17" s="267"/>
      <c r="M17" s="267"/>
      <c r="N17" s="267"/>
      <c r="O17" s="267"/>
      <c r="P17" s="267"/>
      <c r="Q17" s="267"/>
      <c r="R17" s="267"/>
      <c r="S17" s="268"/>
      <c r="T17" s="149">
        <v>5130000</v>
      </c>
      <c r="U17" s="149">
        <v>0</v>
      </c>
      <c r="V17" s="149">
        <v>100000</v>
      </c>
      <c r="W17" s="149">
        <v>0</v>
      </c>
      <c r="X17" s="149">
        <v>0</v>
      </c>
      <c r="Y17" s="227">
        <f>SUM(T17:X17)</f>
        <v>5230000</v>
      </c>
      <c r="Z17" s="149">
        <v>160000</v>
      </c>
      <c r="AA17" s="149">
        <v>0</v>
      </c>
      <c r="AB17" s="227">
        <f>SUM(Y17:AA17)</f>
        <v>5390000</v>
      </c>
      <c r="AC17" s="106"/>
    </row>
    <row r="18" spans="1:29" ht="12" customHeight="1" x14ac:dyDescent="0.2"/>
    <row r="19" spans="1:29" ht="30" customHeight="1" x14ac:dyDescent="0.2"/>
    <row r="20" spans="1:29" ht="30" customHeight="1" x14ac:dyDescent="0.2"/>
    <row r="21" spans="1:29" ht="30" customHeight="1" x14ac:dyDescent="0.2"/>
    <row r="22" spans="1:29" ht="30" customHeight="1" x14ac:dyDescent="0.2"/>
    <row r="23" spans="1:29" ht="30" customHeight="1" x14ac:dyDescent="0.2"/>
    <row r="24" spans="1:29" ht="30" customHeight="1" x14ac:dyDescent="0.2"/>
    <row r="25" spans="1:29" ht="30" customHeight="1" x14ac:dyDescent="0.2"/>
    <row r="26" spans="1:29" ht="30" customHeight="1" x14ac:dyDescent="0.2"/>
    <row r="27" spans="1:29" ht="30" customHeight="1" x14ac:dyDescent="0.2"/>
    <row r="28" spans="1:29" ht="16.2" customHeight="1" x14ac:dyDescent="0.2"/>
    <row r="29" spans="1:29" ht="16.2" customHeight="1" x14ac:dyDescent="0.2"/>
    <row r="30" spans="1:29" ht="16.2" customHeight="1" x14ac:dyDescent="0.2"/>
    <row r="31" spans="1:29" ht="16.2" customHeight="1" x14ac:dyDescent="0.2"/>
    <row r="32" spans="1:29" ht="16.2" customHeight="1" x14ac:dyDescent="0.2"/>
    <row r="33" ht="16.2" customHeight="1" x14ac:dyDescent="0.2"/>
    <row r="34" ht="16.2" customHeight="1" x14ac:dyDescent="0.2"/>
    <row r="35" ht="16.2" customHeight="1" x14ac:dyDescent="0.2"/>
    <row r="36" ht="16.2" customHeight="1" x14ac:dyDescent="0.2"/>
    <row r="37" ht="16.2" customHeight="1" x14ac:dyDescent="0.2"/>
    <row r="38" ht="16.2" customHeight="1" x14ac:dyDescent="0.2"/>
    <row r="39" ht="16.2" customHeight="1" x14ac:dyDescent="0.2"/>
    <row r="40" ht="16.2" customHeight="1" x14ac:dyDescent="0.2"/>
    <row r="41" ht="16.2" customHeight="1" x14ac:dyDescent="0.2"/>
    <row r="42" ht="16.2" customHeight="1" x14ac:dyDescent="0.2"/>
    <row r="43" ht="16.2" customHeight="1" x14ac:dyDescent="0.2"/>
    <row r="44" ht="16.2" customHeight="1" x14ac:dyDescent="0.2"/>
    <row r="45" ht="16.2" customHeight="1" x14ac:dyDescent="0.2"/>
    <row r="46" ht="16.2" customHeight="1" x14ac:dyDescent="0.2"/>
    <row r="47" ht="16.2" customHeight="1" x14ac:dyDescent="0.2"/>
    <row r="48" ht="16.2" customHeight="1" x14ac:dyDescent="0.2"/>
    <row r="49" ht="16.2" customHeight="1" x14ac:dyDescent="0.2"/>
    <row r="50" ht="16.2" customHeight="1" x14ac:dyDescent="0.2"/>
    <row r="51" ht="16.2" customHeight="1" x14ac:dyDescent="0.2"/>
    <row r="52" ht="16.2" customHeight="1" x14ac:dyDescent="0.2"/>
    <row r="53" ht="16.2" customHeight="1" x14ac:dyDescent="0.2"/>
    <row r="54" ht="16.2" customHeight="1" x14ac:dyDescent="0.2"/>
    <row r="55" ht="16.2" customHeight="1" x14ac:dyDescent="0.2"/>
    <row r="56" ht="16.2" customHeight="1" x14ac:dyDescent="0.2"/>
    <row r="57" ht="16.2" customHeight="1" x14ac:dyDescent="0.2"/>
    <row r="58" ht="16.2" customHeight="1" x14ac:dyDescent="0.2"/>
    <row r="59" ht="16.2" customHeight="1" x14ac:dyDescent="0.2"/>
    <row r="60" ht="16.2" customHeight="1" x14ac:dyDescent="0.2"/>
    <row r="61" ht="16.2" customHeight="1" x14ac:dyDescent="0.2"/>
    <row r="62" ht="16.2" customHeight="1" x14ac:dyDescent="0.2"/>
    <row r="63" ht="16.2" customHeight="1" x14ac:dyDescent="0.2"/>
    <row r="64" ht="16.2" customHeight="1" x14ac:dyDescent="0.2"/>
    <row r="65" ht="16.2" customHeight="1" x14ac:dyDescent="0.2"/>
    <row r="66" ht="16.2" customHeight="1" x14ac:dyDescent="0.2"/>
    <row r="67" ht="16.2" customHeight="1" x14ac:dyDescent="0.2"/>
    <row r="68" ht="16.2" customHeight="1" x14ac:dyDescent="0.2"/>
    <row r="69" ht="16.2" customHeight="1" x14ac:dyDescent="0.2"/>
    <row r="70" ht="16.2" customHeight="1" x14ac:dyDescent="0.2"/>
    <row r="71" ht="16.2" customHeight="1" x14ac:dyDescent="0.2"/>
    <row r="72" ht="16.2" customHeight="1" x14ac:dyDescent="0.2"/>
    <row r="73" ht="16.2" customHeight="1" x14ac:dyDescent="0.2"/>
    <row r="74" ht="16.2" customHeight="1" x14ac:dyDescent="0.2"/>
    <row r="75" ht="16.2" customHeight="1" x14ac:dyDescent="0.2"/>
    <row r="76" ht="16.2" customHeight="1" x14ac:dyDescent="0.2"/>
    <row r="77" ht="16.2" customHeight="1" x14ac:dyDescent="0.2"/>
    <row r="78" ht="16.2" customHeight="1" x14ac:dyDescent="0.2"/>
    <row r="79" ht="16.2" customHeight="1" x14ac:dyDescent="0.2"/>
    <row r="80" ht="16.2" customHeight="1" x14ac:dyDescent="0.2"/>
    <row r="81" ht="16.2" customHeight="1" x14ac:dyDescent="0.2"/>
    <row r="82" ht="16.2" customHeight="1" x14ac:dyDescent="0.2"/>
    <row r="83" ht="16.2" customHeight="1" x14ac:dyDescent="0.2"/>
    <row r="84" ht="16.2" customHeight="1" x14ac:dyDescent="0.2"/>
    <row r="85" ht="16.2" customHeight="1" x14ac:dyDescent="0.2"/>
    <row r="86" ht="16.2" customHeight="1" x14ac:dyDescent="0.2"/>
    <row r="87" ht="16.2" customHeight="1" x14ac:dyDescent="0.2"/>
    <row r="88" ht="16.2" customHeight="1" x14ac:dyDescent="0.2"/>
    <row r="89" ht="16.2" customHeight="1" x14ac:dyDescent="0.2"/>
    <row r="90" ht="16.2" customHeight="1" x14ac:dyDescent="0.2"/>
    <row r="91" ht="16.2" customHeight="1" x14ac:dyDescent="0.2"/>
    <row r="92" ht="16.2" customHeight="1" x14ac:dyDescent="0.2"/>
  </sheetData>
  <sheetProtection formatCells="0" insertRows="0" deleteRows="0"/>
  <mergeCells count="20">
    <mergeCell ref="AB4:AB7"/>
    <mergeCell ref="U4:U7"/>
    <mergeCell ref="E4:T4"/>
    <mergeCell ref="AC4:AC7"/>
    <mergeCell ref="F5:F7"/>
    <mergeCell ref="G5:S5"/>
    <mergeCell ref="T5:T7"/>
    <mergeCell ref="Z4:Z7"/>
    <mergeCell ref="AA4:AA7"/>
    <mergeCell ref="Y4:Y7"/>
    <mergeCell ref="A17:S17"/>
    <mergeCell ref="E5:E7"/>
    <mergeCell ref="X4:X7"/>
    <mergeCell ref="A4:A7"/>
    <mergeCell ref="C4:C7"/>
    <mergeCell ref="W4:W7"/>
    <mergeCell ref="D4:D7"/>
    <mergeCell ref="B4:B7"/>
    <mergeCell ref="V4:V7"/>
    <mergeCell ref="A16:S16"/>
  </mergeCells>
  <phoneticPr fontId="3"/>
  <dataValidations count="2">
    <dataValidation type="list" allowBlank="1" showInputMessage="1" showErrorMessage="1" sqref="D8:D15" xr:uid="{00000000-0002-0000-0300-000000000000}">
      <formula1>"直雇用,出向者,派遣職員,その他"</formula1>
    </dataValidation>
    <dataValidation type="list" allowBlank="1" showInputMessage="1" showErrorMessage="1" sqref="F8:F15" xr:uid="{00000000-0002-0000-0300-000001000000}">
      <formula1>"月,日,時"</formula1>
    </dataValidation>
  </dataValidations>
  <printOptions horizontalCentered="1"/>
  <pageMargins left="0.23622047244094491" right="0.23622047244094491" top="0.59055118110236227" bottom="0.59055118110236227" header="0.39370078740157483" footer="0.39370078740157483"/>
  <pageSetup paperSize="9" scale="65"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3"/>
  <dimension ref="A1:N57"/>
  <sheetViews>
    <sheetView view="pageBreakPreview" zoomScaleNormal="60" zoomScaleSheetLayoutView="100" zoomScalePageLayoutView="80" workbookViewId="0">
      <selection activeCell="N21" sqref="N21"/>
    </sheetView>
  </sheetViews>
  <sheetFormatPr defaultColWidth="8.88671875" defaultRowHeight="13.2" x14ac:dyDescent="0.2"/>
  <cols>
    <col min="1" max="1" width="18.44140625" style="1" customWidth="1"/>
    <col min="2" max="2" width="25.77734375" style="1" customWidth="1"/>
    <col min="3" max="3" width="13.21875" style="1" customWidth="1"/>
    <col min="4" max="4" width="36.77734375" style="1" customWidth="1"/>
    <col min="5" max="5" width="12.77734375" style="1" customWidth="1"/>
    <col min="6" max="6" width="20.77734375" style="1" customWidth="1"/>
    <col min="7" max="16384" width="8.88671875" style="1"/>
  </cols>
  <sheetData>
    <row r="1" spans="1:14" ht="16.2" customHeight="1" x14ac:dyDescent="0.2">
      <c r="A1" s="59" t="s">
        <v>116</v>
      </c>
      <c r="E1" s="2"/>
      <c r="L1" s="22"/>
      <c r="M1" s="22"/>
      <c r="N1" s="22"/>
    </row>
    <row r="2" spans="1:14" ht="16.2" customHeight="1" x14ac:dyDescent="0.2">
      <c r="E2" s="2"/>
      <c r="L2" s="22"/>
      <c r="M2" s="22"/>
      <c r="N2" s="22"/>
    </row>
    <row r="3" spans="1:14" ht="16.2" customHeight="1" x14ac:dyDescent="0.2">
      <c r="A3" s="1" t="s">
        <v>51</v>
      </c>
      <c r="E3" s="2"/>
      <c r="L3" s="22"/>
      <c r="M3" s="22"/>
      <c r="N3" s="22"/>
    </row>
    <row r="4" spans="1:14" ht="19.95" customHeight="1" x14ac:dyDescent="0.2">
      <c r="A4" s="251" t="s">
        <v>13</v>
      </c>
      <c r="B4" s="243" t="s">
        <v>52</v>
      </c>
      <c r="C4" s="244"/>
      <c r="D4" s="251" t="s">
        <v>53</v>
      </c>
      <c r="E4" s="251" t="s">
        <v>11</v>
      </c>
      <c r="F4" s="251" t="s">
        <v>12</v>
      </c>
    </row>
    <row r="5" spans="1:14" ht="19.95" customHeight="1" x14ac:dyDescent="0.2">
      <c r="A5" s="253"/>
      <c r="B5" s="4" t="s">
        <v>58</v>
      </c>
      <c r="C5" s="4" t="s">
        <v>121</v>
      </c>
      <c r="D5" s="253"/>
      <c r="E5" s="253"/>
      <c r="F5" s="253"/>
    </row>
    <row r="6" spans="1:14" ht="19.95" customHeight="1" x14ac:dyDescent="0.2">
      <c r="A6" s="62" t="s">
        <v>144</v>
      </c>
      <c r="B6" s="62" t="s">
        <v>67</v>
      </c>
      <c r="C6" s="62" t="s">
        <v>54</v>
      </c>
      <c r="D6" s="62" t="s">
        <v>150</v>
      </c>
      <c r="E6" s="36">
        <v>60000</v>
      </c>
      <c r="F6" s="62" t="s">
        <v>225</v>
      </c>
    </row>
    <row r="7" spans="1:14" ht="19.95" customHeight="1" x14ac:dyDescent="0.2">
      <c r="A7" s="62" t="s">
        <v>145</v>
      </c>
      <c r="B7" s="62" t="s">
        <v>67</v>
      </c>
      <c r="C7" s="62" t="s">
        <v>54</v>
      </c>
      <c r="D7" s="62" t="s">
        <v>154</v>
      </c>
      <c r="E7" s="36">
        <v>20000</v>
      </c>
      <c r="F7" s="62"/>
    </row>
    <row r="8" spans="1:14" ht="19.95" customHeight="1" x14ac:dyDescent="0.2">
      <c r="A8" s="62" t="s">
        <v>146</v>
      </c>
      <c r="B8" s="62" t="s">
        <v>67</v>
      </c>
      <c r="C8" s="62" t="s">
        <v>54</v>
      </c>
      <c r="D8" s="62" t="s">
        <v>155</v>
      </c>
      <c r="E8" s="36">
        <v>20000</v>
      </c>
      <c r="F8" s="62"/>
    </row>
    <row r="9" spans="1:14" ht="19.95" customHeight="1" x14ac:dyDescent="0.2">
      <c r="A9" s="62" t="s">
        <v>244</v>
      </c>
      <c r="B9" s="62" t="s">
        <v>148</v>
      </c>
      <c r="C9" s="62" t="s">
        <v>147</v>
      </c>
      <c r="D9" s="62" t="s">
        <v>250</v>
      </c>
      <c r="E9" s="36">
        <v>200000</v>
      </c>
      <c r="F9" s="62" t="s">
        <v>226</v>
      </c>
    </row>
    <row r="10" spans="1:14" ht="19.95" customHeight="1" x14ac:dyDescent="0.2">
      <c r="A10" s="39"/>
      <c r="B10" s="39"/>
      <c r="C10" s="39"/>
      <c r="D10" s="39"/>
      <c r="E10" s="43"/>
      <c r="F10" s="39"/>
    </row>
    <row r="11" spans="1:14" ht="19.95" customHeight="1" x14ac:dyDescent="0.2">
      <c r="A11" s="39"/>
      <c r="B11" s="39"/>
      <c r="C11" s="39"/>
      <c r="D11" s="39"/>
      <c r="E11" s="43"/>
      <c r="F11" s="39"/>
    </row>
    <row r="12" spans="1:14" ht="19.95" customHeight="1" x14ac:dyDescent="0.2">
      <c r="A12" s="39"/>
      <c r="B12" s="39"/>
      <c r="C12" s="39"/>
      <c r="D12" s="39"/>
      <c r="E12" s="43"/>
      <c r="F12" s="39"/>
    </row>
    <row r="13" spans="1:14" ht="19.95" customHeight="1" x14ac:dyDescent="0.2">
      <c r="A13" s="39"/>
      <c r="B13" s="39"/>
      <c r="C13" s="39"/>
      <c r="D13" s="39"/>
      <c r="E13" s="43"/>
      <c r="F13" s="39"/>
    </row>
    <row r="14" spans="1:14" ht="19.95" customHeight="1" x14ac:dyDescent="0.2">
      <c r="A14" s="39"/>
      <c r="B14" s="39"/>
      <c r="C14" s="39"/>
      <c r="D14" s="39"/>
      <c r="E14" s="43"/>
      <c r="F14" s="39"/>
    </row>
    <row r="15" spans="1:14" ht="19.95" customHeight="1" thickBot="1" x14ac:dyDescent="0.25">
      <c r="A15" s="51"/>
      <c r="B15" s="51"/>
      <c r="C15" s="51"/>
      <c r="D15" s="51"/>
      <c r="E15" s="50"/>
      <c r="F15" s="51"/>
    </row>
    <row r="16" spans="1:14" ht="19.95" customHeight="1" thickTop="1" x14ac:dyDescent="0.2">
      <c r="A16" s="273" t="s">
        <v>7</v>
      </c>
      <c r="B16" s="274"/>
      <c r="C16" s="274"/>
      <c r="D16" s="275"/>
      <c r="E16" s="58">
        <f>SUM(E6:E15)</f>
        <v>300000</v>
      </c>
      <c r="F16" s="69"/>
    </row>
    <row r="17" spans="1:6" ht="19.95" customHeight="1" x14ac:dyDescent="0.2">
      <c r="A17" s="276" t="s">
        <v>130</v>
      </c>
      <c r="B17" s="277"/>
      <c r="C17" s="277"/>
      <c r="D17" s="278"/>
      <c r="E17" s="107">
        <v>200000</v>
      </c>
      <c r="F17" s="108"/>
    </row>
    <row r="18" spans="1:6" ht="19.95" customHeight="1" x14ac:dyDescent="0.2">
      <c r="D18" s="11"/>
      <c r="E18" s="17"/>
    </row>
    <row r="19" spans="1:6" ht="19.95" customHeight="1" x14ac:dyDescent="0.2"/>
    <row r="20" spans="1:6" ht="19.95" customHeight="1" x14ac:dyDescent="0.2"/>
    <row r="21" spans="1:6" ht="19.95" customHeight="1" x14ac:dyDescent="0.2"/>
    <row r="22" spans="1:6" ht="19.95" customHeight="1" x14ac:dyDescent="0.2"/>
    <row r="23" spans="1:6" ht="19.95" customHeight="1" x14ac:dyDescent="0.2"/>
    <row r="24" spans="1:6" ht="19.95" customHeight="1" x14ac:dyDescent="0.2"/>
    <row r="25" spans="1:6" ht="19.95" customHeight="1" x14ac:dyDescent="0.2"/>
    <row r="26" spans="1:6" ht="19.95" customHeight="1" x14ac:dyDescent="0.2"/>
    <row r="27" spans="1:6" ht="19.95" customHeight="1" x14ac:dyDescent="0.2"/>
    <row r="28" spans="1:6" ht="19.95" customHeight="1" x14ac:dyDescent="0.2"/>
    <row r="29" spans="1:6" ht="19.95" customHeight="1" x14ac:dyDescent="0.2"/>
    <row r="30" spans="1:6" ht="19.95" customHeight="1" x14ac:dyDescent="0.2"/>
    <row r="31" spans="1:6" ht="19.95" customHeight="1" x14ac:dyDescent="0.2"/>
    <row r="32" spans="1:6" ht="19.95" customHeight="1" x14ac:dyDescent="0.2"/>
    <row r="33" ht="19.95" customHeight="1" x14ac:dyDescent="0.2"/>
    <row r="34" ht="19.95" customHeight="1" x14ac:dyDescent="0.2"/>
    <row r="35" ht="19.95" customHeight="1" x14ac:dyDescent="0.2"/>
    <row r="36" ht="19.95" customHeight="1" x14ac:dyDescent="0.2"/>
    <row r="37" ht="19.95" customHeight="1" x14ac:dyDescent="0.2"/>
    <row r="38" ht="19.95" customHeight="1" x14ac:dyDescent="0.2"/>
    <row r="39" ht="19.95" customHeight="1" x14ac:dyDescent="0.2"/>
    <row r="40" ht="16.2" customHeight="1" x14ac:dyDescent="0.2"/>
    <row r="41" ht="16.2" customHeight="1" x14ac:dyDescent="0.2"/>
    <row r="42" ht="16.2" customHeight="1" x14ac:dyDescent="0.2"/>
    <row r="43" ht="16.2" customHeight="1" x14ac:dyDescent="0.2"/>
    <row r="44" ht="16.2" customHeight="1" x14ac:dyDescent="0.2"/>
    <row r="45" ht="16.2" customHeight="1" x14ac:dyDescent="0.2"/>
    <row r="46" ht="16.2" customHeight="1" x14ac:dyDescent="0.2"/>
    <row r="47" ht="16.2" customHeight="1" x14ac:dyDescent="0.2"/>
    <row r="48" ht="16.2" customHeight="1" x14ac:dyDescent="0.2"/>
    <row r="49" spans="1:3" ht="16.2" customHeight="1" x14ac:dyDescent="0.2"/>
    <row r="50" spans="1:3" ht="16.2" customHeight="1" x14ac:dyDescent="0.2"/>
    <row r="51" spans="1:3" ht="16.2" customHeight="1" x14ac:dyDescent="0.2"/>
    <row r="52" spans="1:3" ht="16.2" customHeight="1" x14ac:dyDescent="0.2"/>
    <row r="53" spans="1:3" ht="16.2" customHeight="1" x14ac:dyDescent="0.2"/>
    <row r="54" spans="1:3" ht="16.2" customHeight="1" x14ac:dyDescent="0.2"/>
    <row r="57" spans="1:3" x14ac:dyDescent="0.2">
      <c r="A57" s="12"/>
      <c r="B57" s="12"/>
      <c r="C57" s="12"/>
    </row>
  </sheetData>
  <sheetProtection formatCells="0" insertRows="0" deleteRows="0"/>
  <mergeCells count="7">
    <mergeCell ref="F4:F5"/>
    <mergeCell ref="A16:D16"/>
    <mergeCell ref="A17:D17"/>
    <mergeCell ref="A4:A5"/>
    <mergeCell ref="B4:C4"/>
    <mergeCell ref="D4:D5"/>
    <mergeCell ref="E4:E5"/>
  </mergeCells>
  <phoneticPr fontId="3"/>
  <printOptions horizontalCentered="1"/>
  <pageMargins left="0.23622047244094491" right="0.23622047244094491" top="0.59055118110236227" bottom="0.59055118110236227" header="0.39370078740157483" footer="0.39370078740157483"/>
  <pageSetup paperSize="9"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AA6C52-A98F-48FA-9051-622E42ABFD41}">
  <sheetPr>
    <tabColor theme="4" tint="-0.499984740745262"/>
    <pageSetUpPr fitToPage="1"/>
  </sheetPr>
  <dimension ref="B2:I32"/>
  <sheetViews>
    <sheetView showGridLines="0" view="pageBreakPreview" zoomScale="96" zoomScaleNormal="85" zoomScaleSheetLayoutView="96" workbookViewId="0">
      <selection activeCell="O20" sqref="O20"/>
    </sheetView>
  </sheetViews>
  <sheetFormatPr defaultColWidth="9" defaultRowHeight="13.2" x14ac:dyDescent="0.2"/>
  <cols>
    <col min="1" max="1" width="4.88671875" style="126" customWidth="1"/>
    <col min="2" max="2" width="3.88671875" style="126" customWidth="1"/>
    <col min="3" max="16384" width="9" style="126"/>
  </cols>
  <sheetData>
    <row r="2" spans="2:9" ht="15" customHeight="1" x14ac:dyDescent="0.2"/>
    <row r="3" spans="2:9" ht="15" customHeight="1" x14ac:dyDescent="0.2">
      <c r="B3" s="127" t="s">
        <v>173</v>
      </c>
    </row>
    <row r="4" spans="2:9" ht="15" customHeight="1" x14ac:dyDescent="0.2">
      <c r="C4" s="128" t="s">
        <v>235</v>
      </c>
    </row>
    <row r="5" spans="2:9" ht="15" customHeight="1" x14ac:dyDescent="0.2">
      <c r="C5" s="230" t="s">
        <v>259</v>
      </c>
    </row>
    <row r="6" spans="2:9" ht="15" customHeight="1" x14ac:dyDescent="0.2">
      <c r="C6" s="128" t="s">
        <v>253</v>
      </c>
    </row>
    <row r="7" spans="2:9" ht="15" customHeight="1" x14ac:dyDescent="0.2">
      <c r="C7" s="129"/>
    </row>
    <row r="8" spans="2:9" ht="15" customHeight="1" x14ac:dyDescent="0.2">
      <c r="C8" s="130" t="s">
        <v>174</v>
      </c>
    </row>
    <row r="9" spans="2:9" ht="15" customHeight="1" x14ac:dyDescent="0.2">
      <c r="C9" s="131" t="s">
        <v>258</v>
      </c>
      <c r="D9" s="131"/>
      <c r="E9" s="131"/>
      <c r="F9" s="131"/>
      <c r="G9" s="131"/>
      <c r="H9" s="131"/>
      <c r="I9" s="131"/>
    </row>
    <row r="10" spans="2:9" ht="15" customHeight="1" x14ac:dyDescent="0.2">
      <c r="C10" s="218" t="s">
        <v>254</v>
      </c>
      <c r="D10" s="131"/>
      <c r="E10" s="131"/>
      <c r="F10" s="131"/>
      <c r="G10" s="131"/>
      <c r="H10" s="131"/>
      <c r="I10" s="131"/>
    </row>
    <row r="11" spans="2:9" ht="15" customHeight="1" x14ac:dyDescent="0.2">
      <c r="C11" s="218" t="s">
        <v>255</v>
      </c>
      <c r="D11" s="131"/>
      <c r="E11" s="131"/>
      <c r="F11" s="131"/>
      <c r="G11" s="131"/>
      <c r="H11" s="131"/>
      <c r="I11" s="131"/>
    </row>
    <row r="12" spans="2:9" ht="15" customHeight="1" x14ac:dyDescent="0.2">
      <c r="C12" s="218" t="s">
        <v>256</v>
      </c>
      <c r="D12" s="131"/>
      <c r="E12" s="131"/>
      <c r="F12" s="131"/>
      <c r="G12" s="131"/>
      <c r="H12" s="131"/>
      <c r="I12" s="131"/>
    </row>
    <row r="13" spans="2:9" ht="15" customHeight="1" x14ac:dyDescent="0.2">
      <c r="C13" s="218" t="s">
        <v>257</v>
      </c>
      <c r="D13" s="131"/>
      <c r="E13" s="131"/>
      <c r="F13" s="131"/>
      <c r="G13" s="131"/>
      <c r="H13" s="131"/>
      <c r="I13" s="131"/>
    </row>
    <row r="14" spans="2:9" ht="15" customHeight="1" x14ac:dyDescent="0.2">
      <c r="C14" s="130" t="s">
        <v>260</v>
      </c>
    </row>
    <row r="15" spans="2:9" ht="15" customHeight="1" x14ac:dyDescent="0.2">
      <c r="C15" s="219" t="s">
        <v>261</v>
      </c>
      <c r="D15" s="131"/>
      <c r="E15" s="131"/>
      <c r="F15" s="131"/>
      <c r="G15" s="131"/>
      <c r="H15" s="131"/>
      <c r="I15" s="131"/>
    </row>
    <row r="16" spans="2:9" ht="15" customHeight="1" x14ac:dyDescent="0.2">
      <c r="C16" s="219" t="s">
        <v>262</v>
      </c>
      <c r="D16" s="131"/>
      <c r="E16" s="131"/>
      <c r="F16" s="131"/>
      <c r="G16" s="131"/>
      <c r="H16" s="131"/>
      <c r="I16" s="131"/>
    </row>
    <row r="17" spans="3:9" ht="15" customHeight="1" x14ac:dyDescent="0.2">
      <c r="C17" s="219"/>
      <c r="D17" s="131"/>
      <c r="E17" s="131"/>
      <c r="F17" s="131"/>
      <c r="G17" s="131"/>
      <c r="H17" s="131"/>
      <c r="I17" s="131"/>
    </row>
    <row r="18" spans="3:9" ht="15" customHeight="1" x14ac:dyDescent="0.2">
      <c r="C18" s="130" t="s">
        <v>268</v>
      </c>
    </row>
    <row r="19" spans="3:9" ht="15" customHeight="1" x14ac:dyDescent="0.2">
      <c r="C19" s="220" t="s">
        <v>285</v>
      </c>
    </row>
    <row r="20" spans="3:9" ht="15" customHeight="1" x14ac:dyDescent="0.2">
      <c r="C20" s="220" t="s">
        <v>282</v>
      </c>
    </row>
    <row r="21" spans="3:9" ht="15" customHeight="1" x14ac:dyDescent="0.2">
      <c r="C21" s="220" t="s">
        <v>283</v>
      </c>
    </row>
    <row r="22" spans="3:9" ht="15" customHeight="1" x14ac:dyDescent="0.2">
      <c r="C22" s="221" t="s">
        <v>175</v>
      </c>
    </row>
    <row r="23" spans="3:9" ht="15" customHeight="1" x14ac:dyDescent="0.2">
      <c r="C23" s="129" t="s">
        <v>263</v>
      </c>
    </row>
    <row r="24" spans="3:9" ht="15" customHeight="1" x14ac:dyDescent="0.2">
      <c r="C24" s="129" t="s">
        <v>264</v>
      </c>
    </row>
    <row r="25" spans="3:9" ht="15" customHeight="1" x14ac:dyDescent="0.2">
      <c r="C25" s="129" t="s">
        <v>265</v>
      </c>
    </row>
    <row r="26" spans="3:9" ht="15" customHeight="1" x14ac:dyDescent="0.2">
      <c r="C26" s="129" t="s">
        <v>267</v>
      </c>
    </row>
    <row r="27" spans="3:9" ht="15" customHeight="1" x14ac:dyDescent="0.2">
      <c r="C27" s="129" t="s">
        <v>176</v>
      </c>
    </row>
    <row r="28" spans="3:9" ht="15" customHeight="1" x14ac:dyDescent="0.2">
      <c r="C28" s="129" t="s">
        <v>177</v>
      </c>
    </row>
    <row r="29" spans="3:9" ht="15" customHeight="1" x14ac:dyDescent="0.2">
      <c r="C29" s="129" t="s">
        <v>178</v>
      </c>
    </row>
    <row r="30" spans="3:9" ht="15" customHeight="1" x14ac:dyDescent="0.2">
      <c r="C30" s="128" t="s">
        <v>179</v>
      </c>
    </row>
    <row r="31" spans="3:9" ht="15" customHeight="1" x14ac:dyDescent="0.2">
      <c r="C31" s="129" t="s">
        <v>266</v>
      </c>
    </row>
    <row r="32" spans="3:9" ht="15" customHeight="1" x14ac:dyDescent="0.2"/>
  </sheetData>
  <phoneticPr fontId="3"/>
  <printOptions horizontalCentered="1"/>
  <pageMargins left="0.70866141732283472" right="0.70866141732283472" top="0.74803149606299213" bottom="0.74803149606299213" header="0.31496062992125984" footer="0.31496062992125984"/>
  <pageSetup paperSize="9" scale="78"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B563AC-0BD7-4A81-8A5B-EC9547625A03}">
  <sheetPr>
    <pageSetUpPr fitToPage="1"/>
  </sheetPr>
  <dimension ref="A1:U148"/>
  <sheetViews>
    <sheetView view="pageBreakPreview" topLeftCell="A35" zoomScale="85" zoomScaleNormal="100" zoomScaleSheetLayoutView="85" workbookViewId="0">
      <selection activeCell="W47" sqref="W47"/>
    </sheetView>
  </sheetViews>
  <sheetFormatPr defaultColWidth="8.88671875" defaultRowHeight="13.2" x14ac:dyDescent="0.2"/>
  <cols>
    <col min="1" max="1" width="4.6640625" style="1" customWidth="1"/>
    <col min="2" max="2" width="16.5546875" style="1" customWidth="1"/>
    <col min="3" max="3" width="13.33203125" style="1" customWidth="1"/>
    <col min="4" max="4" width="6.77734375" style="1" customWidth="1"/>
    <col min="5" max="5" width="5.44140625" style="1" customWidth="1"/>
    <col min="6" max="6" width="8.77734375" style="1" customWidth="1"/>
    <col min="7" max="7" width="5.44140625" style="1" customWidth="1"/>
    <col min="8" max="8" width="10" style="1" customWidth="1"/>
    <col min="9" max="9" width="12.21875" style="1" bestFit="1" customWidth="1"/>
    <col min="10" max="10" width="12.33203125" style="1" customWidth="1"/>
    <col min="11" max="11" width="12.44140625" style="1" customWidth="1"/>
    <col min="12" max="13" width="5.77734375" style="1" customWidth="1"/>
    <col min="14" max="14" width="12.77734375" style="1" customWidth="1"/>
    <col min="15" max="15" width="12.21875" style="1" customWidth="1"/>
    <col min="16" max="16" width="19" style="1" customWidth="1"/>
    <col min="17" max="17" width="42" style="1" customWidth="1"/>
    <col min="18" max="18" width="19.88671875" style="1" customWidth="1"/>
    <col min="19" max="19" width="3.109375" style="1" customWidth="1"/>
    <col min="20" max="20" width="19.21875" style="1" customWidth="1"/>
    <col min="21" max="21" width="27.21875" style="1" customWidth="1"/>
    <col min="22" max="16384" width="8.88671875" style="1"/>
  </cols>
  <sheetData>
    <row r="1" spans="1:21" ht="15.75" customHeight="1" x14ac:dyDescent="0.2">
      <c r="A1" s="1" t="s">
        <v>116</v>
      </c>
      <c r="D1" s="2"/>
      <c r="E1" s="2"/>
    </row>
    <row r="2" spans="1:21" ht="16.2" customHeight="1" x14ac:dyDescent="0.2">
      <c r="D2" s="2"/>
      <c r="E2" s="2"/>
      <c r="T2" s="162"/>
    </row>
    <row r="3" spans="1:21" ht="16.2" customHeight="1" thickBot="1" x14ac:dyDescent="0.25">
      <c r="A3" s="1" t="s">
        <v>87</v>
      </c>
      <c r="D3" s="2"/>
      <c r="E3" s="2"/>
      <c r="T3" s="162"/>
    </row>
    <row r="4" spans="1:21" ht="24.75" customHeight="1" thickBot="1" x14ac:dyDescent="0.25">
      <c r="A4" s="315" t="s">
        <v>236</v>
      </c>
      <c r="B4" s="315"/>
      <c r="C4" s="315"/>
      <c r="D4" s="315"/>
      <c r="E4" s="315"/>
      <c r="F4" s="315"/>
      <c r="G4" s="315"/>
      <c r="H4" s="315"/>
      <c r="I4" s="315"/>
      <c r="J4" s="315"/>
      <c r="K4" s="315"/>
      <c r="L4" s="315"/>
      <c r="M4" s="315"/>
      <c r="N4" s="315"/>
      <c r="O4" s="315"/>
      <c r="P4" s="315"/>
      <c r="Q4" s="315"/>
      <c r="R4" s="315"/>
      <c r="T4" s="163" t="s">
        <v>131</v>
      </c>
      <c r="U4" s="86" t="s">
        <v>12</v>
      </c>
    </row>
    <row r="5" spans="1:21" ht="37.5" customHeight="1" thickBot="1" x14ac:dyDescent="0.25">
      <c r="A5" s="132"/>
      <c r="B5" s="4" t="s">
        <v>19</v>
      </c>
      <c r="C5" s="4" t="s">
        <v>20</v>
      </c>
      <c r="D5" s="4" t="s">
        <v>21</v>
      </c>
      <c r="E5" s="243" t="s">
        <v>22</v>
      </c>
      <c r="F5" s="244"/>
      <c r="G5" s="243" t="s">
        <v>23</v>
      </c>
      <c r="H5" s="244"/>
      <c r="I5" s="243" t="s">
        <v>8</v>
      </c>
      <c r="J5" s="244"/>
      <c r="K5" s="4" t="s">
        <v>18</v>
      </c>
      <c r="L5" s="4" t="s">
        <v>24</v>
      </c>
      <c r="M5" s="4" t="s">
        <v>25</v>
      </c>
      <c r="N5" s="4" t="s">
        <v>26</v>
      </c>
      <c r="O5" s="4" t="s">
        <v>56</v>
      </c>
      <c r="P5" s="4" t="s">
        <v>57</v>
      </c>
      <c r="Q5" s="4" t="s">
        <v>27</v>
      </c>
      <c r="R5" s="4" t="s">
        <v>12</v>
      </c>
      <c r="T5" s="310" t="s">
        <v>132</v>
      </c>
      <c r="U5" s="311"/>
    </row>
    <row r="6" spans="1:21" ht="26.25" customHeight="1" x14ac:dyDescent="0.2">
      <c r="A6" s="132"/>
      <c r="B6" s="164" t="s">
        <v>190</v>
      </c>
      <c r="C6" s="302" t="s">
        <v>191</v>
      </c>
      <c r="D6" s="165" t="s">
        <v>192</v>
      </c>
      <c r="E6" s="193"/>
      <c r="F6" s="194"/>
      <c r="G6" s="195"/>
      <c r="H6" s="233"/>
      <c r="I6" s="170" t="s">
        <v>193</v>
      </c>
      <c r="J6" s="167">
        <v>7180</v>
      </c>
      <c r="K6" s="292">
        <f>SUM(F9,H9,J9)</f>
        <v>14360</v>
      </c>
      <c r="L6" s="305">
        <v>7</v>
      </c>
      <c r="M6" s="305">
        <v>9</v>
      </c>
      <c r="N6" s="295">
        <f>K6*L6*M6</f>
        <v>904680</v>
      </c>
      <c r="O6" s="309" t="s">
        <v>237</v>
      </c>
      <c r="P6" s="299" t="s">
        <v>194</v>
      </c>
      <c r="Q6" s="308" t="s">
        <v>238</v>
      </c>
      <c r="R6" s="308"/>
      <c r="S6" s="64"/>
      <c r="T6" s="171"/>
      <c r="U6" s="79"/>
    </row>
    <row r="7" spans="1:21" ht="26.25" customHeight="1" x14ac:dyDescent="0.2">
      <c r="A7" s="132"/>
      <c r="B7" s="172" t="s">
        <v>28</v>
      </c>
      <c r="C7" s="303"/>
      <c r="D7" s="173"/>
      <c r="E7" s="200"/>
      <c r="F7" s="201"/>
      <c r="G7" s="202"/>
      <c r="H7" s="201"/>
      <c r="I7" s="177" t="s">
        <v>195</v>
      </c>
      <c r="J7" s="175">
        <v>7180</v>
      </c>
      <c r="K7" s="293"/>
      <c r="L7" s="306"/>
      <c r="M7" s="306"/>
      <c r="N7" s="295"/>
      <c r="O7" s="260"/>
      <c r="P7" s="300"/>
      <c r="Q7" s="308"/>
      <c r="R7" s="308"/>
      <c r="S7" s="65"/>
      <c r="T7" s="178"/>
      <c r="U7" s="79"/>
    </row>
    <row r="8" spans="1:21" ht="26.25" customHeight="1" x14ac:dyDescent="0.2">
      <c r="A8" s="132"/>
      <c r="B8" s="234" t="s">
        <v>69</v>
      </c>
      <c r="C8" s="303"/>
      <c r="D8" s="172"/>
      <c r="E8" s="204"/>
      <c r="F8" s="201"/>
      <c r="G8" s="202"/>
      <c r="H8" s="201"/>
      <c r="I8" s="177"/>
      <c r="J8" s="175"/>
      <c r="K8" s="293"/>
      <c r="L8" s="306"/>
      <c r="M8" s="306"/>
      <c r="N8" s="295"/>
      <c r="O8" s="260"/>
      <c r="P8" s="300"/>
      <c r="Q8" s="308"/>
      <c r="R8" s="308"/>
      <c r="S8" s="65"/>
      <c r="T8" s="178"/>
      <c r="U8" s="79"/>
    </row>
    <row r="9" spans="1:21" ht="26.25" customHeight="1" thickBot="1" x14ac:dyDescent="0.25">
      <c r="A9" s="132"/>
      <c r="B9" s="180"/>
      <c r="C9" s="304"/>
      <c r="D9" s="181"/>
      <c r="E9" s="206" t="s">
        <v>7</v>
      </c>
      <c r="F9" s="190">
        <f>SUM(F6:F8)</f>
        <v>0</v>
      </c>
      <c r="G9" s="206" t="s">
        <v>7</v>
      </c>
      <c r="H9" s="190">
        <f>SUM(H6:H8)</f>
        <v>0</v>
      </c>
      <c r="I9" s="206" t="s">
        <v>7</v>
      </c>
      <c r="J9" s="190">
        <f>SUM(J6:J8)</f>
        <v>14360</v>
      </c>
      <c r="K9" s="294"/>
      <c r="L9" s="307"/>
      <c r="M9" s="307"/>
      <c r="N9" s="295"/>
      <c r="O9" s="261"/>
      <c r="P9" s="301"/>
      <c r="Q9" s="308"/>
      <c r="R9" s="308"/>
      <c r="S9" s="66"/>
      <c r="T9" s="182">
        <f>SUM(T6:T8)</f>
        <v>0</v>
      </c>
      <c r="U9" s="183"/>
    </row>
    <row r="10" spans="1:21" ht="26.25" customHeight="1" x14ac:dyDescent="0.2">
      <c r="A10" s="132"/>
      <c r="B10" s="164" t="s">
        <v>190</v>
      </c>
      <c r="C10" s="302" t="s">
        <v>196</v>
      </c>
      <c r="D10" s="165" t="s">
        <v>197</v>
      </c>
      <c r="E10" s="193"/>
      <c r="F10" s="194"/>
      <c r="G10" s="168"/>
      <c r="H10" s="169">
        <v>8200</v>
      </c>
      <c r="I10" s="170" t="s">
        <v>193</v>
      </c>
      <c r="J10" s="167">
        <v>7180</v>
      </c>
      <c r="K10" s="292">
        <f>SUM(F13,H13,J13)</f>
        <v>22560</v>
      </c>
      <c r="L10" s="305">
        <v>7</v>
      </c>
      <c r="M10" s="305">
        <v>4</v>
      </c>
      <c r="N10" s="295">
        <f>K10*L10*M10</f>
        <v>631680</v>
      </c>
      <c r="O10" s="309" t="s">
        <v>239</v>
      </c>
      <c r="P10" s="299" t="s">
        <v>240</v>
      </c>
      <c r="Q10" s="308" t="s">
        <v>241</v>
      </c>
      <c r="R10" s="308"/>
      <c r="S10" s="64"/>
      <c r="T10" s="184"/>
      <c r="U10" s="78"/>
    </row>
    <row r="11" spans="1:21" ht="26.25" customHeight="1" x14ac:dyDescent="0.2">
      <c r="A11" s="132"/>
      <c r="B11" s="172" t="s">
        <v>28</v>
      </c>
      <c r="C11" s="303"/>
      <c r="D11" s="173" t="s">
        <v>198</v>
      </c>
      <c r="E11" s="200"/>
      <c r="F11" s="201"/>
      <c r="G11" s="176"/>
      <c r="H11" s="175"/>
      <c r="I11" s="177" t="s">
        <v>195</v>
      </c>
      <c r="J11" s="175">
        <v>7180</v>
      </c>
      <c r="K11" s="293"/>
      <c r="L11" s="306"/>
      <c r="M11" s="306"/>
      <c r="N11" s="295"/>
      <c r="O11" s="260"/>
      <c r="P11" s="300"/>
      <c r="Q11" s="308"/>
      <c r="R11" s="308"/>
      <c r="S11" s="65"/>
      <c r="T11" s="178"/>
      <c r="U11" s="79"/>
    </row>
    <row r="12" spans="1:21" ht="26.25" customHeight="1" x14ac:dyDescent="0.2">
      <c r="A12" s="132"/>
      <c r="B12" s="234" t="s">
        <v>69</v>
      </c>
      <c r="C12" s="303"/>
      <c r="D12" s="172"/>
      <c r="E12" s="204"/>
      <c r="F12" s="201"/>
      <c r="G12" s="176"/>
      <c r="H12" s="175"/>
      <c r="I12" s="177"/>
      <c r="J12" s="175"/>
      <c r="K12" s="293"/>
      <c r="L12" s="306"/>
      <c r="M12" s="306"/>
      <c r="N12" s="295"/>
      <c r="O12" s="260"/>
      <c r="P12" s="300"/>
      <c r="Q12" s="308"/>
      <c r="R12" s="308"/>
      <c r="S12" s="65"/>
      <c r="T12" s="178"/>
      <c r="U12" s="79"/>
    </row>
    <row r="13" spans="1:21" ht="26.25" customHeight="1" x14ac:dyDescent="0.2">
      <c r="A13" s="132"/>
      <c r="B13" s="180"/>
      <c r="C13" s="304"/>
      <c r="D13" s="181"/>
      <c r="E13" s="206" t="s">
        <v>7</v>
      </c>
      <c r="F13" s="190">
        <f>SUM(F10:F12)</f>
        <v>0</v>
      </c>
      <c r="G13" s="206" t="s">
        <v>7</v>
      </c>
      <c r="H13" s="190">
        <f>SUM(H10:H12)</f>
        <v>8200</v>
      </c>
      <c r="I13" s="206" t="s">
        <v>7</v>
      </c>
      <c r="J13" s="190">
        <f>SUM(J10:J12)</f>
        <v>14360</v>
      </c>
      <c r="K13" s="294"/>
      <c r="L13" s="307"/>
      <c r="M13" s="307"/>
      <c r="N13" s="295"/>
      <c r="O13" s="261"/>
      <c r="P13" s="301"/>
      <c r="Q13" s="308"/>
      <c r="R13" s="308"/>
      <c r="S13" s="66"/>
      <c r="T13" s="182">
        <f>SUM(T10:T12)</f>
        <v>0</v>
      </c>
      <c r="U13" s="183"/>
    </row>
    <row r="14" spans="1:21" ht="26.25" customHeight="1" x14ac:dyDescent="0.2">
      <c r="A14" s="132"/>
      <c r="B14" s="164" t="s">
        <v>69</v>
      </c>
      <c r="C14" s="302" t="s">
        <v>67</v>
      </c>
      <c r="D14" s="165">
        <v>1</v>
      </c>
      <c r="E14" s="215"/>
      <c r="F14" s="231"/>
      <c r="G14" s="170" t="s">
        <v>229</v>
      </c>
      <c r="H14" s="152">
        <v>8000</v>
      </c>
      <c r="I14" s="170" t="s">
        <v>193</v>
      </c>
      <c r="J14" s="150">
        <v>6580</v>
      </c>
      <c r="K14" s="292">
        <f>SUM(F17,H17,J17)</f>
        <v>21160</v>
      </c>
      <c r="L14" s="305">
        <v>4</v>
      </c>
      <c r="M14" s="305">
        <v>1</v>
      </c>
      <c r="N14" s="295">
        <f>K14*L14*M14</f>
        <v>84640</v>
      </c>
      <c r="O14" s="309" t="s">
        <v>217</v>
      </c>
      <c r="P14" s="299" t="s">
        <v>68</v>
      </c>
      <c r="Q14" s="308" t="s">
        <v>272</v>
      </c>
      <c r="R14" s="308" t="s">
        <v>269</v>
      </c>
      <c r="S14" s="64"/>
      <c r="T14" s="171"/>
      <c r="U14" s="79"/>
    </row>
    <row r="15" spans="1:21" ht="26.25" customHeight="1" x14ac:dyDescent="0.2">
      <c r="A15" s="132"/>
      <c r="B15" s="172" t="s">
        <v>28</v>
      </c>
      <c r="C15" s="303"/>
      <c r="D15" s="173">
        <v>2</v>
      </c>
      <c r="E15" s="216"/>
      <c r="F15" s="232"/>
      <c r="G15" s="177"/>
      <c r="H15" s="151"/>
      <c r="I15" s="177" t="s">
        <v>195</v>
      </c>
      <c r="J15" s="151">
        <v>6580</v>
      </c>
      <c r="K15" s="293"/>
      <c r="L15" s="306"/>
      <c r="M15" s="306"/>
      <c r="N15" s="295"/>
      <c r="O15" s="260"/>
      <c r="P15" s="300"/>
      <c r="Q15" s="308"/>
      <c r="R15" s="308"/>
      <c r="S15" s="65"/>
      <c r="T15" s="178"/>
      <c r="U15" s="79"/>
    </row>
    <row r="16" spans="1:21" ht="26.25" customHeight="1" x14ac:dyDescent="0.2">
      <c r="A16" s="132"/>
      <c r="B16" s="234" t="s">
        <v>181</v>
      </c>
      <c r="C16" s="303"/>
      <c r="D16" s="172"/>
      <c r="E16" s="213"/>
      <c r="F16" s="232"/>
      <c r="G16" s="177"/>
      <c r="H16" s="151"/>
      <c r="I16" s="177"/>
      <c r="J16" s="151"/>
      <c r="K16" s="293"/>
      <c r="L16" s="306"/>
      <c r="M16" s="306"/>
      <c r="N16" s="295"/>
      <c r="O16" s="260"/>
      <c r="P16" s="300"/>
      <c r="Q16" s="308"/>
      <c r="R16" s="308"/>
      <c r="S16" s="65"/>
      <c r="T16" s="178"/>
      <c r="U16" s="79"/>
    </row>
    <row r="17" spans="1:21" ht="26.25" customHeight="1" x14ac:dyDescent="0.2">
      <c r="A17" s="132"/>
      <c r="B17" s="180"/>
      <c r="C17" s="304"/>
      <c r="D17" s="181"/>
      <c r="E17" s="206" t="s">
        <v>7</v>
      </c>
      <c r="F17" s="222">
        <f>SUM(F14:F16)</f>
        <v>0</v>
      </c>
      <c r="G17" s="206" t="s">
        <v>7</v>
      </c>
      <c r="H17" s="222">
        <f>SUM(H14:H16)</f>
        <v>8000</v>
      </c>
      <c r="I17" s="206" t="s">
        <v>7</v>
      </c>
      <c r="J17" s="222">
        <f>SUM(J14:J16)</f>
        <v>13160</v>
      </c>
      <c r="K17" s="294"/>
      <c r="L17" s="307"/>
      <c r="M17" s="307"/>
      <c r="N17" s="295"/>
      <c r="O17" s="261"/>
      <c r="P17" s="301"/>
      <c r="Q17" s="308"/>
      <c r="R17" s="308"/>
      <c r="S17" s="66"/>
      <c r="T17" s="182">
        <f>SUM(T14:T16)</f>
        <v>0</v>
      </c>
      <c r="U17" s="183"/>
    </row>
    <row r="18" spans="1:21" ht="26.25" customHeight="1" x14ac:dyDescent="0.2">
      <c r="A18" s="132"/>
      <c r="B18" s="164" t="s">
        <v>69</v>
      </c>
      <c r="C18" s="302" t="s">
        <v>67</v>
      </c>
      <c r="D18" s="165">
        <v>1</v>
      </c>
      <c r="E18" s="209" t="s">
        <v>227</v>
      </c>
      <c r="F18" s="150">
        <v>2500</v>
      </c>
      <c r="G18" s="170" t="s">
        <v>229</v>
      </c>
      <c r="H18" s="152">
        <v>8000</v>
      </c>
      <c r="I18" s="170" t="s">
        <v>193</v>
      </c>
      <c r="J18" s="150">
        <v>6580</v>
      </c>
      <c r="K18" s="292">
        <f>SUM(F21,H21,J21)</f>
        <v>26160</v>
      </c>
      <c r="L18" s="305">
        <v>1</v>
      </c>
      <c r="M18" s="305">
        <v>1</v>
      </c>
      <c r="N18" s="295">
        <f>K18*L18*M18</f>
        <v>26160</v>
      </c>
      <c r="O18" s="309" t="s">
        <v>217</v>
      </c>
      <c r="P18" s="299" t="s">
        <v>68</v>
      </c>
      <c r="Q18" s="308" t="s">
        <v>272</v>
      </c>
      <c r="R18" s="308" t="s">
        <v>270</v>
      </c>
      <c r="S18" s="64"/>
      <c r="T18" s="171"/>
      <c r="U18" s="79"/>
    </row>
    <row r="19" spans="1:21" ht="26.25" customHeight="1" x14ac:dyDescent="0.2">
      <c r="A19" s="132"/>
      <c r="B19" s="172" t="s">
        <v>28</v>
      </c>
      <c r="C19" s="303"/>
      <c r="D19" s="173">
        <v>2</v>
      </c>
      <c r="E19" s="210" t="s">
        <v>228</v>
      </c>
      <c r="F19" s="151">
        <v>2500</v>
      </c>
      <c r="G19" s="177"/>
      <c r="H19" s="151"/>
      <c r="I19" s="177" t="s">
        <v>195</v>
      </c>
      <c r="J19" s="151">
        <v>6580</v>
      </c>
      <c r="K19" s="293"/>
      <c r="L19" s="306"/>
      <c r="M19" s="306"/>
      <c r="N19" s="295"/>
      <c r="O19" s="260"/>
      <c r="P19" s="300"/>
      <c r="Q19" s="308"/>
      <c r="R19" s="308"/>
      <c r="S19" s="65"/>
      <c r="T19" s="178"/>
      <c r="U19" s="79"/>
    </row>
    <row r="20" spans="1:21" ht="26.25" customHeight="1" x14ac:dyDescent="0.2">
      <c r="A20" s="132"/>
      <c r="B20" s="234" t="s">
        <v>181</v>
      </c>
      <c r="C20" s="303"/>
      <c r="D20" s="172"/>
      <c r="E20" s="211"/>
      <c r="F20" s="151"/>
      <c r="G20" s="177"/>
      <c r="H20" s="151"/>
      <c r="I20" s="177"/>
      <c r="J20" s="151"/>
      <c r="K20" s="293"/>
      <c r="L20" s="306"/>
      <c r="M20" s="306"/>
      <c r="N20" s="295"/>
      <c r="O20" s="260"/>
      <c r="P20" s="300"/>
      <c r="Q20" s="308"/>
      <c r="R20" s="308"/>
      <c r="S20" s="65"/>
      <c r="T20" s="178"/>
      <c r="U20" s="79"/>
    </row>
    <row r="21" spans="1:21" ht="26.25" customHeight="1" thickBot="1" x14ac:dyDescent="0.25">
      <c r="A21" s="132"/>
      <c r="B21" s="180"/>
      <c r="C21" s="304"/>
      <c r="D21" s="181"/>
      <c r="E21" s="206" t="s">
        <v>7</v>
      </c>
      <c r="F21" s="222">
        <f>SUM(F18:F20)</f>
        <v>5000</v>
      </c>
      <c r="G21" s="206" t="s">
        <v>7</v>
      </c>
      <c r="H21" s="222">
        <f>SUM(H18:H20)</f>
        <v>8000</v>
      </c>
      <c r="I21" s="206" t="s">
        <v>7</v>
      </c>
      <c r="J21" s="222">
        <f>SUM(J18:J20)</f>
        <v>13160</v>
      </c>
      <c r="K21" s="294"/>
      <c r="L21" s="307"/>
      <c r="M21" s="307"/>
      <c r="N21" s="295"/>
      <c r="O21" s="261"/>
      <c r="P21" s="301"/>
      <c r="Q21" s="308"/>
      <c r="R21" s="308"/>
      <c r="S21" s="66"/>
      <c r="T21" s="182">
        <f>SUM(T18:T20)</f>
        <v>0</v>
      </c>
      <c r="U21" s="183"/>
    </row>
    <row r="22" spans="1:21" ht="26.25" customHeight="1" x14ac:dyDescent="0.2">
      <c r="A22" s="132"/>
      <c r="B22" s="164" t="s">
        <v>69</v>
      </c>
      <c r="C22" s="308" t="s">
        <v>286</v>
      </c>
      <c r="D22" s="165">
        <v>1</v>
      </c>
      <c r="E22" s="215"/>
      <c r="F22" s="194"/>
      <c r="G22" s="196"/>
      <c r="H22" s="167">
        <v>8500</v>
      </c>
      <c r="I22" s="212" t="s">
        <v>193</v>
      </c>
      <c r="J22" s="167">
        <v>302</v>
      </c>
      <c r="K22" s="292">
        <f>SUM(F25,H25,J25)</f>
        <v>9104</v>
      </c>
      <c r="L22" s="314">
        <v>3</v>
      </c>
      <c r="M22" s="305">
        <v>1</v>
      </c>
      <c r="N22" s="295">
        <f>K22*L22*M22</f>
        <v>27312</v>
      </c>
      <c r="O22" s="309" t="s">
        <v>243</v>
      </c>
      <c r="P22" s="308" t="s">
        <v>287</v>
      </c>
      <c r="Q22" s="308" t="s">
        <v>288</v>
      </c>
      <c r="R22" s="308" t="s">
        <v>271</v>
      </c>
      <c r="S22" s="64"/>
      <c r="T22" s="197"/>
      <c r="U22" s="78"/>
    </row>
    <row r="23" spans="1:21" ht="26.25" customHeight="1" x14ac:dyDescent="0.2">
      <c r="A23" s="132"/>
      <c r="B23" s="172" t="s">
        <v>28</v>
      </c>
      <c r="C23" s="308"/>
      <c r="D23" s="173">
        <v>2</v>
      </c>
      <c r="E23" s="216"/>
      <c r="F23" s="201"/>
      <c r="G23" s="203"/>
      <c r="H23" s="201"/>
      <c r="I23" s="177" t="s">
        <v>195</v>
      </c>
      <c r="J23" s="175">
        <v>302</v>
      </c>
      <c r="K23" s="293"/>
      <c r="L23" s="314"/>
      <c r="M23" s="306"/>
      <c r="N23" s="295"/>
      <c r="O23" s="260"/>
      <c r="P23" s="308"/>
      <c r="Q23" s="308"/>
      <c r="R23" s="308"/>
      <c r="S23" s="65"/>
      <c r="T23" s="178"/>
      <c r="U23" s="79"/>
    </row>
    <row r="24" spans="1:21" ht="26.25" customHeight="1" x14ac:dyDescent="0.2">
      <c r="A24" s="132"/>
      <c r="B24" s="189" t="s">
        <v>182</v>
      </c>
      <c r="C24" s="308"/>
      <c r="D24" s="198"/>
      <c r="E24" s="213"/>
      <c r="F24" s="201"/>
      <c r="G24" s="203"/>
      <c r="H24" s="201"/>
      <c r="I24" s="203"/>
      <c r="J24" s="201"/>
      <c r="K24" s="293"/>
      <c r="L24" s="314"/>
      <c r="M24" s="306"/>
      <c r="N24" s="295"/>
      <c r="O24" s="260"/>
      <c r="P24" s="308"/>
      <c r="Q24" s="308"/>
      <c r="R24" s="308"/>
      <c r="S24" s="65"/>
      <c r="T24" s="178"/>
      <c r="U24" s="79"/>
    </row>
    <row r="25" spans="1:21" ht="26.25" customHeight="1" thickBot="1" x14ac:dyDescent="0.25">
      <c r="A25" s="132"/>
      <c r="B25" s="180"/>
      <c r="C25" s="308"/>
      <c r="D25" s="205"/>
      <c r="E25" s="206" t="s">
        <v>7</v>
      </c>
      <c r="F25" s="190">
        <f>SUM(F22:F24)</f>
        <v>0</v>
      </c>
      <c r="G25" s="206" t="s">
        <v>7</v>
      </c>
      <c r="H25" s="190">
        <f>SUM(H22:H24)</f>
        <v>8500</v>
      </c>
      <c r="I25" s="206" t="s">
        <v>7</v>
      </c>
      <c r="J25" s="190">
        <f>SUM(J22:J24)</f>
        <v>604</v>
      </c>
      <c r="K25" s="294"/>
      <c r="L25" s="314"/>
      <c r="M25" s="307"/>
      <c r="N25" s="295"/>
      <c r="O25" s="261"/>
      <c r="P25" s="308"/>
      <c r="Q25" s="308"/>
      <c r="R25" s="308"/>
      <c r="S25" s="66"/>
      <c r="T25" s="182">
        <f>SUM(T22:T24)</f>
        <v>0</v>
      </c>
      <c r="U25" s="183"/>
    </row>
    <row r="26" spans="1:21" ht="26.25" customHeight="1" x14ac:dyDescent="0.2">
      <c r="A26" s="132"/>
      <c r="B26" s="164" t="s">
        <v>69</v>
      </c>
      <c r="C26" s="308" t="s">
        <v>286</v>
      </c>
      <c r="D26" s="165">
        <v>1</v>
      </c>
      <c r="E26" s="209" t="s">
        <v>227</v>
      </c>
      <c r="F26" s="167">
        <v>2500</v>
      </c>
      <c r="G26" s="170"/>
      <c r="H26" s="167">
        <v>8500</v>
      </c>
      <c r="I26" s="212" t="s">
        <v>193</v>
      </c>
      <c r="J26" s="167">
        <v>302</v>
      </c>
      <c r="K26" s="295">
        <f>SUM(F29,H29,J29)</f>
        <v>14104</v>
      </c>
      <c r="L26" s="305">
        <v>2</v>
      </c>
      <c r="M26" s="314">
        <v>1</v>
      </c>
      <c r="N26" s="295">
        <f>K26*L26*M26</f>
        <v>28208</v>
      </c>
      <c r="O26" s="309" t="s">
        <v>243</v>
      </c>
      <c r="P26" s="308" t="s">
        <v>287</v>
      </c>
      <c r="Q26" s="308" t="s">
        <v>288</v>
      </c>
      <c r="R26" s="308" t="s">
        <v>270</v>
      </c>
      <c r="S26" s="64"/>
      <c r="T26" s="185"/>
      <c r="U26" s="186"/>
    </row>
    <row r="27" spans="1:21" ht="26.25" customHeight="1" x14ac:dyDescent="0.2">
      <c r="A27" s="132"/>
      <c r="B27" s="172" t="s">
        <v>28</v>
      </c>
      <c r="C27" s="308"/>
      <c r="D27" s="173">
        <v>2</v>
      </c>
      <c r="E27" s="210" t="s">
        <v>228</v>
      </c>
      <c r="F27" s="175">
        <v>2500</v>
      </c>
      <c r="G27" s="177"/>
      <c r="H27" s="175"/>
      <c r="I27" s="214" t="s">
        <v>195</v>
      </c>
      <c r="J27" s="175">
        <v>302</v>
      </c>
      <c r="K27" s="295"/>
      <c r="L27" s="306"/>
      <c r="M27" s="314"/>
      <c r="N27" s="295"/>
      <c r="O27" s="260"/>
      <c r="P27" s="308"/>
      <c r="Q27" s="308"/>
      <c r="R27" s="308"/>
      <c r="S27" s="65"/>
      <c r="T27" s="187"/>
      <c r="U27" s="188"/>
    </row>
    <row r="28" spans="1:21" ht="26.25" customHeight="1" x14ac:dyDescent="0.2">
      <c r="A28" s="132"/>
      <c r="B28" s="189" t="s">
        <v>182</v>
      </c>
      <c r="C28" s="308"/>
      <c r="D28" s="172"/>
      <c r="E28" s="213"/>
      <c r="F28" s="201"/>
      <c r="G28" s="203"/>
      <c r="H28" s="201"/>
      <c r="I28" s="214"/>
      <c r="J28" s="175"/>
      <c r="K28" s="295"/>
      <c r="L28" s="306"/>
      <c r="M28" s="314"/>
      <c r="N28" s="295"/>
      <c r="O28" s="260"/>
      <c r="P28" s="308"/>
      <c r="Q28" s="308"/>
      <c r="R28" s="308"/>
      <c r="S28" s="65"/>
      <c r="T28" s="187"/>
      <c r="U28" s="188"/>
    </row>
    <row r="29" spans="1:21" ht="26.25" customHeight="1" thickBot="1" x14ac:dyDescent="0.25">
      <c r="A29" s="132"/>
      <c r="B29" s="180"/>
      <c r="C29" s="308"/>
      <c r="D29" s="181"/>
      <c r="E29" s="206" t="s">
        <v>7</v>
      </c>
      <c r="F29" s="190">
        <f>SUM(F26:F28)</f>
        <v>5000</v>
      </c>
      <c r="G29" s="206" t="s">
        <v>7</v>
      </c>
      <c r="H29" s="190">
        <f>SUM(H26:H28)</f>
        <v>8500</v>
      </c>
      <c r="I29" s="206" t="s">
        <v>7</v>
      </c>
      <c r="J29" s="190">
        <f>SUM(J26:J28)</f>
        <v>604</v>
      </c>
      <c r="K29" s="295"/>
      <c r="L29" s="307"/>
      <c r="M29" s="314"/>
      <c r="N29" s="295"/>
      <c r="O29" s="261"/>
      <c r="P29" s="308"/>
      <c r="Q29" s="308"/>
      <c r="R29" s="308"/>
      <c r="S29" s="66"/>
      <c r="T29" s="182">
        <f>SUM(T26:T28)</f>
        <v>0</v>
      </c>
      <c r="U29" s="183"/>
    </row>
    <row r="30" spans="1:21" ht="26.25" customHeight="1" x14ac:dyDescent="0.2">
      <c r="A30" s="132"/>
      <c r="B30" s="164" t="s">
        <v>69</v>
      </c>
      <c r="C30" s="308" t="s">
        <v>183</v>
      </c>
      <c r="D30" s="165"/>
      <c r="E30" s="215"/>
      <c r="F30" s="194"/>
      <c r="G30" s="170"/>
      <c r="H30" s="167"/>
      <c r="I30" s="212" t="s">
        <v>193</v>
      </c>
      <c r="J30" s="167">
        <v>302</v>
      </c>
      <c r="K30" s="292">
        <f>SUM(F33,H33,J33)</f>
        <v>604</v>
      </c>
      <c r="L30" s="305">
        <v>3</v>
      </c>
      <c r="M30" s="305">
        <v>1</v>
      </c>
      <c r="N30" s="295">
        <f>K30*L30*M30</f>
        <v>1812</v>
      </c>
      <c r="O30" s="309" t="s">
        <v>222</v>
      </c>
      <c r="P30" s="299" t="s">
        <v>183</v>
      </c>
      <c r="Q30" s="308" t="s">
        <v>184</v>
      </c>
      <c r="R30" s="308" t="s">
        <v>180</v>
      </c>
      <c r="S30" s="64"/>
      <c r="T30" s="197"/>
      <c r="U30" s="78"/>
    </row>
    <row r="31" spans="1:21" ht="26.25" customHeight="1" x14ac:dyDescent="0.2">
      <c r="A31" s="132"/>
      <c r="B31" s="172" t="s">
        <v>28</v>
      </c>
      <c r="C31" s="308"/>
      <c r="D31" s="173"/>
      <c r="E31" s="216"/>
      <c r="F31" s="201"/>
      <c r="G31" s="203"/>
      <c r="H31" s="201"/>
      <c r="I31" s="214" t="s">
        <v>195</v>
      </c>
      <c r="J31" s="175">
        <v>302</v>
      </c>
      <c r="K31" s="293"/>
      <c r="L31" s="306"/>
      <c r="M31" s="306"/>
      <c r="N31" s="295"/>
      <c r="O31" s="260"/>
      <c r="P31" s="300"/>
      <c r="Q31" s="308"/>
      <c r="R31" s="308"/>
      <c r="S31" s="65"/>
      <c r="T31" s="178"/>
      <c r="U31" s="79"/>
    </row>
    <row r="32" spans="1:21" ht="26.25" customHeight="1" x14ac:dyDescent="0.2">
      <c r="A32" s="132"/>
      <c r="B32" s="189" t="s">
        <v>182</v>
      </c>
      <c r="C32" s="308"/>
      <c r="D32" s="172"/>
      <c r="E32" s="213"/>
      <c r="F32" s="201"/>
      <c r="G32" s="203"/>
      <c r="H32" s="201"/>
      <c r="I32" s="203"/>
      <c r="J32" s="201"/>
      <c r="K32" s="293"/>
      <c r="L32" s="306"/>
      <c r="M32" s="306"/>
      <c r="N32" s="295"/>
      <c r="O32" s="260"/>
      <c r="P32" s="300"/>
      <c r="Q32" s="308"/>
      <c r="R32" s="308"/>
      <c r="S32" s="65"/>
      <c r="T32" s="178"/>
      <c r="U32" s="79"/>
    </row>
    <row r="33" spans="1:21" ht="26.25" customHeight="1" thickBot="1" x14ac:dyDescent="0.25">
      <c r="A33" s="132"/>
      <c r="B33" s="180"/>
      <c r="C33" s="308"/>
      <c r="D33" s="181"/>
      <c r="E33" s="206" t="s">
        <v>7</v>
      </c>
      <c r="F33" s="190">
        <f>SUM(F30:F32)</f>
        <v>0</v>
      </c>
      <c r="G33" s="206" t="s">
        <v>7</v>
      </c>
      <c r="H33" s="190">
        <f>SUM(H30:H32)</f>
        <v>0</v>
      </c>
      <c r="I33" s="206" t="s">
        <v>7</v>
      </c>
      <c r="J33" s="190">
        <f>SUM(J30:J32)</f>
        <v>604</v>
      </c>
      <c r="K33" s="294"/>
      <c r="L33" s="307"/>
      <c r="M33" s="307"/>
      <c r="N33" s="295"/>
      <c r="O33" s="261"/>
      <c r="P33" s="301"/>
      <c r="Q33" s="308"/>
      <c r="R33" s="308"/>
      <c r="S33" s="66"/>
      <c r="T33" s="182">
        <f>SUM(T30:T32)</f>
        <v>0</v>
      </c>
      <c r="U33" s="183"/>
    </row>
    <row r="34" spans="1:21" ht="26.25" customHeight="1" x14ac:dyDescent="0.2">
      <c r="A34" s="132"/>
      <c r="B34" s="207"/>
      <c r="C34" s="302"/>
      <c r="D34" s="192"/>
      <c r="E34" s="193"/>
      <c r="F34" s="194"/>
      <c r="G34" s="195"/>
      <c r="H34" s="194"/>
      <c r="I34" s="196"/>
      <c r="J34" s="167"/>
      <c r="K34" s="292">
        <f>SUM(F37,H37,J37)</f>
        <v>0</v>
      </c>
      <c r="L34" s="305"/>
      <c r="M34" s="305"/>
      <c r="N34" s="295">
        <f>K34*L34*M34</f>
        <v>0</v>
      </c>
      <c r="O34" s="263"/>
      <c r="P34" s="296"/>
      <c r="Q34" s="288"/>
      <c r="R34" s="288"/>
      <c r="S34" s="64"/>
      <c r="T34" s="197"/>
      <c r="U34" s="78"/>
    </row>
    <row r="35" spans="1:21" ht="26.25" customHeight="1" x14ac:dyDescent="0.2">
      <c r="A35" s="132"/>
      <c r="B35" s="172"/>
      <c r="C35" s="303"/>
      <c r="D35" s="199"/>
      <c r="E35" s="200"/>
      <c r="F35" s="201"/>
      <c r="G35" s="202"/>
      <c r="H35" s="201"/>
      <c r="I35" s="203"/>
      <c r="J35" s="201"/>
      <c r="K35" s="293"/>
      <c r="L35" s="306"/>
      <c r="M35" s="306"/>
      <c r="N35" s="295"/>
      <c r="O35" s="264"/>
      <c r="P35" s="297"/>
      <c r="Q35" s="288"/>
      <c r="R35" s="288"/>
      <c r="S35" s="65"/>
      <c r="T35" s="178"/>
      <c r="U35" s="79"/>
    </row>
    <row r="36" spans="1:21" ht="26.25" customHeight="1" x14ac:dyDescent="0.2">
      <c r="A36" s="132"/>
      <c r="B36" s="234"/>
      <c r="C36" s="303"/>
      <c r="D36" s="198"/>
      <c r="E36" s="204"/>
      <c r="F36" s="201"/>
      <c r="G36" s="202"/>
      <c r="H36" s="201"/>
      <c r="I36" s="203"/>
      <c r="J36" s="201"/>
      <c r="K36" s="293"/>
      <c r="L36" s="306"/>
      <c r="M36" s="306"/>
      <c r="N36" s="295"/>
      <c r="O36" s="264"/>
      <c r="P36" s="297"/>
      <c r="Q36" s="288"/>
      <c r="R36" s="288"/>
      <c r="S36" s="65"/>
      <c r="T36" s="178"/>
      <c r="U36" s="79"/>
    </row>
    <row r="37" spans="1:21" ht="26.25" customHeight="1" thickBot="1" x14ac:dyDescent="0.25">
      <c r="A37" s="132"/>
      <c r="B37" s="180"/>
      <c r="C37" s="304"/>
      <c r="D37" s="205"/>
      <c r="E37" s="206" t="s">
        <v>7</v>
      </c>
      <c r="F37" s="190">
        <f>SUM(F34:F36)</f>
        <v>0</v>
      </c>
      <c r="G37" s="206" t="s">
        <v>7</v>
      </c>
      <c r="H37" s="190">
        <f>SUM(H34:H36)</f>
        <v>0</v>
      </c>
      <c r="I37" s="206" t="s">
        <v>7</v>
      </c>
      <c r="J37" s="190">
        <f>SUM(J34:J36)</f>
        <v>0</v>
      </c>
      <c r="K37" s="294"/>
      <c r="L37" s="307"/>
      <c r="M37" s="307"/>
      <c r="N37" s="295"/>
      <c r="O37" s="265"/>
      <c r="P37" s="298"/>
      <c r="Q37" s="288"/>
      <c r="R37" s="288"/>
      <c r="S37" s="66"/>
      <c r="T37" s="182">
        <f>SUM(T34:T36)</f>
        <v>0</v>
      </c>
      <c r="U37" s="183"/>
    </row>
    <row r="38" spans="1:21" ht="45.75" customHeight="1" thickTop="1" thickBot="1" x14ac:dyDescent="0.25">
      <c r="A38" s="132"/>
      <c r="B38" s="273" t="s">
        <v>16</v>
      </c>
      <c r="C38" s="274"/>
      <c r="D38" s="274"/>
      <c r="E38" s="274"/>
      <c r="F38" s="274"/>
      <c r="G38" s="274"/>
      <c r="H38" s="274"/>
      <c r="I38" s="274"/>
      <c r="J38" s="274"/>
      <c r="K38" s="274"/>
      <c r="L38" s="274"/>
      <c r="M38" s="275"/>
      <c r="N38" s="58">
        <f>SUM(N6:N37)</f>
        <v>1704492</v>
      </c>
      <c r="O38" s="61"/>
      <c r="P38" s="58"/>
      <c r="Q38" s="61"/>
      <c r="R38" s="61"/>
      <c r="T38" s="208">
        <f>SUM(T13+T17+T25+T29+T33+T37+T9+T21)</f>
        <v>0</v>
      </c>
      <c r="U38" s="59"/>
    </row>
    <row r="39" spans="1:21" ht="27.75" customHeight="1" x14ac:dyDescent="0.2">
      <c r="A39" s="132"/>
      <c r="B39" s="266" t="s">
        <v>115</v>
      </c>
      <c r="C39" s="267"/>
      <c r="D39" s="267"/>
      <c r="E39" s="267"/>
      <c r="F39" s="267"/>
      <c r="G39" s="267"/>
      <c r="H39" s="267"/>
      <c r="I39" s="267"/>
      <c r="J39" s="267"/>
      <c r="K39" s="267"/>
      <c r="L39" s="267"/>
      <c r="M39" s="268"/>
      <c r="N39" s="105">
        <f>T38</f>
        <v>0</v>
      </c>
      <c r="O39" s="59"/>
      <c r="P39" s="59"/>
      <c r="Q39" s="59"/>
      <c r="R39" s="59"/>
    </row>
    <row r="40" spans="1:21" ht="16.2" customHeight="1" thickBot="1" x14ac:dyDescent="0.25"/>
    <row r="41" spans="1:21" ht="24.75" customHeight="1" thickBot="1" x14ac:dyDescent="0.25">
      <c r="A41" s="312" t="s">
        <v>242</v>
      </c>
      <c r="B41" s="312"/>
      <c r="C41" s="312"/>
      <c r="D41" s="312"/>
      <c r="E41" s="312"/>
      <c r="F41" s="312"/>
      <c r="G41" s="312"/>
      <c r="H41" s="312"/>
      <c r="I41" s="312"/>
      <c r="J41" s="312"/>
      <c r="K41" s="312"/>
      <c r="L41" s="312"/>
      <c r="M41" s="312"/>
      <c r="N41" s="312"/>
      <c r="O41" s="312"/>
      <c r="P41" s="312"/>
      <c r="Q41" s="312"/>
      <c r="R41" s="312"/>
      <c r="S41" s="313"/>
      <c r="T41" s="217" t="s">
        <v>131</v>
      </c>
      <c r="U41" s="86" t="s">
        <v>12</v>
      </c>
    </row>
    <row r="42" spans="1:21" ht="37.5" customHeight="1" thickBot="1" x14ac:dyDescent="0.25">
      <c r="A42" s="133"/>
      <c r="B42" s="4" t="s">
        <v>19</v>
      </c>
      <c r="C42" s="4" t="s">
        <v>20</v>
      </c>
      <c r="D42" s="4" t="s">
        <v>21</v>
      </c>
      <c r="E42" s="243" t="s">
        <v>22</v>
      </c>
      <c r="F42" s="244"/>
      <c r="G42" s="243" t="s">
        <v>23</v>
      </c>
      <c r="H42" s="244"/>
      <c r="I42" s="243" t="s">
        <v>8</v>
      </c>
      <c r="J42" s="244"/>
      <c r="K42" s="4" t="s">
        <v>18</v>
      </c>
      <c r="L42" s="4" t="s">
        <v>24</v>
      </c>
      <c r="M42" s="4" t="s">
        <v>25</v>
      </c>
      <c r="N42" s="4" t="s">
        <v>26</v>
      </c>
      <c r="O42" s="4" t="s">
        <v>56</v>
      </c>
      <c r="P42" s="4" t="s">
        <v>57</v>
      </c>
      <c r="Q42" s="4" t="s">
        <v>27</v>
      </c>
      <c r="R42" s="4" t="s">
        <v>12</v>
      </c>
      <c r="T42" s="310" t="s">
        <v>132</v>
      </c>
      <c r="U42" s="311"/>
    </row>
    <row r="43" spans="1:21" ht="16.2" customHeight="1" x14ac:dyDescent="0.2">
      <c r="A43" s="133"/>
      <c r="B43" s="164" t="s">
        <v>69</v>
      </c>
      <c r="C43" s="308" t="s">
        <v>185</v>
      </c>
      <c r="D43" s="165">
        <v>4</v>
      </c>
      <c r="E43" s="193"/>
      <c r="F43" s="194"/>
      <c r="G43" s="168" t="s">
        <v>231</v>
      </c>
      <c r="H43" s="169">
        <v>43600</v>
      </c>
      <c r="I43" s="168" t="s">
        <v>100</v>
      </c>
      <c r="J43" s="167">
        <v>240000</v>
      </c>
      <c r="K43" s="292">
        <f>SUM(F46,H46,J46)</f>
        <v>287700</v>
      </c>
      <c r="L43" s="305">
        <v>4</v>
      </c>
      <c r="M43" s="305">
        <v>1</v>
      </c>
      <c r="N43" s="295">
        <f>K43*L43*M43</f>
        <v>1150800</v>
      </c>
      <c r="O43" s="309" t="s">
        <v>219</v>
      </c>
      <c r="P43" s="299" t="s">
        <v>186</v>
      </c>
      <c r="Q43" s="302" t="s">
        <v>274</v>
      </c>
      <c r="R43" s="302" t="s">
        <v>269</v>
      </c>
      <c r="S43" s="64"/>
      <c r="T43" s="185">
        <v>1127000</v>
      </c>
      <c r="U43" s="186" t="s">
        <v>252</v>
      </c>
    </row>
    <row r="44" spans="1:21" ht="16.2" customHeight="1" x14ac:dyDescent="0.2">
      <c r="A44" s="133"/>
      <c r="B44" s="172" t="s">
        <v>28</v>
      </c>
      <c r="C44" s="308"/>
      <c r="D44" s="173">
        <v>5</v>
      </c>
      <c r="E44" s="200"/>
      <c r="F44" s="201"/>
      <c r="G44" s="176"/>
      <c r="H44" s="175"/>
      <c r="I44" s="176" t="s">
        <v>99</v>
      </c>
      <c r="J44" s="175">
        <v>3000</v>
      </c>
      <c r="K44" s="293"/>
      <c r="L44" s="306"/>
      <c r="M44" s="306"/>
      <c r="N44" s="295"/>
      <c r="O44" s="260"/>
      <c r="P44" s="300"/>
      <c r="Q44" s="303"/>
      <c r="R44" s="303"/>
      <c r="S44" s="65"/>
      <c r="T44" s="187"/>
      <c r="U44" s="188" t="s">
        <v>200</v>
      </c>
    </row>
    <row r="45" spans="1:21" ht="16.2" customHeight="1" x14ac:dyDescent="0.2">
      <c r="A45" s="133"/>
      <c r="B45" s="189" t="s">
        <v>120</v>
      </c>
      <c r="C45" s="308"/>
      <c r="D45" s="172"/>
      <c r="E45" s="204"/>
      <c r="F45" s="201"/>
      <c r="G45" s="176"/>
      <c r="H45" s="175"/>
      <c r="I45" s="176" t="s">
        <v>119</v>
      </c>
      <c r="J45" s="175">
        <v>1100</v>
      </c>
      <c r="K45" s="293"/>
      <c r="L45" s="306"/>
      <c r="M45" s="306"/>
      <c r="N45" s="295"/>
      <c r="O45" s="260"/>
      <c r="P45" s="300"/>
      <c r="Q45" s="303"/>
      <c r="R45" s="303"/>
      <c r="S45" s="65"/>
      <c r="T45" s="178"/>
      <c r="U45" s="79"/>
    </row>
    <row r="46" spans="1:21" ht="16.2" customHeight="1" thickBot="1" x14ac:dyDescent="0.25">
      <c r="A46" s="133"/>
      <c r="B46" s="180"/>
      <c r="C46" s="308"/>
      <c r="D46" s="181"/>
      <c r="E46" s="206" t="s">
        <v>7</v>
      </c>
      <c r="F46" s="190">
        <f>SUM(F43:F45)</f>
        <v>0</v>
      </c>
      <c r="G46" s="206" t="s">
        <v>7</v>
      </c>
      <c r="H46" s="190">
        <f>SUM(H43:H45)</f>
        <v>43600</v>
      </c>
      <c r="I46" s="206" t="s">
        <v>7</v>
      </c>
      <c r="J46" s="190">
        <f>SUM(J43:J45)</f>
        <v>244100</v>
      </c>
      <c r="K46" s="294"/>
      <c r="L46" s="307"/>
      <c r="M46" s="307"/>
      <c r="N46" s="295"/>
      <c r="O46" s="261"/>
      <c r="P46" s="301"/>
      <c r="Q46" s="304"/>
      <c r="R46" s="304"/>
      <c r="S46" s="66"/>
      <c r="T46" s="182">
        <f>SUM(T43:T45)</f>
        <v>1127000</v>
      </c>
      <c r="U46" s="183"/>
    </row>
    <row r="47" spans="1:21" ht="16.2" customHeight="1" x14ac:dyDescent="0.2">
      <c r="A47" s="133"/>
      <c r="B47" s="164" t="s">
        <v>69</v>
      </c>
      <c r="C47" s="308" t="s">
        <v>185</v>
      </c>
      <c r="D47" s="165">
        <v>4</v>
      </c>
      <c r="E47" s="166" t="s">
        <v>232</v>
      </c>
      <c r="F47" s="167">
        <v>16000</v>
      </c>
      <c r="G47" s="168"/>
      <c r="H47" s="169">
        <v>43600</v>
      </c>
      <c r="I47" s="168" t="s">
        <v>100</v>
      </c>
      <c r="J47" s="167">
        <v>240000</v>
      </c>
      <c r="K47" s="292">
        <f>SUM(F50,H50,J50)</f>
        <v>305700</v>
      </c>
      <c r="L47" s="305">
        <v>1</v>
      </c>
      <c r="M47" s="305">
        <v>1</v>
      </c>
      <c r="N47" s="295">
        <f>K47*L47*M47</f>
        <v>305700</v>
      </c>
      <c r="O47" s="309" t="s">
        <v>219</v>
      </c>
      <c r="P47" s="299" t="s">
        <v>186</v>
      </c>
      <c r="Q47" s="302" t="s">
        <v>274</v>
      </c>
      <c r="R47" s="302" t="s">
        <v>273</v>
      </c>
      <c r="S47" s="64"/>
      <c r="T47" s="185">
        <v>299750</v>
      </c>
      <c r="U47" s="186" t="s">
        <v>251</v>
      </c>
    </row>
    <row r="48" spans="1:21" ht="16.2" customHeight="1" x14ac:dyDescent="0.2">
      <c r="A48" s="133"/>
      <c r="B48" s="172" t="s">
        <v>28</v>
      </c>
      <c r="C48" s="308"/>
      <c r="D48" s="173">
        <v>5</v>
      </c>
      <c r="E48" s="174" t="s">
        <v>233</v>
      </c>
      <c r="F48" s="175">
        <v>2000</v>
      </c>
      <c r="G48" s="176"/>
      <c r="H48" s="175"/>
      <c r="I48" s="176" t="s">
        <v>99</v>
      </c>
      <c r="J48" s="175">
        <v>3000</v>
      </c>
      <c r="K48" s="293"/>
      <c r="L48" s="306"/>
      <c r="M48" s="306"/>
      <c r="N48" s="295"/>
      <c r="O48" s="260"/>
      <c r="P48" s="300"/>
      <c r="Q48" s="303"/>
      <c r="R48" s="303"/>
      <c r="S48" s="65"/>
      <c r="T48" s="187"/>
      <c r="U48" s="188" t="s">
        <v>199</v>
      </c>
    </row>
    <row r="49" spans="1:21" ht="16.2" customHeight="1" x14ac:dyDescent="0.2">
      <c r="A49" s="133"/>
      <c r="B49" s="189" t="s">
        <v>120</v>
      </c>
      <c r="C49" s="308"/>
      <c r="D49" s="172"/>
      <c r="E49" s="204"/>
      <c r="F49" s="201"/>
      <c r="G49" s="176"/>
      <c r="H49" s="175"/>
      <c r="I49" s="176" t="s">
        <v>119</v>
      </c>
      <c r="J49" s="175">
        <v>1100</v>
      </c>
      <c r="K49" s="293"/>
      <c r="L49" s="306"/>
      <c r="M49" s="306"/>
      <c r="N49" s="295"/>
      <c r="O49" s="260"/>
      <c r="P49" s="300"/>
      <c r="Q49" s="303"/>
      <c r="R49" s="303"/>
      <c r="S49" s="65"/>
      <c r="T49" s="178"/>
      <c r="U49" s="79"/>
    </row>
    <row r="50" spans="1:21" ht="16.2" customHeight="1" thickBot="1" x14ac:dyDescent="0.25">
      <c r="A50" s="133"/>
      <c r="B50" s="180"/>
      <c r="C50" s="308"/>
      <c r="D50" s="181"/>
      <c r="E50" s="206" t="s">
        <v>7</v>
      </c>
      <c r="F50" s="190">
        <f>SUM(F47:F49)</f>
        <v>18000</v>
      </c>
      <c r="G50" s="206" t="s">
        <v>7</v>
      </c>
      <c r="H50" s="190">
        <f>SUM(H47:H49)</f>
        <v>43600</v>
      </c>
      <c r="I50" s="206" t="s">
        <v>7</v>
      </c>
      <c r="J50" s="190">
        <f>SUM(J47:J49)</f>
        <v>244100</v>
      </c>
      <c r="K50" s="294"/>
      <c r="L50" s="307"/>
      <c r="M50" s="307"/>
      <c r="N50" s="295"/>
      <c r="O50" s="261"/>
      <c r="P50" s="301"/>
      <c r="Q50" s="304"/>
      <c r="R50" s="304"/>
      <c r="S50" s="66"/>
      <c r="T50" s="182">
        <f>SUM(T47:T49)</f>
        <v>299750</v>
      </c>
      <c r="U50" s="183"/>
    </row>
    <row r="51" spans="1:21" ht="16.2" customHeight="1" x14ac:dyDescent="0.2">
      <c r="A51" s="133"/>
      <c r="B51" s="164" t="s">
        <v>120</v>
      </c>
      <c r="C51" s="302" t="s">
        <v>275</v>
      </c>
      <c r="D51" s="165">
        <v>4</v>
      </c>
      <c r="E51" s="166" t="s">
        <v>232</v>
      </c>
      <c r="F51" s="167">
        <v>16000</v>
      </c>
      <c r="G51" s="168"/>
      <c r="H51" s="169">
        <v>43600</v>
      </c>
      <c r="I51" s="168" t="s">
        <v>100</v>
      </c>
      <c r="J51" s="167">
        <v>240000</v>
      </c>
      <c r="K51" s="292">
        <f>SUM(F54,H54,J54)</f>
        <v>305700</v>
      </c>
      <c r="L51" s="305">
        <v>1</v>
      </c>
      <c r="M51" s="305">
        <v>1</v>
      </c>
      <c r="N51" s="292">
        <f>K51*L51*M51</f>
        <v>305700</v>
      </c>
      <c r="O51" s="299" t="s">
        <v>277</v>
      </c>
      <c r="P51" s="299" t="s">
        <v>278</v>
      </c>
      <c r="Q51" s="302" t="s">
        <v>280</v>
      </c>
      <c r="R51" s="302" t="s">
        <v>279</v>
      </c>
      <c r="S51" s="64"/>
      <c r="T51" s="185">
        <v>299750</v>
      </c>
      <c r="U51" s="186" t="s">
        <v>251</v>
      </c>
    </row>
    <row r="52" spans="1:21" ht="16.2" customHeight="1" x14ac:dyDescent="0.2">
      <c r="A52" s="133"/>
      <c r="B52" s="172" t="s">
        <v>28</v>
      </c>
      <c r="C52" s="303"/>
      <c r="D52" s="173" t="s">
        <v>276</v>
      </c>
      <c r="E52" s="174" t="s">
        <v>233</v>
      </c>
      <c r="F52" s="175">
        <v>2000</v>
      </c>
      <c r="G52" s="176"/>
      <c r="H52" s="175"/>
      <c r="I52" s="176" t="s">
        <v>99</v>
      </c>
      <c r="J52" s="175">
        <v>3000</v>
      </c>
      <c r="K52" s="293"/>
      <c r="L52" s="306"/>
      <c r="M52" s="306"/>
      <c r="N52" s="293"/>
      <c r="O52" s="300"/>
      <c r="P52" s="300"/>
      <c r="Q52" s="303"/>
      <c r="R52" s="303"/>
      <c r="S52" s="65"/>
      <c r="T52" s="187"/>
      <c r="U52" s="188" t="s">
        <v>199</v>
      </c>
    </row>
    <row r="53" spans="1:21" ht="16.2" customHeight="1" x14ac:dyDescent="0.2">
      <c r="A53" s="133"/>
      <c r="B53" s="189" t="s">
        <v>69</v>
      </c>
      <c r="C53" s="303"/>
      <c r="D53" s="172"/>
      <c r="E53" s="179"/>
      <c r="F53" s="175"/>
      <c r="G53" s="176"/>
      <c r="H53" s="175"/>
      <c r="I53" s="176" t="s">
        <v>119</v>
      </c>
      <c r="J53" s="175">
        <v>1100</v>
      </c>
      <c r="K53" s="293"/>
      <c r="L53" s="306"/>
      <c r="M53" s="306"/>
      <c r="N53" s="293"/>
      <c r="O53" s="300"/>
      <c r="P53" s="300"/>
      <c r="Q53" s="303"/>
      <c r="R53" s="303"/>
      <c r="S53" s="65"/>
      <c r="T53" s="187"/>
      <c r="U53" s="188"/>
    </row>
    <row r="54" spans="1:21" ht="16.2" customHeight="1" thickBot="1" x14ac:dyDescent="0.25">
      <c r="A54" s="133"/>
      <c r="B54" s="180"/>
      <c r="C54" s="304"/>
      <c r="D54" s="181"/>
      <c r="E54" s="206" t="s">
        <v>7</v>
      </c>
      <c r="F54" s="190">
        <f>SUM(F51:F53)</f>
        <v>18000</v>
      </c>
      <c r="G54" s="206" t="s">
        <v>7</v>
      </c>
      <c r="H54" s="190">
        <f>SUM(H51:H53)</f>
        <v>43600</v>
      </c>
      <c r="I54" s="206" t="s">
        <v>7</v>
      </c>
      <c r="J54" s="190">
        <f>SUM(J51:J53)</f>
        <v>244100</v>
      </c>
      <c r="K54" s="294"/>
      <c r="L54" s="307"/>
      <c r="M54" s="307"/>
      <c r="N54" s="294"/>
      <c r="O54" s="301"/>
      <c r="P54" s="301"/>
      <c r="Q54" s="304"/>
      <c r="R54" s="304"/>
      <c r="S54" s="66"/>
      <c r="T54" s="182">
        <f>SUM(T51:T53)</f>
        <v>299750</v>
      </c>
      <c r="U54" s="183"/>
    </row>
    <row r="55" spans="1:21" ht="16.2" customHeight="1" x14ac:dyDescent="0.2">
      <c r="A55" s="133"/>
      <c r="B55" s="191"/>
      <c r="C55" s="289"/>
      <c r="D55" s="192"/>
      <c r="E55" s="193"/>
      <c r="F55" s="194"/>
      <c r="G55" s="195"/>
      <c r="H55" s="194"/>
      <c r="I55" s="196"/>
      <c r="J55" s="194"/>
      <c r="K55" s="292">
        <f>SUM(F58,H58,J58)</f>
        <v>0</v>
      </c>
      <c r="L55" s="292"/>
      <c r="M55" s="292"/>
      <c r="N55" s="295">
        <f>K55*L55*M55</f>
        <v>0</v>
      </c>
      <c r="O55" s="263"/>
      <c r="P55" s="296"/>
      <c r="Q55" s="288"/>
      <c r="R55" s="288"/>
      <c r="S55" s="64"/>
      <c r="T55" s="197"/>
      <c r="U55" s="78"/>
    </row>
    <row r="56" spans="1:21" ht="16.2" customHeight="1" x14ac:dyDescent="0.2">
      <c r="A56" s="133"/>
      <c r="B56" s="198"/>
      <c r="C56" s="290"/>
      <c r="D56" s="199"/>
      <c r="E56" s="200"/>
      <c r="F56" s="201"/>
      <c r="G56" s="202"/>
      <c r="H56" s="201"/>
      <c r="I56" s="203"/>
      <c r="J56" s="201"/>
      <c r="K56" s="293"/>
      <c r="L56" s="293"/>
      <c r="M56" s="293"/>
      <c r="N56" s="295"/>
      <c r="O56" s="264"/>
      <c r="P56" s="297"/>
      <c r="Q56" s="288"/>
      <c r="R56" s="288"/>
      <c r="S56" s="65"/>
      <c r="T56" s="178"/>
      <c r="U56" s="79"/>
    </row>
    <row r="57" spans="1:21" ht="16.2" customHeight="1" x14ac:dyDescent="0.2">
      <c r="A57" s="133"/>
      <c r="B57" s="198"/>
      <c r="C57" s="290"/>
      <c r="D57" s="198"/>
      <c r="E57" s="204"/>
      <c r="F57" s="201"/>
      <c r="G57" s="202"/>
      <c r="H57" s="201"/>
      <c r="I57" s="203"/>
      <c r="J57" s="201"/>
      <c r="K57" s="293"/>
      <c r="L57" s="293"/>
      <c r="M57" s="293"/>
      <c r="N57" s="295"/>
      <c r="O57" s="264"/>
      <c r="P57" s="297"/>
      <c r="Q57" s="288"/>
      <c r="R57" s="288"/>
      <c r="S57" s="65"/>
      <c r="T57" s="178"/>
      <c r="U57" s="79"/>
    </row>
    <row r="58" spans="1:21" ht="16.2" customHeight="1" thickBot="1" x14ac:dyDescent="0.25">
      <c r="A58" s="133"/>
      <c r="B58" s="60"/>
      <c r="C58" s="291"/>
      <c r="D58" s="205"/>
      <c r="E58" s="206" t="s">
        <v>7</v>
      </c>
      <c r="F58" s="190">
        <f>SUM(F55:F57)</f>
        <v>0</v>
      </c>
      <c r="G58" s="206" t="s">
        <v>7</v>
      </c>
      <c r="H58" s="190">
        <f>SUM(H55:H57)</f>
        <v>0</v>
      </c>
      <c r="I58" s="206" t="s">
        <v>7</v>
      </c>
      <c r="J58" s="190">
        <f>SUM(J55:J57)</f>
        <v>0</v>
      </c>
      <c r="K58" s="294"/>
      <c r="L58" s="294"/>
      <c r="M58" s="294"/>
      <c r="N58" s="295"/>
      <c r="O58" s="265"/>
      <c r="P58" s="298"/>
      <c r="Q58" s="288"/>
      <c r="R58" s="288"/>
      <c r="S58" s="66"/>
      <c r="T58" s="182">
        <f>SUM(T55:T57)</f>
        <v>0</v>
      </c>
      <c r="U58" s="183"/>
    </row>
    <row r="59" spans="1:21" ht="16.2" customHeight="1" x14ac:dyDescent="0.2">
      <c r="A59" s="133"/>
      <c r="B59" s="191"/>
      <c r="C59" s="289"/>
      <c r="D59" s="192"/>
      <c r="E59" s="193"/>
      <c r="F59" s="194"/>
      <c r="G59" s="195"/>
      <c r="H59" s="194"/>
      <c r="I59" s="196"/>
      <c r="J59" s="194"/>
      <c r="K59" s="292">
        <f>SUM(F62,H62,J62)</f>
        <v>0</v>
      </c>
      <c r="L59" s="292"/>
      <c r="M59" s="292"/>
      <c r="N59" s="295">
        <f>K59*L59*M59</f>
        <v>0</v>
      </c>
      <c r="O59" s="263"/>
      <c r="P59" s="296"/>
      <c r="Q59" s="288"/>
      <c r="R59" s="288"/>
      <c r="S59" s="64"/>
      <c r="T59" s="197"/>
      <c r="U59" s="78"/>
    </row>
    <row r="60" spans="1:21" ht="16.2" customHeight="1" x14ac:dyDescent="0.2">
      <c r="A60" s="133"/>
      <c r="B60" s="198"/>
      <c r="C60" s="290"/>
      <c r="D60" s="199"/>
      <c r="E60" s="200"/>
      <c r="F60" s="201"/>
      <c r="G60" s="202"/>
      <c r="H60" s="201"/>
      <c r="I60" s="203"/>
      <c r="J60" s="201"/>
      <c r="K60" s="293"/>
      <c r="L60" s="293"/>
      <c r="M60" s="293"/>
      <c r="N60" s="295"/>
      <c r="O60" s="264"/>
      <c r="P60" s="297"/>
      <c r="Q60" s="288"/>
      <c r="R60" s="288"/>
      <c r="S60" s="65"/>
      <c r="T60" s="178"/>
      <c r="U60" s="79"/>
    </row>
    <row r="61" spans="1:21" ht="16.2" customHeight="1" x14ac:dyDescent="0.2">
      <c r="A61" s="133"/>
      <c r="B61" s="198"/>
      <c r="C61" s="290"/>
      <c r="D61" s="198"/>
      <c r="E61" s="204"/>
      <c r="F61" s="201"/>
      <c r="G61" s="202"/>
      <c r="H61" s="201"/>
      <c r="I61" s="203"/>
      <c r="J61" s="201"/>
      <c r="K61" s="293"/>
      <c r="L61" s="293"/>
      <c r="M61" s="293"/>
      <c r="N61" s="295"/>
      <c r="O61" s="264"/>
      <c r="P61" s="297"/>
      <c r="Q61" s="288"/>
      <c r="R61" s="288"/>
      <c r="S61" s="65"/>
      <c r="T61" s="178"/>
      <c r="U61" s="79"/>
    </row>
    <row r="62" spans="1:21" ht="16.2" customHeight="1" thickBot="1" x14ac:dyDescent="0.25">
      <c r="A62" s="133"/>
      <c r="B62" s="60"/>
      <c r="C62" s="291"/>
      <c r="D62" s="205"/>
      <c r="E62" s="206" t="s">
        <v>7</v>
      </c>
      <c r="F62" s="190">
        <f>SUM(F59:F60)</f>
        <v>0</v>
      </c>
      <c r="G62" s="206" t="s">
        <v>7</v>
      </c>
      <c r="H62" s="190">
        <f>SUM(H59:H61)</f>
        <v>0</v>
      </c>
      <c r="I62" s="206" t="s">
        <v>7</v>
      </c>
      <c r="J62" s="190">
        <f>SUM(J59:J61)</f>
        <v>0</v>
      </c>
      <c r="K62" s="294"/>
      <c r="L62" s="294"/>
      <c r="M62" s="294"/>
      <c r="N62" s="295"/>
      <c r="O62" s="265"/>
      <c r="P62" s="298"/>
      <c r="Q62" s="288"/>
      <c r="R62" s="288"/>
      <c r="S62" s="66"/>
      <c r="T62" s="182">
        <f>SUM(T59:T61)</f>
        <v>0</v>
      </c>
      <c r="U62" s="183"/>
    </row>
    <row r="63" spans="1:21" ht="45.75" customHeight="1" thickTop="1" thickBot="1" x14ac:dyDescent="0.25">
      <c r="A63" s="133"/>
      <c r="B63" s="273" t="s">
        <v>16</v>
      </c>
      <c r="C63" s="274"/>
      <c r="D63" s="274"/>
      <c r="E63" s="274"/>
      <c r="F63" s="274"/>
      <c r="G63" s="274"/>
      <c r="H63" s="274"/>
      <c r="I63" s="274"/>
      <c r="J63" s="274"/>
      <c r="K63" s="274"/>
      <c r="L63" s="274"/>
      <c r="M63" s="275"/>
      <c r="N63" s="58">
        <f>SUM(N43:N62)</f>
        <v>1762200</v>
      </c>
      <c r="O63" s="61"/>
      <c r="P63" s="58"/>
      <c r="Q63" s="61"/>
      <c r="R63" s="61"/>
      <c r="T63" s="208">
        <f>SUM(T50+T54+T58+T62+T46)</f>
        <v>1726500</v>
      </c>
      <c r="U63" s="59"/>
    </row>
    <row r="64" spans="1:21" ht="27.75" customHeight="1" x14ac:dyDescent="0.2">
      <c r="A64" s="133"/>
      <c r="B64" s="266" t="s">
        <v>115</v>
      </c>
      <c r="C64" s="267"/>
      <c r="D64" s="267"/>
      <c r="E64" s="267"/>
      <c r="F64" s="267"/>
      <c r="G64" s="267"/>
      <c r="H64" s="267"/>
      <c r="I64" s="267"/>
      <c r="J64" s="267"/>
      <c r="K64" s="267"/>
      <c r="L64" s="267"/>
      <c r="M64" s="268"/>
      <c r="N64" s="105">
        <f>T63</f>
        <v>1726500</v>
      </c>
      <c r="O64" s="59"/>
      <c r="P64" s="59"/>
      <c r="Q64" s="59"/>
      <c r="R64" s="59"/>
      <c r="T64" s="59"/>
      <c r="U64" s="59"/>
    </row>
    <row r="65" spans="11:14" ht="16.2" customHeight="1" thickBot="1" x14ac:dyDescent="0.25"/>
    <row r="66" spans="11:14" ht="16.2" customHeight="1" x14ac:dyDescent="0.2">
      <c r="K66" s="279" t="s">
        <v>187</v>
      </c>
      <c r="L66" s="280"/>
      <c r="M66" s="281"/>
      <c r="N66" s="134">
        <f>N38</f>
        <v>1704492</v>
      </c>
    </row>
    <row r="67" spans="11:14" ht="16.2" customHeight="1" thickBot="1" x14ac:dyDescent="0.25">
      <c r="K67" s="282" t="s">
        <v>188</v>
      </c>
      <c r="L67" s="283"/>
      <c r="M67" s="284"/>
      <c r="N67" s="135">
        <f>N63</f>
        <v>1762200</v>
      </c>
    </row>
    <row r="68" spans="11:14" ht="16.2" customHeight="1" thickTop="1" thickBot="1" x14ac:dyDescent="0.25">
      <c r="K68" s="285" t="s">
        <v>189</v>
      </c>
      <c r="L68" s="286"/>
      <c r="M68" s="287"/>
      <c r="N68" s="136">
        <f>SUM(N66:N67)</f>
        <v>3466692</v>
      </c>
    </row>
    <row r="69" spans="11:14" ht="16.2" customHeight="1" x14ac:dyDescent="0.2"/>
    <row r="70" spans="11:14" ht="16.2" customHeight="1" x14ac:dyDescent="0.2"/>
    <row r="71" spans="11:14" ht="16.2" customHeight="1" x14ac:dyDescent="0.2"/>
    <row r="72" spans="11:14" ht="16.2" customHeight="1" x14ac:dyDescent="0.2"/>
    <row r="73" spans="11:14" ht="16.2" customHeight="1" x14ac:dyDescent="0.2"/>
    <row r="74" spans="11:14" ht="16.2" customHeight="1" x14ac:dyDescent="0.2"/>
    <row r="75" spans="11:14" ht="16.2" customHeight="1" x14ac:dyDescent="0.2"/>
    <row r="76" spans="11:14" ht="16.2" customHeight="1" x14ac:dyDescent="0.2"/>
    <row r="77" spans="11:14" ht="16.2" customHeight="1" x14ac:dyDescent="0.2"/>
    <row r="78" spans="11:14" ht="16.2" customHeight="1" x14ac:dyDescent="0.2"/>
    <row r="79" spans="11:14" ht="16.2" customHeight="1" x14ac:dyDescent="0.2"/>
    <row r="80" spans="11:14" ht="16.2" customHeight="1" x14ac:dyDescent="0.2"/>
    <row r="81" ht="16.2" customHeight="1" x14ac:dyDescent="0.2"/>
    <row r="82" ht="16.2" customHeight="1" x14ac:dyDescent="0.2"/>
    <row r="83" ht="16.2" customHeight="1" x14ac:dyDescent="0.2"/>
    <row r="84" ht="16.2" customHeight="1" x14ac:dyDescent="0.2"/>
    <row r="85" ht="16.2" customHeight="1" x14ac:dyDescent="0.2"/>
    <row r="86" ht="16.2" customHeight="1" x14ac:dyDescent="0.2"/>
    <row r="87" ht="16.2" customHeight="1" x14ac:dyDescent="0.2"/>
    <row r="88" ht="16.2" customHeight="1" x14ac:dyDescent="0.2"/>
    <row r="89" ht="16.2" customHeight="1" x14ac:dyDescent="0.2"/>
    <row r="90" ht="16.2" customHeight="1" x14ac:dyDescent="0.2"/>
    <row r="91" ht="16.2" customHeight="1" x14ac:dyDescent="0.2"/>
    <row r="92" ht="16.2" customHeight="1" x14ac:dyDescent="0.2"/>
    <row r="93" ht="16.2" customHeight="1" x14ac:dyDescent="0.2"/>
    <row r="94" ht="16.2" customHeight="1" x14ac:dyDescent="0.2"/>
    <row r="95" ht="16.2" customHeight="1" x14ac:dyDescent="0.2"/>
    <row r="96" ht="16.2" customHeight="1" x14ac:dyDescent="0.2"/>
    <row r="97" ht="16.2" customHeight="1" x14ac:dyDescent="0.2"/>
    <row r="98" ht="16.2" customHeight="1" x14ac:dyDescent="0.2"/>
    <row r="99" ht="16.2" customHeight="1" x14ac:dyDescent="0.2"/>
    <row r="100" ht="16.2" customHeight="1" x14ac:dyDescent="0.2"/>
    <row r="101" ht="16.2" customHeight="1" x14ac:dyDescent="0.2"/>
    <row r="102" ht="16.2" customHeight="1" x14ac:dyDescent="0.2"/>
    <row r="103" ht="16.2" customHeight="1" x14ac:dyDescent="0.2"/>
    <row r="104" ht="16.2" customHeight="1" x14ac:dyDescent="0.2"/>
    <row r="105" ht="16.2" customHeight="1" x14ac:dyDescent="0.2"/>
    <row r="106" ht="16.2" customHeight="1" x14ac:dyDescent="0.2"/>
    <row r="107" ht="16.2" customHeight="1" x14ac:dyDescent="0.2"/>
    <row r="108" ht="16.2" customHeight="1" x14ac:dyDescent="0.2"/>
    <row r="109" ht="16.2" customHeight="1" x14ac:dyDescent="0.2"/>
    <row r="110" ht="16.2" customHeight="1" x14ac:dyDescent="0.2"/>
    <row r="111" ht="16.2" customHeight="1" x14ac:dyDescent="0.2"/>
    <row r="112" ht="16.2" customHeight="1" x14ac:dyDescent="0.2"/>
    <row r="113" ht="16.2" customHeight="1" x14ac:dyDescent="0.2"/>
    <row r="114" ht="16.2" customHeight="1" x14ac:dyDescent="0.2"/>
    <row r="115" ht="16.2" customHeight="1" x14ac:dyDescent="0.2"/>
    <row r="116" ht="16.2" customHeight="1" x14ac:dyDescent="0.2"/>
    <row r="117" ht="16.2" customHeight="1" x14ac:dyDescent="0.2"/>
    <row r="118" ht="16.2" customHeight="1" x14ac:dyDescent="0.2"/>
    <row r="119" ht="16.2" customHeight="1" x14ac:dyDescent="0.2"/>
    <row r="120" ht="16.2" customHeight="1" x14ac:dyDescent="0.2"/>
    <row r="121" ht="16.2" customHeight="1" x14ac:dyDescent="0.2"/>
    <row r="122" ht="16.2" customHeight="1" x14ac:dyDescent="0.2"/>
    <row r="123" ht="16.2" customHeight="1" x14ac:dyDescent="0.2"/>
    <row r="124" ht="16.2" customHeight="1" x14ac:dyDescent="0.2"/>
    <row r="125" ht="16.2" customHeight="1" x14ac:dyDescent="0.2"/>
    <row r="126" ht="16.2" customHeight="1" x14ac:dyDescent="0.2"/>
    <row r="127" ht="16.2" customHeight="1" x14ac:dyDescent="0.2"/>
    <row r="128" ht="16.2" customHeight="1" x14ac:dyDescent="0.2"/>
    <row r="129" ht="16.2" customHeight="1" x14ac:dyDescent="0.2"/>
    <row r="130" ht="16.2" customHeight="1" x14ac:dyDescent="0.2"/>
    <row r="131" ht="16.2" customHeight="1" x14ac:dyDescent="0.2"/>
    <row r="132" ht="16.2" customHeight="1" x14ac:dyDescent="0.2"/>
    <row r="133" ht="16.2" customHeight="1" x14ac:dyDescent="0.2"/>
    <row r="134" ht="16.2" customHeight="1" x14ac:dyDescent="0.2"/>
    <row r="135" ht="16.2" customHeight="1" x14ac:dyDescent="0.2"/>
    <row r="136" ht="16.2" customHeight="1" x14ac:dyDescent="0.2"/>
    <row r="137" ht="16.2" customHeight="1" x14ac:dyDescent="0.2"/>
    <row r="138" ht="16.2" customHeight="1" x14ac:dyDescent="0.2"/>
    <row r="139" ht="16.2" customHeight="1" x14ac:dyDescent="0.2"/>
    <row r="140" ht="16.2" customHeight="1" x14ac:dyDescent="0.2"/>
    <row r="141" ht="16.2" customHeight="1" x14ac:dyDescent="0.2"/>
    <row r="142" ht="16.2" customHeight="1" x14ac:dyDescent="0.2"/>
    <row r="143" ht="16.2" customHeight="1" x14ac:dyDescent="0.2"/>
    <row r="144" ht="16.2" customHeight="1" x14ac:dyDescent="0.2"/>
    <row r="145" ht="16.2" customHeight="1" x14ac:dyDescent="0.2"/>
    <row r="146" ht="16.2" customHeight="1" x14ac:dyDescent="0.2"/>
    <row r="147" ht="16.2" customHeight="1" x14ac:dyDescent="0.2"/>
    <row r="148" ht="16.2" customHeight="1" x14ac:dyDescent="0.2"/>
  </sheetData>
  <sheetProtection formatCells="0" formatColumns="0" formatRows="0" insertRows="0" deleteRows="0"/>
  <mergeCells count="134">
    <mergeCell ref="A4:R4"/>
    <mergeCell ref="E5:F5"/>
    <mergeCell ref="G5:H5"/>
    <mergeCell ref="I5:J5"/>
    <mergeCell ref="T5:U5"/>
    <mergeCell ref="C6:C9"/>
    <mergeCell ref="K6:K9"/>
    <mergeCell ref="L6:L9"/>
    <mergeCell ref="M6:M9"/>
    <mergeCell ref="N6:N9"/>
    <mergeCell ref="O6:O9"/>
    <mergeCell ref="P6:P9"/>
    <mergeCell ref="Q6:Q9"/>
    <mergeCell ref="R6:R9"/>
    <mergeCell ref="C10:C13"/>
    <mergeCell ref="K10:K13"/>
    <mergeCell ref="L10:L13"/>
    <mergeCell ref="M10:M13"/>
    <mergeCell ref="N10:N13"/>
    <mergeCell ref="O10:O13"/>
    <mergeCell ref="P10:P13"/>
    <mergeCell ref="Q10:Q13"/>
    <mergeCell ref="R10:R13"/>
    <mergeCell ref="C14:C17"/>
    <mergeCell ref="K14:K17"/>
    <mergeCell ref="L14:L17"/>
    <mergeCell ref="M14:M17"/>
    <mergeCell ref="N14:N17"/>
    <mergeCell ref="O14:O17"/>
    <mergeCell ref="P14:P17"/>
    <mergeCell ref="Q14:Q17"/>
    <mergeCell ref="R14:R17"/>
    <mergeCell ref="C18:C21"/>
    <mergeCell ref="K18:K21"/>
    <mergeCell ref="L18:L21"/>
    <mergeCell ref="M18:M21"/>
    <mergeCell ref="N18:N21"/>
    <mergeCell ref="O18:O21"/>
    <mergeCell ref="P18:P21"/>
    <mergeCell ref="Q18:Q21"/>
    <mergeCell ref="R18:R21"/>
    <mergeCell ref="C22:C25"/>
    <mergeCell ref="K22:K25"/>
    <mergeCell ref="L22:L25"/>
    <mergeCell ref="M22:M25"/>
    <mergeCell ref="N22:N25"/>
    <mergeCell ref="O22:O25"/>
    <mergeCell ref="P22:P25"/>
    <mergeCell ref="Q22:Q25"/>
    <mergeCell ref="R22:R25"/>
    <mergeCell ref="P26:P29"/>
    <mergeCell ref="Q26:Q29"/>
    <mergeCell ref="R26:R29"/>
    <mergeCell ref="C30:C33"/>
    <mergeCell ref="K30:K33"/>
    <mergeCell ref="L30:L33"/>
    <mergeCell ref="M30:M33"/>
    <mergeCell ref="N30:N33"/>
    <mergeCell ref="O30:O33"/>
    <mergeCell ref="P30:P33"/>
    <mergeCell ref="C26:C29"/>
    <mergeCell ref="K26:K29"/>
    <mergeCell ref="L26:L29"/>
    <mergeCell ref="M26:M29"/>
    <mergeCell ref="N26:N29"/>
    <mergeCell ref="O26:O29"/>
    <mergeCell ref="R34:R37"/>
    <mergeCell ref="B38:M38"/>
    <mergeCell ref="B39:M39"/>
    <mergeCell ref="A41:S41"/>
    <mergeCell ref="E42:F42"/>
    <mergeCell ref="G42:H42"/>
    <mergeCell ref="I42:J42"/>
    <mergeCell ref="Q30:Q33"/>
    <mergeCell ref="R30:R33"/>
    <mergeCell ref="C34:C37"/>
    <mergeCell ref="K34:K37"/>
    <mergeCell ref="L34:L37"/>
    <mergeCell ref="M34:M37"/>
    <mergeCell ref="N34:N37"/>
    <mergeCell ref="O34:O37"/>
    <mergeCell ref="P34:P37"/>
    <mergeCell ref="Q34:Q37"/>
    <mergeCell ref="T42:U42"/>
    <mergeCell ref="C43:C46"/>
    <mergeCell ref="K43:K46"/>
    <mergeCell ref="L43:L46"/>
    <mergeCell ref="M43:M46"/>
    <mergeCell ref="N43:N46"/>
    <mergeCell ref="O43:O46"/>
    <mergeCell ref="P43:P46"/>
    <mergeCell ref="Q43:Q46"/>
    <mergeCell ref="R43:R46"/>
    <mergeCell ref="P47:P50"/>
    <mergeCell ref="Q47:Q50"/>
    <mergeCell ref="R47:R50"/>
    <mergeCell ref="C51:C54"/>
    <mergeCell ref="K51:K54"/>
    <mergeCell ref="L51:L54"/>
    <mergeCell ref="M51:M54"/>
    <mergeCell ref="N51:N54"/>
    <mergeCell ref="O51:O54"/>
    <mergeCell ref="P51:P54"/>
    <mergeCell ref="C47:C50"/>
    <mergeCell ref="K47:K50"/>
    <mergeCell ref="L47:L50"/>
    <mergeCell ref="M47:M50"/>
    <mergeCell ref="N47:N50"/>
    <mergeCell ref="O47:O50"/>
    <mergeCell ref="Q51:Q54"/>
    <mergeCell ref="R51:R54"/>
    <mergeCell ref="B64:M64"/>
    <mergeCell ref="K66:M66"/>
    <mergeCell ref="K67:M67"/>
    <mergeCell ref="K68:M68"/>
    <mergeCell ref="R55:R58"/>
    <mergeCell ref="C59:C62"/>
    <mergeCell ref="K59:K62"/>
    <mergeCell ref="L59:L62"/>
    <mergeCell ref="M59:M62"/>
    <mergeCell ref="N59:N62"/>
    <mergeCell ref="O59:O62"/>
    <mergeCell ref="P59:P62"/>
    <mergeCell ref="Q59:Q62"/>
    <mergeCell ref="R59:R62"/>
    <mergeCell ref="C55:C58"/>
    <mergeCell ref="K55:K58"/>
    <mergeCell ref="L55:L58"/>
    <mergeCell ref="M55:M58"/>
    <mergeCell ref="N55:N58"/>
    <mergeCell ref="O55:O58"/>
    <mergeCell ref="P55:P58"/>
    <mergeCell ref="Q55:Q58"/>
    <mergeCell ref="B63:M63"/>
  </mergeCells>
  <phoneticPr fontId="3"/>
  <dataValidations count="1">
    <dataValidation type="list" allowBlank="1" showInputMessage="1" showErrorMessage="1" sqref="I55:I57 I59:I61" xr:uid="{D68BD096-D893-4B87-8263-F25BED5EE455}">
      <formula1>"鉄道運賃,鉄道急行料金,航空費"</formula1>
    </dataValidation>
  </dataValidations>
  <printOptions horizontalCentered="1"/>
  <pageMargins left="0.23622047244094491" right="0.23622047244094491" top="0.59055118110236227" bottom="0.59055118110236227" header="0.39370078740157483" footer="0.39370078740157483"/>
  <pageSetup paperSize="9" scale="44" fitToHeight="0"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6">
    <pageSetUpPr fitToPage="1"/>
  </sheetPr>
  <dimension ref="A1:J50"/>
  <sheetViews>
    <sheetView view="pageBreakPreview" zoomScaleNormal="100" zoomScaleSheetLayoutView="100" workbookViewId="0">
      <selection activeCell="F25" sqref="F25"/>
    </sheetView>
  </sheetViews>
  <sheetFormatPr defaultColWidth="8.88671875" defaultRowHeight="15.9" customHeight="1" x14ac:dyDescent="0.2"/>
  <cols>
    <col min="1" max="1" width="37.88671875" style="1" customWidth="1"/>
    <col min="2" max="2" width="6.77734375" style="2" customWidth="1"/>
    <col min="3" max="3" width="15.21875" style="1" bestFit="1" customWidth="1"/>
    <col min="4" max="4" width="15.44140625" style="1" bestFit="1" customWidth="1"/>
    <col min="5" max="5" width="13.77734375" style="1" customWidth="1"/>
    <col min="6" max="6" width="41" style="1" customWidth="1"/>
    <col min="7" max="7" width="10.77734375" style="1" customWidth="1"/>
    <col min="8" max="8" width="23.6640625" style="1" customWidth="1"/>
    <col min="9" max="16384" width="8.88671875" style="1"/>
  </cols>
  <sheetData>
    <row r="1" spans="1:8" ht="15.9" customHeight="1" x14ac:dyDescent="0.2">
      <c r="A1" s="59" t="s">
        <v>116</v>
      </c>
    </row>
    <row r="3" spans="1:8" ht="15.9" customHeight="1" x14ac:dyDescent="0.2">
      <c r="A3" s="1" t="s">
        <v>46</v>
      </c>
    </row>
    <row r="4" spans="1:8" ht="15.9" customHeight="1" x14ac:dyDescent="0.2">
      <c r="A4" s="4" t="s">
        <v>29</v>
      </c>
      <c r="B4" s="4" t="s">
        <v>10</v>
      </c>
      <c r="C4" s="7" t="s">
        <v>125</v>
      </c>
      <c r="D4" s="7" t="s">
        <v>126</v>
      </c>
      <c r="E4" s="4" t="s">
        <v>123</v>
      </c>
      <c r="F4" s="4" t="s">
        <v>124</v>
      </c>
      <c r="G4" s="4" t="s">
        <v>12</v>
      </c>
    </row>
    <row r="5" spans="1:8" ht="30" customHeight="1" x14ac:dyDescent="0.2">
      <c r="A5" s="23" t="s">
        <v>83</v>
      </c>
      <c r="B5" s="36">
        <v>1</v>
      </c>
      <c r="C5" s="36">
        <v>16500</v>
      </c>
      <c r="D5" s="43">
        <f>B5*C5</f>
        <v>16500</v>
      </c>
      <c r="E5" s="70" t="s">
        <v>223</v>
      </c>
      <c r="F5" s="38" t="s">
        <v>224</v>
      </c>
      <c r="G5" s="39"/>
    </row>
    <row r="6" spans="1:8" ht="30" customHeight="1" x14ac:dyDescent="0.2">
      <c r="A6" s="23" t="s">
        <v>201</v>
      </c>
      <c r="B6" s="36">
        <v>1</v>
      </c>
      <c r="C6" s="36">
        <v>1200000</v>
      </c>
      <c r="D6" s="76">
        <f>B6*C6</f>
        <v>1200000</v>
      </c>
      <c r="E6" s="70" t="s">
        <v>218</v>
      </c>
      <c r="F6" s="137" t="s">
        <v>202</v>
      </c>
      <c r="G6" s="39"/>
    </row>
    <row r="7" spans="1:8" ht="30" customHeight="1" x14ac:dyDescent="0.2">
      <c r="A7" s="256" t="s">
        <v>7</v>
      </c>
      <c r="B7" s="256"/>
      <c r="C7" s="256"/>
      <c r="D7" s="43">
        <f>SUM(D5:D6)</f>
        <v>1216500</v>
      </c>
      <c r="E7" s="56"/>
      <c r="F7" s="56"/>
      <c r="G7" s="14"/>
    </row>
    <row r="8" spans="1:8" ht="30" customHeight="1" x14ac:dyDescent="0.2">
      <c r="A8" s="255" t="s">
        <v>130</v>
      </c>
      <c r="B8" s="255"/>
      <c r="C8" s="255"/>
      <c r="D8" s="105">
        <v>0</v>
      </c>
      <c r="E8" s="56"/>
      <c r="F8" s="56"/>
      <c r="G8" s="14"/>
    </row>
    <row r="9" spans="1:8" ht="15.9" customHeight="1" x14ac:dyDescent="0.2">
      <c r="E9" s="71"/>
      <c r="F9" s="71"/>
      <c r="H9" s="72"/>
    </row>
    <row r="10" spans="1:8" ht="15.9" customHeight="1" x14ac:dyDescent="0.2">
      <c r="A10" s="1" t="s">
        <v>35</v>
      </c>
      <c r="E10" s="73"/>
      <c r="F10" s="73"/>
    </row>
    <row r="11" spans="1:8" ht="15.9" customHeight="1" x14ac:dyDescent="0.2">
      <c r="A11" s="4" t="s">
        <v>29</v>
      </c>
      <c r="B11" s="4" t="s">
        <v>10</v>
      </c>
      <c r="C11" s="7" t="s">
        <v>125</v>
      </c>
      <c r="D11" s="7" t="s">
        <v>126</v>
      </c>
      <c r="E11" s="4" t="s">
        <v>123</v>
      </c>
      <c r="F11" s="4" t="s">
        <v>124</v>
      </c>
      <c r="G11" s="4" t="s">
        <v>12</v>
      </c>
    </row>
    <row r="12" spans="1:8" ht="30" customHeight="1" x14ac:dyDescent="0.2">
      <c r="A12" s="23" t="s">
        <v>70</v>
      </c>
      <c r="B12" s="36">
        <v>1</v>
      </c>
      <c r="C12" s="36">
        <v>132000</v>
      </c>
      <c r="D12" s="43">
        <f>B12*C12</f>
        <v>132000</v>
      </c>
      <c r="E12" s="70" t="s">
        <v>222</v>
      </c>
      <c r="F12" s="38" t="s">
        <v>82</v>
      </c>
      <c r="G12" s="39"/>
    </row>
    <row r="13" spans="1:8" ht="30" customHeight="1" x14ac:dyDescent="0.2">
      <c r="A13" s="27"/>
      <c r="B13" s="43"/>
      <c r="C13" s="43"/>
      <c r="D13" s="43">
        <f>B13*C13</f>
        <v>0</v>
      </c>
      <c r="E13" s="45"/>
      <c r="F13" s="45"/>
      <c r="G13" s="39"/>
    </row>
    <row r="14" spans="1:8" ht="30" customHeight="1" x14ac:dyDescent="0.2">
      <c r="A14" s="256" t="s">
        <v>7</v>
      </c>
      <c r="B14" s="256"/>
      <c r="C14" s="256"/>
      <c r="D14" s="43">
        <f>SUM(D12:D13)</f>
        <v>132000</v>
      </c>
      <c r="E14" s="56"/>
      <c r="F14" s="56"/>
      <c r="G14" s="14"/>
    </row>
    <row r="15" spans="1:8" ht="30" customHeight="1" x14ac:dyDescent="0.2">
      <c r="A15" s="255" t="s">
        <v>130</v>
      </c>
      <c r="B15" s="255"/>
      <c r="C15" s="255"/>
      <c r="D15" s="105">
        <v>0</v>
      </c>
      <c r="E15" s="56"/>
      <c r="F15" s="56"/>
      <c r="G15" s="14"/>
    </row>
    <row r="16" spans="1:8" ht="15.9" customHeight="1" x14ac:dyDescent="0.2">
      <c r="A16" s="3"/>
      <c r="E16" s="71"/>
      <c r="F16" s="71"/>
      <c r="H16" s="72"/>
    </row>
    <row r="17" spans="1:10" ht="15.9" customHeight="1" x14ac:dyDescent="0.2">
      <c r="A17" s="1" t="s">
        <v>47</v>
      </c>
      <c r="E17" s="73"/>
      <c r="F17" s="73"/>
    </row>
    <row r="18" spans="1:10" s="2" customFormat="1" ht="15.9" customHeight="1" x14ac:dyDescent="0.2">
      <c r="A18" s="4" t="s">
        <v>29</v>
      </c>
      <c r="B18" s="4" t="s">
        <v>10</v>
      </c>
      <c r="C18" s="7" t="s">
        <v>125</v>
      </c>
      <c r="D18" s="7" t="s">
        <v>126</v>
      </c>
      <c r="E18" s="4" t="s">
        <v>123</v>
      </c>
      <c r="F18" s="4" t="s">
        <v>124</v>
      </c>
      <c r="G18" s="4" t="s">
        <v>12</v>
      </c>
      <c r="H18" s="1"/>
    </row>
    <row r="19" spans="1:10" ht="30" customHeight="1" x14ac:dyDescent="0.2">
      <c r="A19" s="23" t="s">
        <v>84</v>
      </c>
      <c r="B19" s="36">
        <v>2</v>
      </c>
      <c r="C19" s="36">
        <v>110000</v>
      </c>
      <c r="D19" s="43">
        <f>B19*C19</f>
        <v>220000</v>
      </c>
      <c r="E19" s="74" t="s">
        <v>220</v>
      </c>
      <c r="F19" s="38" t="s">
        <v>85</v>
      </c>
      <c r="G19" s="39"/>
    </row>
    <row r="20" spans="1:10" ht="30" customHeight="1" x14ac:dyDescent="0.2">
      <c r="A20" s="23"/>
      <c r="B20" s="36"/>
      <c r="C20" s="36"/>
      <c r="D20" s="43">
        <f>B20*C20</f>
        <v>0</v>
      </c>
      <c r="E20" s="45"/>
      <c r="F20" s="38"/>
      <c r="G20" s="39"/>
    </row>
    <row r="21" spans="1:10" ht="30" customHeight="1" x14ac:dyDescent="0.2">
      <c r="A21" s="256" t="s">
        <v>7</v>
      </c>
      <c r="B21" s="256"/>
      <c r="C21" s="256"/>
      <c r="D21" s="43">
        <f>SUM(D19:D20)</f>
        <v>220000</v>
      </c>
      <c r="E21" s="56"/>
      <c r="F21" s="56"/>
      <c r="G21" s="14"/>
    </row>
    <row r="22" spans="1:10" ht="30" customHeight="1" x14ac:dyDescent="0.2">
      <c r="A22" s="262" t="s">
        <v>160</v>
      </c>
      <c r="B22" s="262"/>
      <c r="C22" s="262"/>
      <c r="D22" s="223">
        <v>0</v>
      </c>
      <c r="E22" s="56"/>
      <c r="F22" s="56"/>
      <c r="G22" s="14"/>
    </row>
    <row r="23" spans="1:10" ht="30" customHeight="1" x14ac:dyDescent="0.2">
      <c r="A23" s="255" t="s">
        <v>130</v>
      </c>
      <c r="B23" s="255"/>
      <c r="C23" s="255"/>
      <c r="D23" s="105">
        <v>0</v>
      </c>
      <c r="E23" s="56"/>
      <c r="F23" s="56"/>
      <c r="G23" s="14"/>
    </row>
    <row r="24" spans="1:10" ht="15.9" customHeight="1" x14ac:dyDescent="0.2">
      <c r="A24" s="3"/>
      <c r="B24" s="10"/>
      <c r="C24" s="9"/>
      <c r="D24" s="9"/>
      <c r="E24" s="71"/>
      <c r="F24" s="71"/>
      <c r="J24" s="8" t="s">
        <v>32</v>
      </c>
    </row>
    <row r="25" spans="1:10" ht="15.9" customHeight="1" x14ac:dyDescent="0.2">
      <c r="A25" s="1" t="s">
        <v>34</v>
      </c>
      <c r="E25" s="73"/>
      <c r="F25" s="73"/>
      <c r="J25" s="1" t="s">
        <v>32</v>
      </c>
    </row>
    <row r="26" spans="1:10" ht="15.9" customHeight="1" x14ac:dyDescent="0.2">
      <c r="A26" s="4" t="s">
        <v>29</v>
      </c>
      <c r="B26" s="4" t="s">
        <v>10</v>
      </c>
      <c r="C26" s="7" t="s">
        <v>125</v>
      </c>
      <c r="D26" s="7" t="s">
        <v>126</v>
      </c>
      <c r="E26" s="4" t="s">
        <v>123</v>
      </c>
      <c r="F26" s="4" t="s">
        <v>124</v>
      </c>
      <c r="G26" s="4" t="s">
        <v>12</v>
      </c>
    </row>
    <row r="27" spans="1:10" ht="39" customHeight="1" x14ac:dyDescent="0.2">
      <c r="A27" s="23" t="s">
        <v>71</v>
      </c>
      <c r="B27" s="36">
        <v>5</v>
      </c>
      <c r="C27" s="36">
        <v>11000</v>
      </c>
      <c r="D27" s="43">
        <f>B27*C27</f>
        <v>55000</v>
      </c>
      <c r="E27" s="74" t="s">
        <v>230</v>
      </c>
      <c r="F27" s="38" t="s">
        <v>81</v>
      </c>
      <c r="G27" s="39"/>
    </row>
    <row r="28" spans="1:10" ht="30" customHeight="1" x14ac:dyDescent="0.2">
      <c r="A28" s="27"/>
      <c r="B28" s="43"/>
      <c r="C28" s="43"/>
      <c r="D28" s="43">
        <f>B28*C28</f>
        <v>0</v>
      </c>
      <c r="E28" s="45"/>
      <c r="F28" s="45"/>
      <c r="G28" s="39"/>
    </row>
    <row r="29" spans="1:10" ht="30" customHeight="1" x14ac:dyDescent="0.2">
      <c r="A29" s="256" t="s">
        <v>7</v>
      </c>
      <c r="B29" s="256"/>
      <c r="C29" s="256"/>
      <c r="D29" s="43">
        <f>SUM(D27:D28)</f>
        <v>55000</v>
      </c>
      <c r="E29" s="56"/>
      <c r="F29" s="56"/>
      <c r="G29" s="14"/>
    </row>
    <row r="30" spans="1:10" ht="30" customHeight="1" x14ac:dyDescent="0.2">
      <c r="A30" s="255" t="s">
        <v>130</v>
      </c>
      <c r="B30" s="255"/>
      <c r="C30" s="255"/>
      <c r="D30" s="105">
        <v>0</v>
      </c>
      <c r="E30" s="56"/>
      <c r="F30" s="56"/>
      <c r="G30" s="14"/>
    </row>
    <row r="31" spans="1:10" ht="15.9" customHeight="1" x14ac:dyDescent="0.2">
      <c r="E31" s="71"/>
      <c r="F31" s="71"/>
    </row>
    <row r="32" spans="1:10" ht="15.9" customHeight="1" x14ac:dyDescent="0.2">
      <c r="A32" s="1" t="s">
        <v>36</v>
      </c>
      <c r="E32" s="73"/>
      <c r="F32" s="73"/>
    </row>
    <row r="33" spans="1:7" ht="15.9" customHeight="1" x14ac:dyDescent="0.2">
      <c r="A33" s="4" t="s">
        <v>29</v>
      </c>
      <c r="B33" s="4" t="s">
        <v>10</v>
      </c>
      <c r="C33" s="7" t="s">
        <v>125</v>
      </c>
      <c r="D33" s="7" t="s">
        <v>126</v>
      </c>
      <c r="E33" s="4" t="s">
        <v>123</v>
      </c>
      <c r="F33" s="4" t="s">
        <v>124</v>
      </c>
      <c r="G33" s="4" t="s">
        <v>12</v>
      </c>
    </row>
    <row r="34" spans="1:7" ht="42" customHeight="1" x14ac:dyDescent="0.2">
      <c r="A34" s="23" t="s">
        <v>80</v>
      </c>
      <c r="B34" s="36">
        <v>1</v>
      </c>
      <c r="C34" s="36">
        <v>17600</v>
      </c>
      <c r="D34" s="43">
        <f>B34*C34</f>
        <v>17600</v>
      </c>
      <c r="E34" s="74" t="s">
        <v>221</v>
      </c>
      <c r="F34" s="38" t="s">
        <v>86</v>
      </c>
      <c r="G34" s="39"/>
    </row>
    <row r="35" spans="1:7" ht="30" customHeight="1" x14ac:dyDescent="0.2">
      <c r="A35" s="27"/>
      <c r="B35" s="43"/>
      <c r="C35" s="43"/>
      <c r="D35" s="43">
        <f>B35*C35</f>
        <v>0</v>
      </c>
      <c r="E35" s="45"/>
      <c r="F35" s="45"/>
      <c r="G35" s="39"/>
    </row>
    <row r="36" spans="1:7" ht="30" customHeight="1" x14ac:dyDescent="0.2">
      <c r="A36" s="256" t="s">
        <v>7</v>
      </c>
      <c r="B36" s="256"/>
      <c r="C36" s="256"/>
      <c r="D36" s="43">
        <f>SUM(D34:D35)</f>
        <v>17600</v>
      </c>
      <c r="E36" s="56"/>
      <c r="F36" s="56"/>
      <c r="G36" s="14"/>
    </row>
    <row r="37" spans="1:7" ht="30" customHeight="1" x14ac:dyDescent="0.2">
      <c r="A37" s="255" t="s">
        <v>130</v>
      </c>
      <c r="B37" s="255"/>
      <c r="C37" s="255"/>
      <c r="D37" s="105">
        <v>0</v>
      </c>
      <c r="E37" s="56"/>
      <c r="F37" s="56"/>
      <c r="G37" s="14"/>
    </row>
    <row r="38" spans="1:7" ht="15.9" customHeight="1" x14ac:dyDescent="0.2">
      <c r="A38" s="3"/>
      <c r="B38" s="10"/>
      <c r="C38" s="9"/>
      <c r="D38" s="9"/>
      <c r="E38" s="75"/>
      <c r="F38" s="75"/>
    </row>
    <row r="39" spans="1:7" ht="15.9" customHeight="1" x14ac:dyDescent="0.2">
      <c r="A39" s="1" t="s">
        <v>48</v>
      </c>
      <c r="E39" s="75"/>
      <c r="F39" s="75"/>
    </row>
    <row r="40" spans="1:7" ht="15.9" customHeight="1" x14ac:dyDescent="0.2">
      <c r="A40" s="4" t="s">
        <v>29</v>
      </c>
      <c r="B40" s="4" t="s">
        <v>10</v>
      </c>
      <c r="C40" s="7" t="s">
        <v>125</v>
      </c>
      <c r="D40" s="7" t="s">
        <v>126</v>
      </c>
      <c r="E40" s="4" t="s">
        <v>123</v>
      </c>
      <c r="F40" s="4" t="s">
        <v>124</v>
      </c>
      <c r="G40" s="4" t="s">
        <v>12</v>
      </c>
    </row>
    <row r="41" spans="1:7" ht="30" customHeight="1" x14ac:dyDescent="0.2">
      <c r="A41" s="23" t="s">
        <v>203</v>
      </c>
      <c r="B41" s="36">
        <v>40</v>
      </c>
      <c r="C41" s="36">
        <v>5000</v>
      </c>
      <c r="D41" s="43">
        <f>B41*C41</f>
        <v>200000</v>
      </c>
      <c r="E41" s="74" t="s">
        <v>281</v>
      </c>
      <c r="F41" s="38" t="s">
        <v>204</v>
      </c>
      <c r="G41" s="4"/>
    </row>
    <row r="42" spans="1:7" ht="30" customHeight="1" x14ac:dyDescent="0.2">
      <c r="A42" s="146" t="s">
        <v>205</v>
      </c>
      <c r="B42" s="36">
        <v>4</v>
      </c>
      <c r="C42" s="36">
        <v>8800</v>
      </c>
      <c r="D42" s="43">
        <f>B42*C42</f>
        <v>35200</v>
      </c>
      <c r="E42" s="74" t="s">
        <v>221</v>
      </c>
      <c r="F42" s="147" t="s">
        <v>206</v>
      </c>
      <c r="G42" s="39"/>
    </row>
    <row r="43" spans="1:7" ht="30" customHeight="1" x14ac:dyDescent="0.2">
      <c r="A43" s="23" t="s">
        <v>72</v>
      </c>
      <c r="B43" s="36">
        <v>1</v>
      </c>
      <c r="C43" s="36">
        <v>32220</v>
      </c>
      <c r="D43" s="43">
        <f>B43*C43</f>
        <v>32220</v>
      </c>
      <c r="E43" s="74" t="s">
        <v>234</v>
      </c>
      <c r="F43" s="38" t="s">
        <v>207</v>
      </c>
      <c r="G43" s="39"/>
    </row>
    <row r="44" spans="1:7" ht="30" customHeight="1" x14ac:dyDescent="0.2">
      <c r="A44" s="256" t="s">
        <v>7</v>
      </c>
      <c r="B44" s="256"/>
      <c r="C44" s="256"/>
      <c r="D44" s="43">
        <f>SUM(D41:D43)</f>
        <v>267420</v>
      </c>
      <c r="E44" s="56"/>
      <c r="F44" s="76"/>
      <c r="G44" s="14"/>
    </row>
    <row r="45" spans="1:7" ht="30" customHeight="1" x14ac:dyDescent="0.2">
      <c r="A45" s="255" t="s">
        <v>130</v>
      </c>
      <c r="B45" s="255"/>
      <c r="C45" s="255"/>
      <c r="D45" s="105">
        <v>232220</v>
      </c>
      <c r="E45" s="56"/>
      <c r="F45" s="56"/>
      <c r="G45" s="14"/>
    </row>
    <row r="48" spans="1:7" ht="15.9" customHeight="1" x14ac:dyDescent="0.2">
      <c r="A48" s="77"/>
    </row>
    <row r="49" spans="1:1" ht="15.9" customHeight="1" x14ac:dyDescent="0.2">
      <c r="A49" s="1" t="s">
        <v>37</v>
      </c>
    </row>
    <row r="50" spans="1:1" ht="15.9" customHeight="1" x14ac:dyDescent="0.2">
      <c r="A50" s="12"/>
    </row>
  </sheetData>
  <sheetProtection formatCells="0" formatRows="0" insertRows="0" deleteRows="0"/>
  <mergeCells count="13">
    <mergeCell ref="A37:C37"/>
    <mergeCell ref="A7:C7"/>
    <mergeCell ref="A45:C45"/>
    <mergeCell ref="A8:C8"/>
    <mergeCell ref="A21:C21"/>
    <mergeCell ref="A29:C29"/>
    <mergeCell ref="A14:C14"/>
    <mergeCell ref="A44:C44"/>
    <mergeCell ref="A36:C36"/>
    <mergeCell ref="A22:C22"/>
    <mergeCell ref="A15:C15"/>
    <mergeCell ref="A23:C23"/>
    <mergeCell ref="A30:C30"/>
  </mergeCells>
  <phoneticPr fontId="3"/>
  <printOptions horizontalCentered="1"/>
  <pageMargins left="0.23622047244094491" right="0.23622047244094491" top="0.59055118110236227" bottom="0.59055118110236227" header="0.39370078740157483" footer="0.39370078740157483"/>
  <pageSetup paperSize="9" scale="72" orientation="portrait" r:id="rId1"/>
  <headerFooter alignWithMargins="0"/>
  <rowBreaks count="6" manualBreakCount="6">
    <brk id="2" max="6" man="1"/>
    <brk id="9" max="6" man="1"/>
    <brk id="16" max="6" man="1"/>
    <brk id="24" max="6" man="1"/>
    <brk id="31" max="6" man="1"/>
    <brk id="38" max="6" man="1"/>
  </rowBreak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負担対象費用積算額</vt:lpstr>
      <vt:lpstr>設備備品費</vt:lpstr>
      <vt:lpstr>消耗品費</vt:lpstr>
      <vt:lpstr>人件費</vt:lpstr>
      <vt:lpstr>謝金</vt:lpstr>
      <vt:lpstr>《記入要領》旅費</vt:lpstr>
      <vt:lpstr>旅費 </vt:lpstr>
      <vt:lpstr>その他</vt:lpstr>
      <vt:lpstr>《記入要領》旅費!Print_Area</vt:lpstr>
      <vt:lpstr>その他!Print_Area</vt:lpstr>
      <vt:lpstr>謝金!Print_Area</vt:lpstr>
      <vt:lpstr>消耗品費!Print_Area</vt:lpstr>
      <vt:lpstr>人件費!Print_Area</vt:lpstr>
      <vt:lpstr>設備備品費!Print_Area</vt:lpstr>
      <vt:lpstr>負担対象費用積算額!Print_Area</vt:lpstr>
      <vt:lpstr>'旅費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2021-04-06T05:52:44Z</dcterms:created>
  <dcterms:modified xsi:type="dcterms:W3CDTF">2024-01-18T01:42:47Z</dcterms:modified>
</cp:coreProperties>
</file>