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01_{DAE8A416-9B2C-40F6-AABA-002306A2B0F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請求書" sheetId="2" r:id="rId1"/>
    <sheet name="請求内訳書" sheetId="4" r:id="rId2"/>
    <sheet name="注意点" sheetId="10" r:id="rId3"/>
    <sheet name="説明(1Q)" sheetId="5" r:id="rId4"/>
    <sheet name="説明(2Q)" sheetId="7" r:id="rId5"/>
    <sheet name="説明(3Q)" sheetId="8" r:id="rId6"/>
    <sheet name="説明(4Q)" sheetId="9" r:id="rId7"/>
  </sheets>
  <definedNames>
    <definedName name="_xlnm.Print_Area" localSheetId="0">請求書!$A$1:$O$46</definedName>
    <definedName name="_xlnm.Print_Area" localSheetId="1">請求内訳書!$A$1:$K$42</definedName>
    <definedName name="_xlnm.Print_Area" localSheetId="3">'説明(1Q)'!$A$1:$Z$33</definedName>
    <definedName name="_xlnm.Print_Area" localSheetId="4">'説明(2Q)'!$A$1:$AA$52</definedName>
    <definedName name="_xlnm.Print_Area" localSheetId="5">'説明(3Q)'!$A$1:$AA$51</definedName>
    <definedName name="_xlnm.Print_Area" localSheetId="6">'説明(4Q)'!$A$1:$AA$55</definedName>
    <definedName name="_xlnm.Print_Area" localSheetId="2">注意点!$A$1:$K$56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9" l="1"/>
  <c r="E23" i="9"/>
  <c r="D23" i="9"/>
  <c r="F23" i="8"/>
  <c r="E23" i="8"/>
  <c r="D23" i="8"/>
  <c r="F23" i="7" l="1"/>
  <c r="E23" i="7"/>
  <c r="D23" i="7"/>
  <c r="F23" i="5" l="1"/>
  <c r="E23" i="5"/>
  <c r="D23" i="5"/>
  <c r="F30" i="4" l="1"/>
  <c r="E30" i="4"/>
  <c r="D30" i="4"/>
  <c r="E6" i="4" l="1"/>
  <c r="G13" i="4"/>
  <c r="G12" i="4"/>
  <c r="G11" i="4" l="1"/>
  <c r="G15" i="4"/>
  <c r="G14" i="4"/>
  <c r="C30" i="9"/>
  <c r="D16" i="9" s="1"/>
  <c r="G28" i="9"/>
  <c r="F28" i="9"/>
  <c r="E28" i="9"/>
  <c r="D28" i="9"/>
  <c r="C28" i="9"/>
  <c r="H27" i="9"/>
  <c r="I27" i="9" s="1"/>
  <c r="H26" i="9"/>
  <c r="I26" i="9" s="1"/>
  <c r="H25" i="9"/>
  <c r="I25" i="9" s="1"/>
  <c r="H24" i="9"/>
  <c r="I24" i="9" s="1"/>
  <c r="N17" i="9"/>
  <c r="L22" i="9"/>
  <c r="M21" i="9"/>
  <c r="P20" i="9"/>
  <c r="P18" i="9"/>
  <c r="O17" i="9"/>
  <c r="M17" i="9"/>
  <c r="O16" i="9"/>
  <c r="M16" i="9"/>
  <c r="E16" i="9"/>
  <c r="O15" i="9"/>
  <c r="N15" i="9"/>
  <c r="D15" i="9"/>
  <c r="O14" i="9"/>
  <c r="D14" i="9"/>
  <c r="I3" i="9"/>
  <c r="N14" i="9" l="1"/>
  <c r="L14" i="9"/>
  <c r="L15" i="9"/>
  <c r="L16" i="9"/>
  <c r="N16" i="9"/>
  <c r="L17" i="9"/>
  <c r="P17" i="9" s="1"/>
  <c r="O21" i="9"/>
  <c r="N22" i="9"/>
  <c r="O22" i="9"/>
  <c r="L23" i="9"/>
  <c r="N23" i="9"/>
  <c r="M24" i="9"/>
  <c r="O24" i="9"/>
  <c r="L27" i="9"/>
  <c r="H28" i="9"/>
  <c r="D29" i="9"/>
  <c r="M14" i="9"/>
  <c r="M15" i="9"/>
  <c r="P15" i="9" s="1"/>
  <c r="L21" i="9"/>
  <c r="N21" i="9"/>
  <c r="M22" i="9"/>
  <c r="M23" i="9"/>
  <c r="O23" i="9"/>
  <c r="L24" i="9"/>
  <c r="N24" i="9"/>
  <c r="M27" i="9"/>
  <c r="E29" i="9"/>
  <c r="E30" i="9" s="1"/>
  <c r="C30" i="8"/>
  <c r="D16" i="8" s="1"/>
  <c r="G28" i="8"/>
  <c r="F28" i="8"/>
  <c r="E28" i="8"/>
  <c r="D28" i="8"/>
  <c r="C28" i="8"/>
  <c r="H27" i="8"/>
  <c r="I27" i="8" s="1"/>
  <c r="H26" i="8"/>
  <c r="I26" i="8" s="1"/>
  <c r="H25" i="8"/>
  <c r="H24" i="8"/>
  <c r="I24" i="8" s="1"/>
  <c r="N17" i="8"/>
  <c r="L15" i="8"/>
  <c r="P20" i="8"/>
  <c r="P18" i="8"/>
  <c r="O17" i="8"/>
  <c r="O16" i="8"/>
  <c r="E16" i="8"/>
  <c r="O15" i="8"/>
  <c r="D15" i="8"/>
  <c r="O14" i="8"/>
  <c r="D14" i="8"/>
  <c r="I3" i="8"/>
  <c r="P14" i="9" l="1"/>
  <c r="P21" i="9"/>
  <c r="P22" i="9"/>
  <c r="P16" i="9"/>
  <c r="L19" i="9"/>
  <c r="P24" i="9"/>
  <c r="M19" i="9"/>
  <c r="F29" i="9"/>
  <c r="N19" i="9" s="1"/>
  <c r="P23" i="9"/>
  <c r="D30" i="9"/>
  <c r="I28" i="9"/>
  <c r="L14" i="8"/>
  <c r="L17" i="8"/>
  <c r="H28" i="8"/>
  <c r="I28" i="8" s="1"/>
  <c r="N16" i="8"/>
  <c r="N19" i="8"/>
  <c r="O27" i="8"/>
  <c r="N14" i="8"/>
  <c r="N15" i="8"/>
  <c r="L16" i="8"/>
  <c r="M16" i="8"/>
  <c r="M17" i="8"/>
  <c r="M21" i="8"/>
  <c r="O21" i="8"/>
  <c r="L22" i="8"/>
  <c r="N22" i="8"/>
  <c r="M14" i="8"/>
  <c r="M15" i="8"/>
  <c r="L21" i="8"/>
  <c r="N21" i="8"/>
  <c r="M22" i="8"/>
  <c r="O22" i="8"/>
  <c r="M23" i="8"/>
  <c r="O23" i="8"/>
  <c r="L24" i="8"/>
  <c r="N24" i="8"/>
  <c r="I25" i="8"/>
  <c r="L23" i="8"/>
  <c r="N23" i="8"/>
  <c r="M24" i="8"/>
  <c r="O24" i="8"/>
  <c r="L27" i="8"/>
  <c r="D29" i="8"/>
  <c r="E29" i="8" s="1"/>
  <c r="E30" i="8" s="1"/>
  <c r="G28" i="7"/>
  <c r="F28" i="7"/>
  <c r="E28" i="7"/>
  <c r="D28" i="7"/>
  <c r="C28" i="7"/>
  <c r="C30" i="7" s="1"/>
  <c r="D16" i="7" s="1"/>
  <c r="H27" i="7"/>
  <c r="I27" i="7" s="1"/>
  <c r="H26" i="7"/>
  <c r="I26" i="7" s="1"/>
  <c r="H25" i="7"/>
  <c r="H24" i="7"/>
  <c r="I24" i="7" s="1"/>
  <c r="O22" i="7"/>
  <c r="P20" i="7"/>
  <c r="N19" i="7"/>
  <c r="M19" i="7"/>
  <c r="P18" i="7"/>
  <c r="O17" i="7"/>
  <c r="N17" i="7"/>
  <c r="M17" i="7"/>
  <c r="L17" i="7"/>
  <c r="O16" i="7"/>
  <c r="N16" i="7"/>
  <c r="M16" i="7"/>
  <c r="L16" i="7"/>
  <c r="E16" i="7"/>
  <c r="O15" i="7"/>
  <c r="N15" i="7"/>
  <c r="M15" i="7"/>
  <c r="L15" i="7"/>
  <c r="D15" i="7"/>
  <c r="O14" i="7"/>
  <c r="N14" i="7"/>
  <c r="M14" i="7"/>
  <c r="L14" i="7"/>
  <c r="D14" i="7"/>
  <c r="I3" i="7"/>
  <c r="F14" i="9" l="1"/>
  <c r="G14" i="9" s="1"/>
  <c r="P16" i="8"/>
  <c r="P15" i="8"/>
  <c r="P17" i="8"/>
  <c r="O21" i="7"/>
  <c r="M21" i="7"/>
  <c r="H14" i="9"/>
  <c r="P19" i="9"/>
  <c r="F15" i="9"/>
  <c r="N27" i="9"/>
  <c r="F30" i="9"/>
  <c r="G29" i="9"/>
  <c r="F29" i="8"/>
  <c r="F30" i="8" s="1"/>
  <c r="P23" i="8"/>
  <c r="M19" i="8"/>
  <c r="N27" i="8"/>
  <c r="P14" i="8"/>
  <c r="P21" i="8"/>
  <c r="P24" i="8"/>
  <c r="L19" i="8"/>
  <c r="D30" i="8"/>
  <c r="M27" i="8"/>
  <c r="P22" i="8"/>
  <c r="G29" i="8"/>
  <c r="G30" i="8" s="1"/>
  <c r="M22" i="7"/>
  <c r="H28" i="7"/>
  <c r="N22" i="7"/>
  <c r="L21" i="7"/>
  <c r="N21" i="7"/>
  <c r="L22" i="7"/>
  <c r="N27" i="7"/>
  <c r="P14" i="7"/>
  <c r="P15" i="7"/>
  <c r="P16" i="7"/>
  <c r="P17" i="7"/>
  <c r="I28" i="7"/>
  <c r="M23" i="7"/>
  <c r="O23" i="7"/>
  <c r="L24" i="7"/>
  <c r="N24" i="7"/>
  <c r="I25" i="7"/>
  <c r="O27" i="7"/>
  <c r="L23" i="7"/>
  <c r="N23" i="7"/>
  <c r="M24" i="7"/>
  <c r="O24" i="7"/>
  <c r="D29" i="7"/>
  <c r="L19" i="7" s="1"/>
  <c r="F15" i="7" s="1"/>
  <c r="G15" i="7" s="1"/>
  <c r="I14" i="9" l="1"/>
  <c r="F14" i="8"/>
  <c r="G14" i="8" s="1"/>
  <c r="P22" i="7"/>
  <c r="G30" i="9"/>
  <c r="O27" i="9"/>
  <c r="P27" i="9" s="1"/>
  <c r="H15" i="9" s="1"/>
  <c r="H16" i="9" s="1"/>
  <c r="H29" i="9"/>
  <c r="I17" i="9"/>
  <c r="G15" i="9"/>
  <c r="F16" i="9"/>
  <c r="G16" i="9" s="1"/>
  <c r="I29" i="9"/>
  <c r="H30" i="9"/>
  <c r="I30" i="9" s="1"/>
  <c r="P27" i="8"/>
  <c r="H15" i="8" s="1"/>
  <c r="H29" i="8"/>
  <c r="I29" i="8" s="1"/>
  <c r="H14" i="8"/>
  <c r="I14" i="8"/>
  <c r="P19" i="8"/>
  <c r="F15" i="8"/>
  <c r="P19" i="7"/>
  <c r="P23" i="7"/>
  <c r="P21" i="7"/>
  <c r="F14" i="7"/>
  <c r="L27" i="7"/>
  <c r="E29" i="7"/>
  <c r="D30" i="7"/>
  <c r="P24" i="7"/>
  <c r="H16" i="8" l="1"/>
  <c r="H14" i="7"/>
  <c r="I17" i="7" s="1"/>
  <c r="I15" i="9"/>
  <c r="I16" i="9" s="1"/>
  <c r="I18" i="9" s="1"/>
  <c r="H30" i="8"/>
  <c r="I30" i="8" s="1"/>
  <c r="I17" i="8"/>
  <c r="G15" i="8"/>
  <c r="I15" i="8" s="1"/>
  <c r="I16" i="8" s="1"/>
  <c r="F16" i="8"/>
  <c r="G16" i="8" s="1"/>
  <c r="E30" i="7"/>
  <c r="M27" i="7"/>
  <c r="P27" i="7" s="1"/>
  <c r="H15" i="7" s="1"/>
  <c r="F29" i="7"/>
  <c r="F30" i="7" s="1"/>
  <c r="G14" i="7"/>
  <c r="F16" i="7"/>
  <c r="G16" i="7" s="1"/>
  <c r="I14" i="7" l="1"/>
  <c r="I18" i="8"/>
  <c r="G29" i="7"/>
  <c r="G30" i="7" s="1"/>
  <c r="H16" i="7"/>
  <c r="I15" i="7"/>
  <c r="I16" i="7" l="1"/>
  <c r="I18" i="7" s="1"/>
  <c r="H29" i="7"/>
  <c r="I29" i="7" s="1"/>
  <c r="H30" i="7" l="1"/>
  <c r="I30" i="7" s="1"/>
  <c r="G28" i="5" l="1"/>
  <c r="F28" i="5"/>
  <c r="E28" i="5"/>
  <c r="D28" i="5"/>
  <c r="C28" i="5"/>
  <c r="D14" i="5" s="1"/>
  <c r="H27" i="5"/>
  <c r="I27" i="5" s="1"/>
  <c r="H26" i="5"/>
  <c r="I26" i="5" s="1"/>
  <c r="H25" i="5"/>
  <c r="I25" i="5" s="1"/>
  <c r="H24" i="5"/>
  <c r="I24" i="5" s="1"/>
  <c r="N14" i="5"/>
  <c r="M16" i="5"/>
  <c r="P20" i="5"/>
  <c r="P18" i="5"/>
  <c r="O17" i="5"/>
  <c r="O16" i="5"/>
  <c r="E16" i="5"/>
  <c r="O15" i="5"/>
  <c r="D15" i="5"/>
  <c r="O14" i="5"/>
  <c r="M14" i="5" l="1"/>
  <c r="M15" i="5"/>
  <c r="O22" i="5"/>
  <c r="L15" i="5"/>
  <c r="L16" i="5"/>
  <c r="M22" i="5"/>
  <c r="L17" i="5"/>
  <c r="N22" i="5"/>
  <c r="I3" i="5"/>
  <c r="D29" i="5" s="1"/>
  <c r="L27" i="5" s="1"/>
  <c r="N16" i="5"/>
  <c r="L21" i="5"/>
  <c r="L19" i="5"/>
  <c r="H28" i="5"/>
  <c r="I28" i="5" s="1"/>
  <c r="M19" i="5"/>
  <c r="O23" i="5"/>
  <c r="L24" i="5"/>
  <c r="M27" i="5"/>
  <c r="L14" i="5"/>
  <c r="N15" i="5"/>
  <c r="M17" i="5"/>
  <c r="N19" i="5"/>
  <c r="M21" i="5"/>
  <c r="L22" i="5"/>
  <c r="L23" i="5"/>
  <c r="M24" i="5"/>
  <c r="N27" i="5"/>
  <c r="C30" i="5"/>
  <c r="N17" i="5"/>
  <c r="N21" i="5"/>
  <c r="M23" i="5"/>
  <c r="N24" i="5"/>
  <c r="O27" i="5"/>
  <c r="O21" i="5"/>
  <c r="N23" i="5"/>
  <c r="O24" i="5"/>
  <c r="P14" i="5" l="1"/>
  <c r="P16" i="5"/>
  <c r="P21" i="5"/>
  <c r="P22" i="5"/>
  <c r="P15" i="5"/>
  <c r="D30" i="5"/>
  <c r="F15" i="5"/>
  <c r="G15" i="5" s="1"/>
  <c r="E29" i="5"/>
  <c r="E30" i="5" s="1"/>
  <c r="P17" i="5"/>
  <c r="P23" i="5"/>
  <c r="P27" i="5"/>
  <c r="H15" i="5" s="1"/>
  <c r="P19" i="5"/>
  <c r="D16" i="5"/>
  <c r="P24" i="5"/>
  <c r="F14" i="5" l="1"/>
  <c r="F16" i="5" s="1"/>
  <c r="G16" i="5" s="1"/>
  <c r="F29" i="5"/>
  <c r="F30" i="5" s="1"/>
  <c r="H14" i="5"/>
  <c r="H16" i="5" s="1"/>
  <c r="G14" i="5" l="1"/>
  <c r="I14" i="5" s="1"/>
  <c r="G29" i="5"/>
  <c r="G30" i="5" s="1"/>
  <c r="I15" i="5"/>
  <c r="I17" i="5"/>
  <c r="I16" i="5" l="1"/>
  <c r="I18" i="5" s="1"/>
  <c r="H29" i="5"/>
  <c r="H30" i="5" s="1"/>
  <c r="I30" i="5" s="1"/>
  <c r="I29" i="5" l="1"/>
  <c r="P25" i="4" l="1"/>
  <c r="D22" i="4"/>
  <c r="C35" i="4"/>
  <c r="I2" i="4" s="1"/>
  <c r="D21" i="4" l="1"/>
  <c r="C37" i="4"/>
  <c r="D23" i="4" l="1"/>
  <c r="L31" i="4" l="1"/>
  <c r="P27" i="4" l="1"/>
  <c r="E23" i="4" l="1"/>
  <c r="G35" i="4"/>
  <c r="F35" i="4"/>
  <c r="E35" i="4"/>
  <c r="D35" i="4"/>
  <c r="H34" i="4"/>
  <c r="I34" i="4" s="1"/>
  <c r="H33" i="4"/>
  <c r="I33" i="4" s="1"/>
  <c r="H32" i="4"/>
  <c r="I32" i="4" s="1"/>
  <c r="H31" i="4"/>
  <c r="I31" i="4" s="1"/>
  <c r="H35" i="4" l="1"/>
  <c r="I35" i="4" s="1"/>
  <c r="L43" i="4"/>
  <c r="O31" i="4"/>
  <c r="N31" i="4"/>
  <c r="M31" i="4"/>
  <c r="O30" i="4"/>
  <c r="N30" i="4"/>
  <c r="M30" i="4"/>
  <c r="L30" i="4"/>
  <c r="O29" i="4"/>
  <c r="N29" i="4"/>
  <c r="M29" i="4"/>
  <c r="L29" i="4"/>
  <c r="O28" i="4"/>
  <c r="N28" i="4"/>
  <c r="M28" i="4"/>
  <c r="L28" i="4"/>
  <c r="O24" i="4"/>
  <c r="N24" i="4"/>
  <c r="M24" i="4"/>
  <c r="L24" i="4"/>
  <c r="O23" i="4"/>
  <c r="N23" i="4"/>
  <c r="M23" i="4"/>
  <c r="L23" i="4"/>
  <c r="O22" i="4"/>
  <c r="N22" i="4"/>
  <c r="M22" i="4"/>
  <c r="L22" i="4"/>
  <c r="O21" i="4"/>
  <c r="N21" i="4"/>
  <c r="M21" i="4"/>
  <c r="L21" i="4"/>
  <c r="O43" i="4" l="1"/>
  <c r="M43" i="4"/>
  <c r="N43" i="4"/>
  <c r="D36" i="4"/>
  <c r="L34" i="4" s="1"/>
  <c r="P29" i="4"/>
  <c r="P30" i="4"/>
  <c r="P22" i="4"/>
  <c r="P23" i="4"/>
  <c r="P24" i="4"/>
  <c r="P28" i="4"/>
  <c r="P31" i="4"/>
  <c r="P21" i="4"/>
  <c r="F21" i="4" l="1"/>
  <c r="H21" i="4"/>
  <c r="P43" i="4"/>
  <c r="D37" i="4"/>
  <c r="L26" i="4"/>
  <c r="E36" i="4"/>
  <c r="M26" i="4" l="1"/>
  <c r="M34" i="4"/>
  <c r="I24" i="4"/>
  <c r="G21" i="4"/>
  <c r="I21" i="4" s="1"/>
  <c r="R28" i="2" s="1"/>
  <c r="E37" i="4"/>
  <c r="F36" i="4"/>
  <c r="N34" i="4" s="1"/>
  <c r="F37" i="4" l="1"/>
  <c r="N26" i="4"/>
  <c r="G36" i="4"/>
  <c r="G37" i="4" l="1"/>
  <c r="O34" i="4"/>
  <c r="P34" i="4" s="1"/>
  <c r="H22" i="4" s="1"/>
  <c r="H23" i="4" s="1"/>
  <c r="F22" i="4"/>
  <c r="P26" i="4"/>
  <c r="H36" i="4"/>
  <c r="I36" i="4" s="1"/>
  <c r="G22" i="4" l="1"/>
  <c r="I22" i="4" s="1"/>
  <c r="R29" i="2" s="1"/>
  <c r="F23" i="4"/>
  <c r="G23" i="4" s="1"/>
  <c r="H37" i="4"/>
  <c r="I37" i="4" s="1"/>
  <c r="I23" i="4" l="1"/>
  <c r="I25" i="4" s="1"/>
  <c r="G26" i="2" s="1"/>
  <c r="H29" i="2" l="1"/>
  <c r="H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6" authorId="0" shapeId="0" xr:uid="{E05D31BC-5D2E-4BE7-8853-402F18E9C171}">
      <text>
        <r>
          <rPr>
            <b/>
            <u/>
            <sz val="10"/>
            <color indexed="10"/>
            <rFont val="MS P ゴシック"/>
            <family val="3"/>
            <charset val="128"/>
          </rPr>
          <t>※必須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プルダウンボタンで該当の四半期を選択してください。</t>
        </r>
      </text>
    </comment>
    <comment ref="L9" authorId="0" shapeId="0" xr:uid="{16B14329-1254-4371-92DB-3185BFB4E75D}">
      <text>
        <r>
          <rPr>
            <b/>
            <sz val="10"/>
            <color indexed="81"/>
            <rFont val="MS P ゴシック"/>
            <family val="3"/>
            <charset val="128"/>
          </rPr>
          <t>提出時は必ず</t>
        </r>
        <r>
          <rPr>
            <b/>
            <u/>
            <sz val="10"/>
            <color indexed="10"/>
            <rFont val="MS P ゴシック"/>
            <family val="3"/>
            <charset val="128"/>
          </rPr>
          <t>最新の日付</t>
        </r>
        <r>
          <rPr>
            <b/>
            <sz val="10"/>
            <color indexed="81"/>
            <rFont val="MS P ゴシック"/>
            <family val="3"/>
            <charset val="128"/>
          </rPr>
          <t>に更新してください。</t>
        </r>
      </text>
    </comment>
    <comment ref="J17" authorId="0" shapeId="0" xr:uid="{F4C1E5CD-3F29-451E-A3B6-332BCDDD6674}">
      <text>
        <r>
          <rPr>
            <b/>
            <sz val="10"/>
            <color indexed="81"/>
            <rFont val="MS P ゴシック"/>
            <family val="3"/>
            <charset val="128"/>
          </rPr>
          <t>適格請求書発行事業者の登録をしている機関は、登録番号を記入して発行をお願いします。登録をしていない機関（免税事業者等）は記入不要です。</t>
        </r>
      </text>
    </comment>
    <comment ref="H29" authorId="0" shapeId="0" xr:uid="{AE4AA397-1020-49C5-A24B-D1DADDB6D062}">
      <text>
        <r>
          <rPr>
            <b/>
            <sz val="10"/>
            <color indexed="81"/>
            <rFont val="MS P ゴシック"/>
            <family val="3"/>
            <charset val="128"/>
          </rPr>
          <t>1円未満の端数「切り捨て」で自動計算されます。
消費税の端数処理について「切り捨て」以外の方法を採用している場合は、上書き修正してください。</t>
        </r>
      </text>
    </comment>
  </commentList>
</comments>
</file>

<file path=xl/sharedStrings.xml><?xml version="1.0" encoding="utf-8"?>
<sst xmlns="http://schemas.openxmlformats.org/spreadsheetml/2006/main" count="298" uniqueCount="139">
  <si>
    <t>請求額：</t>
    <rPh sb="0" eb="3">
      <t>セイキュウガク</t>
    </rPh>
    <phoneticPr fontId="2"/>
  </si>
  <si>
    <t>円也</t>
    <rPh sb="0" eb="1">
      <t>エン</t>
    </rPh>
    <rPh sb="1" eb="2">
      <t>ナリ</t>
    </rPh>
    <phoneticPr fontId="2"/>
  </si>
  <si>
    <t>振込先</t>
    <rPh sb="0" eb="3">
      <t>フリコミサキ</t>
    </rPh>
    <phoneticPr fontId="2"/>
  </si>
  <si>
    <t>　取引銀行名</t>
    <rPh sb="1" eb="3">
      <t>トリヒキ</t>
    </rPh>
    <rPh sb="3" eb="6">
      <t>ギンコウメイ</t>
    </rPh>
    <phoneticPr fontId="2"/>
  </si>
  <si>
    <t>　銀行コード</t>
    <rPh sb="1" eb="3">
      <t>ギンコウ</t>
    </rPh>
    <phoneticPr fontId="2"/>
  </si>
  <si>
    <t>　支店名</t>
    <rPh sb="1" eb="4">
      <t>シテンメイ</t>
    </rPh>
    <phoneticPr fontId="2"/>
  </si>
  <si>
    <t>　支店コード</t>
    <rPh sb="1" eb="3">
      <t>シテン</t>
    </rPh>
    <phoneticPr fontId="2"/>
  </si>
  <si>
    <t>　預金種別</t>
    <rPh sb="1" eb="3">
      <t>ヨキン</t>
    </rPh>
    <rPh sb="3" eb="5">
      <t>シュベツ</t>
    </rPh>
    <phoneticPr fontId="2"/>
  </si>
  <si>
    <t>　口座番号</t>
    <rPh sb="1" eb="3">
      <t>コウザ</t>
    </rPh>
    <rPh sb="3" eb="5">
      <t>バンゴウ</t>
    </rPh>
    <phoneticPr fontId="2"/>
  </si>
  <si>
    <t>　口座名義</t>
    <rPh sb="1" eb="3">
      <t>コウザ</t>
    </rPh>
    <rPh sb="3" eb="5">
      <t>メイギ</t>
    </rPh>
    <phoneticPr fontId="2"/>
  </si>
  <si>
    <t>円）</t>
    <rPh sb="0" eb="1">
      <t>エン</t>
    </rPh>
    <phoneticPr fontId="2"/>
  </si>
  <si>
    <t>　（フリガナ）</t>
    <phoneticPr fontId="2"/>
  </si>
  <si>
    <t>※振込先銀行を前回振込時より変更された場合には、別途その旨をお知らせください。</t>
    <rPh sb="1" eb="4">
      <t>フリコミサキ</t>
    </rPh>
    <rPh sb="4" eb="6">
      <t>ギンコウ</t>
    </rPh>
    <rPh sb="7" eb="9">
      <t>ゼンカイ</t>
    </rPh>
    <rPh sb="9" eb="11">
      <t>フリコミ</t>
    </rPh>
    <rPh sb="11" eb="12">
      <t>ジ</t>
    </rPh>
    <rPh sb="14" eb="16">
      <t>ヘンコウ</t>
    </rPh>
    <rPh sb="19" eb="21">
      <t>バアイ</t>
    </rPh>
    <rPh sb="24" eb="26">
      <t>ベット</t>
    </rPh>
    <rPh sb="28" eb="29">
      <t>ムネ</t>
    </rPh>
    <rPh sb="31" eb="32">
      <t>シ</t>
    </rPh>
    <phoneticPr fontId="2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</si>
  <si>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2"/>
  </si>
  <si>
    <t>分任研究契約担当者　殿</t>
    <rPh sb="0" eb="1">
      <t>ブン</t>
    </rPh>
    <rPh sb="1" eb="2">
      <t>ニン</t>
    </rPh>
    <rPh sb="2" eb="4">
      <t>ケンキュウ</t>
    </rPh>
    <rPh sb="4" eb="6">
      <t>ケイヤク</t>
    </rPh>
    <rPh sb="6" eb="9">
      <t>タントウシャ</t>
    </rPh>
    <rPh sb="10" eb="11">
      <t>ドノ</t>
    </rPh>
    <phoneticPr fontId="2"/>
  </si>
  <si>
    <t>間接経費率：</t>
    <rPh sb="0" eb="5">
      <t>カンセツケイヒリツ</t>
    </rPh>
    <phoneticPr fontId="2"/>
  </si>
  <si>
    <t>１．今回請求の内訳</t>
    <rPh sb="2" eb="4">
      <t>コンカイ</t>
    </rPh>
    <rPh sb="4" eb="6">
      <t>セイキュウ</t>
    </rPh>
    <rPh sb="7" eb="9">
      <t>ウチワケ</t>
    </rPh>
    <phoneticPr fontId="2"/>
  </si>
  <si>
    <t>当事業年度
契約額</t>
    <rPh sb="0" eb="1">
      <t>トウ</t>
    </rPh>
    <rPh sb="1" eb="3">
      <t>ジギョウ</t>
    </rPh>
    <rPh sb="3" eb="5">
      <t>ネンド</t>
    </rPh>
    <rPh sb="6" eb="8">
      <t>ケイヤク</t>
    </rPh>
    <rPh sb="8" eb="9">
      <t>ガク</t>
    </rPh>
    <phoneticPr fontId="2"/>
  </si>
  <si>
    <t>受入済額
（累計）</t>
    <rPh sb="0" eb="2">
      <t>ウケイレ</t>
    </rPh>
    <rPh sb="2" eb="3">
      <t>スミ</t>
    </rPh>
    <rPh sb="3" eb="4">
      <t>ガク</t>
    </rPh>
    <rPh sb="6" eb="8">
      <t>ルイケイ</t>
    </rPh>
    <phoneticPr fontId="2"/>
  </si>
  <si>
    <t>支出済額
（累計）</t>
    <rPh sb="0" eb="2">
      <t>シシュツ</t>
    </rPh>
    <rPh sb="2" eb="3">
      <t>ズミ</t>
    </rPh>
    <rPh sb="3" eb="4">
      <t>ガク</t>
    </rPh>
    <rPh sb="6" eb="8">
      <t>ルイケイ</t>
    </rPh>
    <phoneticPr fontId="2"/>
  </si>
  <si>
    <t>受入残額</t>
    <rPh sb="0" eb="2">
      <t>ウケイレ</t>
    </rPh>
    <rPh sb="2" eb="4">
      <t>ザンガク</t>
    </rPh>
    <phoneticPr fontId="2"/>
  </si>
  <si>
    <t>今回支出
予定額</t>
    <rPh sb="0" eb="2">
      <t>コンカイ</t>
    </rPh>
    <rPh sb="2" eb="4">
      <t>シシュツ</t>
    </rPh>
    <rPh sb="5" eb="7">
      <t>ヨテイ</t>
    </rPh>
    <rPh sb="7" eb="8">
      <t>ガク</t>
    </rPh>
    <phoneticPr fontId="2"/>
  </si>
  <si>
    <t>今回請求
基礎額</t>
    <rPh sb="0" eb="2">
      <t>コンカイ</t>
    </rPh>
    <rPh sb="2" eb="4">
      <t>セイキュウ</t>
    </rPh>
    <rPh sb="5" eb="7">
      <t>キソ</t>
    </rPh>
    <rPh sb="7" eb="8">
      <t>ガク</t>
    </rPh>
    <phoneticPr fontId="2"/>
  </si>
  <si>
    <t>支出済⇔支出予定</t>
    <rPh sb="0" eb="2">
      <t>シシュツ</t>
    </rPh>
    <rPh sb="2" eb="3">
      <t>ズミ</t>
    </rPh>
    <rPh sb="4" eb="6">
      <t>シシュツ</t>
    </rPh>
    <rPh sb="6" eb="8">
      <t>ヨテイ</t>
    </rPh>
    <phoneticPr fontId="2"/>
  </si>
  <si>
    <t>物品費</t>
    <rPh sb="0" eb="2">
      <t>ブッピン</t>
    </rPh>
    <rPh sb="2" eb="3">
      <t>ヒ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</si>
  <si>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</si>
  <si>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</si>
  <si>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</t>
    <rPh sb="2" eb="3">
      <t>タ</t>
    </rPh>
    <phoneticPr fontId="2"/>
  </si>
  <si>
    <t>直接経費計</t>
    <rPh sb="0" eb="2">
      <t>チョクセツ</t>
    </rPh>
    <rPh sb="2" eb="4">
      <t>ケイヒ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</si>
  <si>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2"/>
  </si>
  <si>
    <t>合計</t>
    <rPh sb="0" eb="2">
      <t>ゴウケイ</t>
    </rPh>
    <phoneticPr fontId="2"/>
  </si>
  <si>
    <t>内、直接経費の
自己負担額</t>
    <rPh sb="0" eb="1">
      <t>ウチ</t>
    </rPh>
    <rPh sb="2" eb="4">
      <t>チョクセツ</t>
    </rPh>
    <rPh sb="4" eb="6">
      <t>ケイヒ</t>
    </rPh>
    <rPh sb="8" eb="10">
      <t>ジコ</t>
    </rPh>
    <rPh sb="10" eb="12">
      <t>フタン</t>
    </rPh>
    <rPh sb="12" eb="13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</si>
  <si>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</si>
  <si>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２．今後の支出予定（直接経費）</t>
    <rPh sb="2" eb="4">
      <t>コンゴ</t>
    </rPh>
    <rPh sb="5" eb="7">
      <t>シシュツ</t>
    </rPh>
    <rPh sb="7" eb="9">
      <t>ヨテイ</t>
    </rPh>
    <rPh sb="10" eb="11">
      <t>チョク</t>
    </rPh>
    <rPh sb="11" eb="12">
      <t>セツ</t>
    </rPh>
    <rPh sb="12" eb="14">
      <t>ケイヒ</t>
    </rPh>
    <phoneticPr fontId="2"/>
  </si>
  <si>
    <t>第1四半期</t>
    <rPh sb="0" eb="1">
      <t>ダイ</t>
    </rPh>
    <rPh sb="2" eb="5">
      <t>シハンキ</t>
    </rPh>
    <phoneticPr fontId="2"/>
  </si>
  <si>
    <t>第2四半期</t>
    <rPh sb="0" eb="1">
      <t>ダイ</t>
    </rPh>
    <rPh sb="2" eb="5">
      <t>シハンキ</t>
    </rPh>
    <phoneticPr fontId="2"/>
  </si>
  <si>
    <t>第3四半期</t>
    <rPh sb="0" eb="1">
      <t>ダイ</t>
    </rPh>
    <rPh sb="2" eb="5">
      <t>シハンキ</t>
    </rPh>
    <phoneticPr fontId="2"/>
  </si>
  <si>
    <t>第4四半期</t>
    <rPh sb="0" eb="1">
      <t>ダイ</t>
    </rPh>
    <rPh sb="2" eb="5">
      <t>シハンキ</t>
    </rPh>
    <phoneticPr fontId="2"/>
  </si>
  <si>
    <t>契約額－合計</t>
    <rPh sb="0" eb="2">
      <t>ケイヤク</t>
    </rPh>
    <rPh sb="2" eb="3">
      <t>ガク</t>
    </rPh>
    <rPh sb="4" eb="6">
      <t>ゴウケイ</t>
    </rPh>
    <phoneticPr fontId="2"/>
  </si>
  <si>
    <t>支出予定額</t>
  </si>
  <si>
    <t>経理様式５７</t>
    <rPh sb="0" eb="4">
      <t>ケイリヨウシキ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</si>
  <si>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</si>
  <si>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</si>
  <si>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</si>
  <si>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</si>
  <si>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※既経過の四半期については、支出済額を記入してください。</t>
    <rPh sb="1" eb="2">
      <t>キ</t>
    </rPh>
    <rPh sb="2" eb="4">
      <t>ケイカ</t>
    </rPh>
    <rPh sb="5" eb="8">
      <t>シハンキ</t>
    </rPh>
    <rPh sb="14" eb="16">
      <t>シシュツ</t>
    </rPh>
    <rPh sb="16" eb="17">
      <t>ズ</t>
    </rPh>
    <rPh sb="17" eb="18">
      <t>ガク</t>
    </rPh>
    <rPh sb="19" eb="21">
      <t>キニュウ</t>
    </rPh>
    <phoneticPr fontId="2"/>
  </si>
  <si>
    <t>費目</t>
    <rPh sb="0" eb="2">
      <t>ヒモク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</si>
  <si>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</si>
  <si>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※変更契約により契約額が変わった場合には、変更後の契約額を記入してください。</t>
    <rPh sb="1" eb="3">
      <t>ヘンコウ</t>
    </rPh>
    <rPh sb="3" eb="5">
      <t>ケイヤク</t>
    </rPh>
    <rPh sb="8" eb="10">
      <t>ケイヤク</t>
    </rPh>
    <rPh sb="10" eb="11">
      <t>ガク</t>
    </rPh>
    <rPh sb="12" eb="13">
      <t>カ</t>
    </rPh>
    <rPh sb="16" eb="18">
      <t>バアイ</t>
    </rPh>
    <rPh sb="21" eb="23">
      <t>ヘンコウ</t>
    </rPh>
    <rPh sb="23" eb="24">
      <t>ゴ</t>
    </rPh>
    <rPh sb="25" eb="27">
      <t>ケイヤク</t>
    </rPh>
    <rPh sb="27" eb="28">
      <t>ガク</t>
    </rPh>
    <rPh sb="29" eb="31">
      <t>キニュウ</t>
    </rPh>
    <phoneticPr fontId="2"/>
  </si>
  <si>
    <t>事務処理マニュアルの確認</t>
    <rPh sb="0" eb="2">
      <t>ジム</t>
    </rPh>
    <rPh sb="2" eb="4">
      <t>ショリ</t>
    </rPh>
    <rPh sb="10" eb="12">
      <t>カクニン</t>
    </rPh>
    <phoneticPr fontId="2"/>
  </si>
  <si>
    <t>◆委託研究事務処理説明書</t>
    <phoneticPr fontId="2"/>
  </si>
  <si>
    <t>https://www.jst.go.jp/contract/index2.html</t>
    <phoneticPr fontId="2"/>
  </si>
  <si>
    <t>◆事務処理説明動画</t>
    <phoneticPr fontId="2"/>
  </si>
  <si>
    <t>https://www.jst.go.jp/contract/movie/index.html</t>
    <phoneticPr fontId="2"/>
  </si>
  <si>
    <t>委託研究費を請求するときの注意点</t>
    <rPh sb="0" eb="2">
      <t>イタク</t>
    </rPh>
    <rPh sb="2" eb="5">
      <t>ケンキュウヒ</t>
    </rPh>
    <rPh sb="6" eb="8">
      <t>セイキュウ</t>
    </rPh>
    <rPh sb="13" eb="16">
      <t>チュウイテン</t>
    </rPh>
    <phoneticPr fontId="2"/>
  </si>
  <si>
    <t>◆請求対象</t>
    <phoneticPr fontId="2"/>
  </si>
  <si>
    <t>◆業者への支払いが分割払いのとき（設備装置の購入、システム開発や試験の外注など）</t>
    <phoneticPr fontId="2"/>
  </si>
  <si>
    <t>（例）業者への支払い費用（15,000,000円）が2回払いとなるケース</t>
    <phoneticPr fontId="2"/>
  </si>
  <si>
    <t>委託研究費を支出するときの注意点</t>
    <phoneticPr fontId="2"/>
  </si>
  <si>
    <t>◆支出期限</t>
    <phoneticPr fontId="2"/>
  </si>
  <si>
    <t xml:space="preserve">
委託研究費は、当年度末（3月31日）の2か月後（翌年度5月31日）まで支出可能です。
ただし、検収が当年度末（3月31日）までに完了していることが条件です。
検収が翌年度4月以降となるものは、翌年度に配分される委託研究費からの支出となりますので、ご注意ください。</t>
    <phoneticPr fontId="2"/>
  </si>
  <si>
    <t>業者からの請求</t>
    <phoneticPr fontId="2"/>
  </si>
  <si>
    <t>納品</t>
    <phoneticPr fontId="2"/>
  </si>
  <si>
    <t>検収</t>
    <phoneticPr fontId="2"/>
  </si>
  <si>
    <t>機関の対応</t>
    <phoneticPr fontId="2"/>
  </si>
  <si>
    <t>1回目：契約金10,000,000円</t>
    <phoneticPr fontId="2"/>
  </si>
  <si>
    <t>なし</t>
    <phoneticPr fontId="2"/>
  </si>
  <si>
    <t>立替払い</t>
    <phoneticPr fontId="2"/>
  </si>
  <si>
    <t>2回目：代金5,000,000円</t>
    <phoneticPr fontId="2"/>
  </si>
  <si>
    <t>あり</t>
    <phoneticPr fontId="2"/>
  </si>
  <si>
    <t>完了</t>
    <phoneticPr fontId="2"/>
  </si>
  <si>
    <t>手続き</t>
    <phoneticPr fontId="2"/>
  </si>
  <si>
    <t>期中に契約期間が終了する
委託研究契約</t>
    <phoneticPr fontId="2"/>
  </si>
  <si>
    <r>
      <t xml:space="preserve">物品調達・役務等の
</t>
    </r>
    <r>
      <rPr>
        <b/>
        <u/>
        <sz val="11"/>
        <rFont val="ＭＳ Ｐゴシック"/>
        <family val="3"/>
        <charset val="128"/>
      </rPr>
      <t>契約</t>
    </r>
    <phoneticPr fontId="2"/>
  </si>
  <si>
    <t>当該事業年度の３月３１日</t>
    <phoneticPr fontId="2"/>
  </si>
  <si>
    <t>契約期間終了日または
研究中止日</t>
    <phoneticPr fontId="2"/>
  </si>
  <si>
    <r>
      <t xml:space="preserve">物品調達・役務等の
</t>
    </r>
    <r>
      <rPr>
        <b/>
        <u/>
        <sz val="11"/>
        <rFont val="ＭＳ Ｐゴシック"/>
        <family val="3"/>
        <charset val="128"/>
      </rPr>
      <t>検収</t>
    </r>
    <phoneticPr fontId="2"/>
  </si>
  <si>
    <r>
      <t xml:space="preserve">業者等への支払い
</t>
    </r>
    <r>
      <rPr>
        <b/>
        <u/>
        <sz val="11"/>
        <rFont val="ＭＳ Ｐゴシック"/>
        <family val="3"/>
        <charset val="128"/>
      </rPr>
      <t>支出</t>
    </r>
    <phoneticPr fontId="2"/>
  </si>
  <si>
    <t>翌事業年度の５月３１日</t>
    <phoneticPr fontId="2"/>
  </si>
  <si>
    <t>委託研究実績報告書の
提出期限</t>
    <phoneticPr fontId="2"/>
  </si>
  <si>
    <t>当該事業年度末（３／３１）に契約期間が
終了もしくは年度更新となる委託研究契約</t>
    <phoneticPr fontId="2"/>
  </si>
  <si>
    <t>◆業者等への支払方法</t>
    <phoneticPr fontId="2"/>
  </si>
  <si>
    <t>認められるもの</t>
    <phoneticPr fontId="2"/>
  </si>
  <si>
    <t>認められないもの</t>
    <phoneticPr fontId="2"/>
  </si>
  <si>
    <t>手形、相殺決済、電子記録債権による決済、売掛債権一括信託など</t>
    <phoneticPr fontId="2"/>
  </si>
  <si>
    <t>金融機関からの振込</t>
    <phoneticPr fontId="2"/>
  </si>
  <si>
    <r>
      <t xml:space="preserve">「金融機関からの振込」としてください。
</t>
    </r>
    <r>
      <rPr>
        <u/>
        <sz val="11"/>
        <rFont val="ＭＳ Ｐゴシック"/>
        <family val="3"/>
        <charset val="128"/>
      </rPr>
      <t>それ以外の支払方法は認められませんので、ご注意ください。</t>
    </r>
    <phoneticPr fontId="2"/>
  </si>
  <si>
    <t>立替分と合わせて、
計15,000,000円をＪＳＴに請求</t>
    <phoneticPr fontId="2"/>
  </si>
  <si>
    <t>検収が完了し、業者等への支払日が1/1～5/31となるもの</t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phoneticPr fontId="2"/>
  </si>
  <si>
    <t>第1四半期分の請求書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</si>
  <si>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第2四半期分の請求書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</si>
  <si>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第3四半期分の請求書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</si>
  <si>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第4四半期分の請求書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</si>
  <si>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r>
      <t xml:space="preserve">検収が完了し、業者等への支払日が4/1～6/30となるもの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※検収完了していても、支払日が7/1以降となるものは請求できません。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1" eb="33">
      <t>ケンシュウ</t>
    </rPh>
    <rPh sb="33" eb="35">
      <t>カンリョウ</t>
    </rPh>
    <rPh sb="41" eb="43">
      <t>シハラ</t>
    </rPh>
    <rPh sb="43" eb="44">
      <t>ビ</t>
    </rPh>
    <rPh sb="48" eb="50">
      <t>イコウ</t>
    </rPh>
    <rPh sb="56" eb="58">
      <t>セイキュウ</t>
    </rPh>
    <phoneticPr fontId="2"/>
  </si>
  <si>
    <t>請求対象</t>
    <rPh sb="0" eb="2">
      <t>セイキュウ</t>
    </rPh>
    <rPh sb="2" eb="4">
      <t>タイショウ</t>
    </rPh>
    <phoneticPr fontId="2"/>
  </si>
  <si>
    <r>
      <t xml:space="preserve">
四半期ごとに、ＪＳＴに委託研究費請求書をご提出いただきます。</t>
    </r>
    <r>
      <rPr>
        <u/>
        <sz val="11"/>
        <rFont val="ＭＳ Ｐゴシック"/>
        <family val="3"/>
        <charset val="128"/>
      </rPr>
      <t>検収が完了し、業者等への支払日が当該四半期となるものが対象です。</t>
    </r>
    <r>
      <rPr>
        <sz val="11"/>
        <rFont val="ＭＳ Ｐゴシック"/>
        <family val="3"/>
        <charset val="128"/>
      </rPr>
      <t xml:space="preserve">
</t>
    </r>
    <rPh sb="38" eb="40">
      <t>ギョウシャ</t>
    </rPh>
    <rPh sb="40" eb="41">
      <t>トウ</t>
    </rPh>
    <rPh sb="43" eb="45">
      <t>シハラ</t>
    </rPh>
    <rPh sb="45" eb="46">
      <t>ビ</t>
    </rPh>
    <rPh sb="47" eb="49">
      <t>トウガイ</t>
    </rPh>
    <rPh sb="49" eb="52">
      <t>シハンキ</t>
    </rPh>
    <phoneticPr fontId="2"/>
  </si>
  <si>
    <r>
      <t xml:space="preserve">
</t>
    </r>
    <r>
      <rPr>
        <u/>
        <sz val="11"/>
        <rFont val="ＭＳ Ｐゴシック"/>
        <family val="3"/>
        <charset val="128"/>
      </rPr>
      <t>納品物がない時点で発生する費用（契約金などの前払費用）については、いったん機関にて立替払いをしていただく必要がありますので、ご注意ください。</t>
    </r>
    <r>
      <rPr>
        <sz val="11"/>
        <rFont val="ＭＳ Ｐゴシック"/>
        <family val="3"/>
        <charset val="128"/>
      </rPr>
      <t xml:space="preserve">
すべての検収が完了する時点で、立替分をＪＳＴに請求してください。
</t>
    </r>
    <phoneticPr fontId="2"/>
  </si>
  <si>
    <r>
      <t xml:space="preserve">検収が完了し、業者等への支払日が7/1～9/30となるもの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※検収完了していても、支払日が10/1以降となるものは請求できません。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1" eb="33">
      <t>ケンシュウ</t>
    </rPh>
    <rPh sb="33" eb="35">
      <t>カンリョウ</t>
    </rPh>
    <rPh sb="41" eb="43">
      <t>シハライ</t>
    </rPh>
    <rPh sb="43" eb="44">
      <t>ビ</t>
    </rPh>
    <rPh sb="49" eb="51">
      <t>イコウ</t>
    </rPh>
    <rPh sb="57" eb="59">
      <t>セイキュウ</t>
    </rPh>
    <phoneticPr fontId="2"/>
  </si>
  <si>
    <r>
      <t xml:space="preserve">検収が完了し、業者等への支払日が10/1～12/31となるもの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※検収完了していても、支払日が1/1以降となるものは請求できません。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3" eb="35">
      <t>ケンシュウ</t>
    </rPh>
    <rPh sb="35" eb="37">
      <t>カンリョウ</t>
    </rPh>
    <rPh sb="43" eb="45">
      <t>シハライ</t>
    </rPh>
    <rPh sb="45" eb="46">
      <t>ビ</t>
    </rPh>
    <rPh sb="50" eb="52">
      <t>イコウ</t>
    </rPh>
    <rPh sb="58" eb="60">
      <t>セイキュウ</t>
    </rPh>
    <phoneticPr fontId="2"/>
  </si>
  <si>
    <t>役職・氏名：</t>
    <rPh sb="0" eb="2">
      <t>ヤクショク</t>
    </rPh>
    <rPh sb="3" eb="5">
      <t>シメイ</t>
    </rPh>
    <phoneticPr fontId="2"/>
  </si>
  <si>
    <t>研究機関名：</t>
    <rPh sb="0" eb="2">
      <t>ケンキュウ</t>
    </rPh>
    <rPh sb="2" eb="5">
      <t>キカンメイ</t>
    </rPh>
    <phoneticPr fontId="2"/>
  </si>
  <si>
    <t>研究機関名：</t>
    <rPh sb="0" eb="2">
      <t>ケンキュウ</t>
    </rPh>
    <phoneticPr fontId="2"/>
  </si>
  <si>
    <t>役職・氏名：</t>
    <phoneticPr fontId="2"/>
  </si>
  <si>
    <t>※黄色塗り部分のみを記入してください（0円の場合は空欄とせず、「0」を記入してください）。</t>
    <rPh sb="1" eb="3">
      <t>キイロ</t>
    </rPh>
    <rPh sb="3" eb="4">
      <t>ヌ</t>
    </rPh>
    <rPh sb="5" eb="7">
      <t>ブブン</t>
    </rPh>
    <rPh sb="10" eb="12">
      <t>キニュウ</t>
    </rPh>
    <rPh sb="20" eb="21">
      <t>エン</t>
    </rPh>
    <rPh sb="22" eb="24">
      <t>バアイ</t>
    </rPh>
    <rPh sb="25" eb="27">
      <t>クウラン</t>
    </rPh>
    <rPh sb="35" eb="37">
      <t>キニュウ</t>
    </rPh>
    <phoneticPr fontId="2"/>
  </si>
  <si>
    <t>委託研究契約に基づき、下記の通り請求します。</t>
    <phoneticPr fontId="2"/>
  </si>
  <si>
    <t>適格請求書発行事業者登録番号：</t>
    <phoneticPr fontId="2"/>
  </si>
  <si>
    <r>
      <rPr>
        <sz val="9"/>
        <rFont val="ＭＳ Ｐゴシック"/>
        <family val="3"/>
        <charset val="128"/>
      </rPr>
      <t>適格請求書発行事業者登録番号</t>
    </r>
    <r>
      <rPr>
        <sz val="11"/>
        <rFont val="ＭＳ Ｐゴシック"/>
        <family val="3"/>
        <charset val="128"/>
      </rPr>
      <t>：</t>
    </r>
    <phoneticPr fontId="2"/>
  </si>
  <si>
    <t>適用税率10%対象額　（</t>
    <rPh sb="0" eb="2">
      <t>テキヨウ</t>
    </rPh>
    <rPh sb="2" eb="4">
      <t>ゼイリツ</t>
    </rPh>
    <rPh sb="7" eb="9">
      <t>タイショウ</t>
    </rPh>
    <rPh sb="9" eb="10">
      <t>ガク</t>
    </rPh>
    <phoneticPr fontId="2"/>
  </si>
  <si>
    <t>円）</t>
    <phoneticPr fontId="2"/>
  </si>
  <si>
    <t>※黄色塗り部分のみ記入又はプルダウン選択してください。</t>
    <rPh sb="1" eb="2">
      <t>コウ</t>
    </rPh>
    <rPh sb="2" eb="4">
      <t>イロヌ</t>
    </rPh>
    <rPh sb="5" eb="7">
      <t>ブブン</t>
    </rPh>
    <rPh sb="9" eb="11">
      <t>キニュウ</t>
    </rPh>
    <rPh sb="11" eb="12">
      <t>マタ</t>
    </rPh>
    <rPh sb="18" eb="20">
      <t>センタク</t>
    </rPh>
    <phoneticPr fontId="2"/>
  </si>
  <si>
    <t>委託研究費請求書</t>
    <phoneticPr fontId="2"/>
  </si>
  <si>
    <t>研究題目名　 ：</t>
    <rPh sb="4" eb="5">
      <t>メイ</t>
    </rPh>
    <phoneticPr fontId="2"/>
  </si>
  <si>
    <t>研究担当者名：</t>
    <rPh sb="5" eb="6">
      <t>メイ</t>
    </rPh>
    <phoneticPr fontId="2"/>
  </si>
  <si>
    <t>経理様式57 （資金需要払い）</t>
    <rPh sb="8" eb="13">
      <t>シキンジュヨウバラ</t>
    </rPh>
    <phoneticPr fontId="2"/>
  </si>
  <si>
    <t>経理様式57 （資金需要払い）</t>
    <rPh sb="0" eb="4">
      <t>ケイリヨウシキ</t>
    </rPh>
    <rPh sb="8" eb="13">
      <t>シキンジュヨウバラ</t>
    </rPh>
    <phoneticPr fontId="2"/>
  </si>
  <si>
    <t>研究題目名：</t>
    <rPh sb="0" eb="2">
      <t>ケンキュウ</t>
    </rPh>
    <rPh sb="2" eb="4">
      <t>ダイモク</t>
    </rPh>
    <rPh sb="4" eb="5">
      <t>メイ</t>
    </rPh>
    <phoneticPr fontId="2"/>
  </si>
  <si>
    <t>委託研究費請求内訳書</t>
    <phoneticPr fontId="2"/>
  </si>
  <si>
    <t>（単位：円）</t>
  </si>
  <si>
    <t>内消費税額　（</t>
    <phoneticPr fontId="2"/>
  </si>
  <si>
    <t>第1四半期分</t>
    <phoneticPr fontId="2"/>
  </si>
  <si>
    <t>令和○年度</t>
    <phoneticPr fontId="2"/>
  </si>
  <si>
    <t>第2四半期分</t>
    <phoneticPr fontId="2"/>
  </si>
  <si>
    <t>第3四半期分</t>
    <phoneticPr fontId="2"/>
  </si>
  <si>
    <t>第4四半期分</t>
    <phoneticPr fontId="2"/>
  </si>
  <si>
    <t>【請求額内訳】</t>
    <phoneticPr fontId="2"/>
  </si>
  <si>
    <t>円</t>
    <rPh sb="0" eb="1">
      <t>エン</t>
    </rPh>
    <phoneticPr fontId="2"/>
  </si>
  <si>
    <t>直接経費：</t>
    <rPh sb="0" eb="2">
      <t>チョクセツ</t>
    </rPh>
    <rPh sb="2" eb="4">
      <t>ケイヒ</t>
    </rPh>
    <phoneticPr fontId="2"/>
  </si>
  <si>
    <t>間接経費：</t>
    <rPh sb="0" eb="4">
      <t>カンセツケイヒ</t>
    </rPh>
    <phoneticPr fontId="2"/>
  </si>
  <si>
    <t>第1四半期分</t>
  </si>
  <si>
    <t>研究開始前に以下の内容を必ずご確認ください</t>
    <phoneticPr fontId="2"/>
  </si>
  <si>
    <t xml:space="preserve">事務処理にあたって、必ず事前に委託研究事務処理説明書をお読みください。
また、事務処理説明動画も合わせてご覧ください。
</t>
    <phoneticPr fontId="2"/>
  </si>
  <si>
    <t xml:space="preserve">「研究成果展開事業」の「企業等」→「委託研究事務処理説明書（共通版、補完版）」をクリック。
共通版と補完版の両方をお読みください。
</t>
    <rPh sb="1" eb="3">
      <t>ケンキュウ</t>
    </rPh>
    <rPh sb="3" eb="5">
      <t>セイカ</t>
    </rPh>
    <rPh sb="5" eb="7">
      <t>テンカイ</t>
    </rPh>
    <rPh sb="7" eb="9">
      <t>ジギョウ</t>
    </rPh>
    <rPh sb="12" eb="14">
      <t>キギョウ</t>
    </rPh>
    <rPh sb="14" eb="15">
      <t>トウ</t>
    </rPh>
    <rPh sb="46" eb="48">
      <t>キョウツウ</t>
    </rPh>
    <rPh sb="48" eb="49">
      <t>バン</t>
    </rPh>
    <rPh sb="50" eb="52">
      <t>ホカン</t>
    </rPh>
    <rPh sb="52" eb="53">
      <t>バン</t>
    </rPh>
    <rPh sb="54" eb="56">
      <t>リョウホウ</t>
    </rPh>
    <rPh sb="58" eb="59">
      <t>ヨ</t>
    </rPh>
    <phoneticPr fontId="2"/>
  </si>
  <si>
    <t>　令和7年度</t>
    <phoneticPr fontId="2"/>
  </si>
  <si>
    <t>(250401)</t>
    <phoneticPr fontId="2"/>
  </si>
  <si>
    <t>令和7年度</t>
    <phoneticPr fontId="2"/>
  </si>
  <si>
    <t>【令和7年度】</t>
    <rPh sb="1" eb="3">
      <t>レイワ</t>
    </rPh>
    <rPh sb="4" eb="5">
      <t>ド</t>
    </rPh>
    <phoneticPr fontId="2"/>
  </si>
  <si>
    <t>【委託研究事務処理説明書　共通版（企業等）　47ページより抜粋】</t>
    <phoneticPr fontId="2"/>
  </si>
  <si>
    <t>⑦ 直接経費の支出方法について
　直接経費の支出（研究機関から納入業者等への支払）は、原則として、金融機関か
らの振込としてください。手形取引は、不渡りになる場合や振出しから決済までの時
間が長い等、不確定要素が高いため、認められません。その他、相殺決済等、振込支
払い以外の決済方法は認められません。</t>
    <phoneticPr fontId="2"/>
  </si>
  <si>
    <t>【委託研究事務処理説明書　共通版（企業等）　41ページより抜粋】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</si>
</sst>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u/>
      <sz val="10"/>
      <color indexed="10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.5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DAEEF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" fillId="0" borderId="0" xfId="2">
      <alignment vertical="center"/>
    </xf>
    <xf numFmtId="0" fontId="5" fillId="2" borderId="9" xfId="2" applyFont="1" applyFill="1" applyBorder="1" applyAlignment="1">
      <alignment horizontal="right" vertical="center"/>
    </xf>
    <xf numFmtId="9" fontId="1" fillId="2" borderId="10" xfId="2" applyNumberFormat="1" applyFill="1" applyBorder="1" applyAlignment="1">
      <alignment horizontal="right" vertical="center"/>
    </xf>
    <xf numFmtId="0" fontId="1" fillId="0" borderId="0" xfId="2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11" fillId="0" borderId="0" xfId="2" applyFont="1">
      <alignment vertical="center"/>
    </xf>
    <xf numFmtId="3" fontId="4" fillId="3" borderId="11" xfId="2" applyNumberFormat="1" applyFont="1" applyFill="1" applyBorder="1">
      <alignment vertical="center"/>
    </xf>
    <xf numFmtId="3" fontId="4" fillId="3" borderId="12" xfId="2" applyNumberFormat="1" applyFont="1" applyFill="1" applyBorder="1">
      <alignment vertical="center"/>
    </xf>
    <xf numFmtId="3" fontId="4" fillId="2" borderId="12" xfId="2" applyNumberFormat="1" applyFont="1" applyFill="1" applyBorder="1">
      <alignment vertical="center"/>
    </xf>
    <xf numFmtId="0" fontId="12" fillId="0" borderId="0" xfId="2" applyFont="1">
      <alignment vertical="center"/>
    </xf>
    <xf numFmtId="0" fontId="13" fillId="0" borderId="11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3" fontId="15" fillId="3" borderId="12" xfId="2" applyNumberFormat="1" applyFont="1" applyFill="1" applyBorder="1">
      <alignment vertical="center"/>
    </xf>
    <xf numFmtId="0" fontId="4" fillId="0" borderId="14" xfId="2" applyFont="1" applyBorder="1" applyAlignment="1">
      <alignment horizontal="center" vertical="center" wrapText="1"/>
    </xf>
    <xf numFmtId="49" fontId="0" fillId="0" borderId="0" xfId="2" applyNumberFormat="1" applyFont="1" applyAlignment="1">
      <alignment horizontal="right" vertical="center"/>
    </xf>
    <xf numFmtId="0" fontId="18" fillId="0" borderId="0" xfId="2" applyFont="1">
      <alignment vertical="center"/>
    </xf>
    <xf numFmtId="3" fontId="4" fillId="4" borderId="11" xfId="2" applyNumberFormat="1" applyFont="1" applyFill="1" applyBorder="1" applyProtection="1">
      <alignment vertical="center"/>
      <protection locked="0"/>
    </xf>
    <xf numFmtId="3" fontId="4" fillId="2" borderId="11" xfId="2" applyNumberFormat="1" applyFont="1" applyFill="1" applyBorder="1">
      <alignment vertical="center"/>
    </xf>
    <xf numFmtId="0" fontId="4" fillId="0" borderId="11" xfId="2" applyFont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 wrapText="1"/>
    </xf>
    <xf numFmtId="3" fontId="4" fillId="4" borderId="12" xfId="2" applyNumberFormat="1" applyFont="1" applyFill="1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12" fillId="5" borderId="0" xfId="2" applyFont="1" applyFill="1">
      <alignment vertical="center"/>
    </xf>
    <xf numFmtId="0" fontId="1" fillId="5" borderId="0" xfId="2" applyFill="1">
      <alignment vertical="center"/>
    </xf>
    <xf numFmtId="3" fontId="1" fillId="5" borderId="0" xfId="2" applyNumberFormat="1" applyFill="1">
      <alignment vertical="center"/>
    </xf>
    <xf numFmtId="0" fontId="16" fillId="5" borderId="0" xfId="2" applyFont="1" applyFill="1" applyAlignment="1">
      <alignment vertical="center" wrapText="1"/>
    </xf>
    <xf numFmtId="0" fontId="7" fillId="5" borderId="0" xfId="2" applyFont="1" applyFill="1" applyAlignment="1">
      <alignment vertical="center" wrapText="1"/>
    </xf>
    <xf numFmtId="0" fontId="8" fillId="5" borderId="0" xfId="2" applyFont="1" applyFill="1">
      <alignment vertical="center"/>
    </xf>
    <xf numFmtId="0" fontId="17" fillId="5" borderId="0" xfId="2" applyFont="1" applyFill="1" applyAlignment="1">
      <alignment horizontal="right" vertical="center"/>
    </xf>
    <xf numFmtId="0" fontId="3" fillId="5" borderId="0" xfId="2" applyFont="1" applyFill="1">
      <alignment vertical="center"/>
    </xf>
    <xf numFmtId="0" fontId="3" fillId="5" borderId="0" xfId="2" applyFont="1" applyFill="1" applyAlignment="1">
      <alignment horizontal="center" vertical="center"/>
    </xf>
    <xf numFmtId="176" fontId="20" fillId="5" borderId="0" xfId="2" applyNumberFormat="1" applyFont="1" applyFill="1" applyAlignment="1" applyProtection="1">
      <alignment horizontal="center" vertical="center"/>
      <protection locked="0"/>
    </xf>
    <xf numFmtId="0" fontId="3" fillId="5" borderId="0" xfId="2" applyFont="1" applyFill="1" applyAlignment="1">
      <alignment horizontal="left" vertical="center"/>
    </xf>
    <xf numFmtId="0" fontId="4" fillId="5" borderId="0" xfId="2" applyFont="1" applyFill="1" applyAlignment="1">
      <alignment horizontal="center" vertical="center"/>
    </xf>
    <xf numFmtId="3" fontId="4" fillId="5" borderId="0" xfId="2" applyNumberFormat="1" applyFont="1" applyFill="1">
      <alignment vertical="center"/>
    </xf>
    <xf numFmtId="0" fontId="1" fillId="5" borderId="0" xfId="2" applyFill="1" applyAlignment="1">
      <alignment horizontal="right" vertical="center"/>
    </xf>
    <xf numFmtId="0" fontId="11" fillId="5" borderId="0" xfId="2" applyFont="1" applyFill="1">
      <alignment vertical="center"/>
    </xf>
    <xf numFmtId="0" fontId="0" fillId="5" borderId="0" xfId="0" applyFill="1">
      <alignment vertical="center"/>
    </xf>
    <xf numFmtId="0" fontId="18" fillId="5" borderId="0" xfId="2" applyFont="1" applyFill="1">
      <alignment vertical="center"/>
    </xf>
    <xf numFmtId="0" fontId="0" fillId="0" borderId="12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5" borderId="0" xfId="0" applyFill="1" applyAlignment="1">
      <alignment horizontal="left" vertical="top" wrapText="1" inden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right" vertical="center"/>
    </xf>
    <xf numFmtId="0" fontId="0" fillId="5" borderId="1" xfId="0" applyFill="1" applyBorder="1">
      <alignment vertical="center"/>
    </xf>
    <xf numFmtId="3" fontId="3" fillId="5" borderId="0" xfId="0" applyNumberFormat="1" applyFont="1" applyFill="1">
      <alignment vertical="center"/>
    </xf>
    <xf numFmtId="3" fontId="0" fillId="5" borderId="0" xfId="0" applyNumberFormat="1" applyFill="1">
      <alignment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19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3" fillId="5" borderId="1" xfId="0" applyFont="1" applyFill="1" applyBorder="1">
      <alignment vertical="center"/>
    </xf>
    <xf numFmtId="0" fontId="4" fillId="5" borderId="0" xfId="0" applyFont="1" applyFill="1">
      <alignment vertical="center"/>
    </xf>
    <xf numFmtId="49" fontId="4" fillId="5" borderId="0" xfId="0" applyNumberFormat="1" applyFont="1" applyFill="1" applyAlignment="1">
      <alignment horizontal="left" vertical="center" indent="1" shrinkToFit="1"/>
    </xf>
    <xf numFmtId="0" fontId="6" fillId="5" borderId="0" xfId="0" applyFont="1" applyFill="1">
      <alignment vertical="center"/>
    </xf>
    <xf numFmtId="0" fontId="0" fillId="5" borderId="0" xfId="2" applyFont="1" applyFill="1">
      <alignment vertical="center"/>
    </xf>
    <xf numFmtId="0" fontId="19" fillId="5" borderId="0" xfId="2" applyFont="1" applyFill="1">
      <alignment vertical="center"/>
    </xf>
    <xf numFmtId="0" fontId="4" fillId="5" borderId="0" xfId="2" applyFont="1" applyFill="1" applyAlignment="1">
      <alignment horizontal="right" vertical="center"/>
    </xf>
    <xf numFmtId="0" fontId="29" fillId="5" borderId="0" xfId="2" applyFont="1" applyFill="1" applyAlignment="1">
      <alignment horizontal="right" vertical="center"/>
    </xf>
    <xf numFmtId="0" fontId="29" fillId="5" borderId="0" xfId="2" applyFont="1" applyFill="1">
      <alignment vertical="center"/>
    </xf>
    <xf numFmtId="0" fontId="29" fillId="5" borderId="0" xfId="2" applyFont="1" applyFill="1" applyAlignment="1">
      <alignment horizontal="center" vertical="center"/>
    </xf>
    <xf numFmtId="176" fontId="3" fillId="5" borderId="0" xfId="0" applyNumberFormat="1" applyFont="1" applyFill="1">
      <alignment vertical="center"/>
    </xf>
    <xf numFmtId="176" fontId="20" fillId="5" borderId="0" xfId="0" applyNumberFormat="1" applyFont="1" applyFill="1">
      <alignment vertical="center"/>
    </xf>
    <xf numFmtId="176" fontId="3" fillId="5" borderId="0" xfId="2" applyNumberFormat="1" applyFont="1" applyFill="1">
      <alignment vertical="center"/>
    </xf>
    <xf numFmtId="0" fontId="0" fillId="0" borderId="0" xfId="0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horizontal="right" vertical="center"/>
    </xf>
    <xf numFmtId="0" fontId="0" fillId="0" borderId="31" xfId="0" applyBorder="1">
      <alignment vertical="center"/>
    </xf>
    <xf numFmtId="3" fontId="0" fillId="0" borderId="0" xfId="0" applyNumberFormat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0" fontId="0" fillId="5" borderId="0" xfId="0" applyFill="1" applyAlignment="1">
      <alignment horizontal="right" vertical="center"/>
    </xf>
    <xf numFmtId="38" fontId="5" fillId="4" borderId="0" xfId="1" applyFont="1" applyFill="1" applyBorder="1" applyAlignment="1" applyProtection="1">
      <alignment horizontal="right" vertical="center"/>
      <protection locked="0"/>
    </xf>
    <xf numFmtId="38" fontId="5" fillId="5" borderId="0" xfId="1" applyFont="1" applyFill="1" applyBorder="1" applyAlignment="1" applyProtection="1">
      <alignment horizontal="right" vertical="center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5" borderId="0" xfId="0" applyFont="1" applyFill="1" applyAlignment="1">
      <alignment horizontal="right" vertical="center"/>
    </xf>
    <xf numFmtId="0" fontId="0" fillId="4" borderId="0" xfId="0" applyFill="1" applyAlignment="1" applyProtection="1">
      <alignment horizontal="left" vertical="center"/>
      <protection locked="0"/>
    </xf>
    <xf numFmtId="0" fontId="3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>
      <alignment vertical="center"/>
    </xf>
    <xf numFmtId="3" fontId="0" fillId="5" borderId="1" xfId="0" applyNumberFormat="1" applyFill="1" applyBorder="1">
      <alignment vertical="center"/>
    </xf>
    <xf numFmtId="58" fontId="0" fillId="4" borderId="0" xfId="0" applyNumberFormat="1" applyFill="1" applyAlignment="1" applyProtection="1">
      <alignment horizontal="right"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shrinkToFit="1"/>
      <protection locked="0"/>
    </xf>
    <xf numFmtId="0" fontId="4" fillId="5" borderId="7" xfId="0" applyFont="1" applyFill="1" applyBorder="1">
      <alignment vertical="center"/>
    </xf>
    <xf numFmtId="0" fontId="4" fillId="5" borderId="8" xfId="0" applyFont="1" applyFill="1" applyBorder="1">
      <alignment vertical="center"/>
    </xf>
    <xf numFmtId="49" fontId="4" fillId="4" borderId="7" xfId="0" applyNumberFormat="1" applyFont="1" applyFill="1" applyBorder="1" applyAlignment="1" applyProtection="1">
      <alignment horizontal="left" vertical="center" indent="1"/>
      <protection locked="0"/>
    </xf>
    <xf numFmtId="49" fontId="4" fillId="4" borderId="0" xfId="0" applyNumberFormat="1" applyFont="1" applyFill="1" applyAlignment="1" applyProtection="1">
      <alignment horizontal="left" vertical="center" indent="1"/>
      <protection locked="0"/>
    </xf>
    <xf numFmtId="49" fontId="4" fillId="4" borderId="8" xfId="0" applyNumberFormat="1" applyFont="1" applyFill="1" applyBorder="1" applyAlignment="1" applyProtection="1">
      <alignment horizontal="left" vertical="center" indent="1"/>
      <protection locked="0"/>
    </xf>
    <xf numFmtId="0" fontId="4" fillId="5" borderId="5" xfId="0" applyFont="1" applyFill="1" applyBorder="1">
      <alignment vertical="center"/>
    </xf>
    <xf numFmtId="0" fontId="4" fillId="5" borderId="6" xfId="0" applyFont="1" applyFill="1" applyBorder="1">
      <alignment vertical="center"/>
    </xf>
    <xf numFmtId="49" fontId="4" fillId="4" borderId="5" xfId="0" applyNumberFormat="1" applyFont="1" applyFill="1" applyBorder="1" applyAlignment="1" applyProtection="1">
      <alignment horizontal="left" vertical="center" inden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/>
      <protection locked="0"/>
    </xf>
    <xf numFmtId="0" fontId="4" fillId="5" borderId="2" xfId="0" applyFont="1" applyFill="1" applyBorder="1">
      <alignment vertical="center"/>
    </xf>
    <xf numFmtId="0" fontId="4" fillId="5" borderId="4" xfId="0" applyFont="1" applyFill="1" applyBorder="1">
      <alignment vertical="center"/>
    </xf>
    <xf numFmtId="49" fontId="4" fillId="4" borderId="2" xfId="0" applyNumberFormat="1" applyFont="1" applyFill="1" applyBorder="1" applyAlignment="1" applyProtection="1">
      <alignment horizontal="left" vertical="center" inden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/>
      <protection locked="0"/>
    </xf>
    <xf numFmtId="49" fontId="4" fillId="4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1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6" fillId="5" borderId="0" xfId="2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9" fillId="5" borderId="0" xfId="2" applyFont="1" applyFill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5" borderId="1" xfId="2" applyFont="1" applyFill="1" applyBorder="1" applyAlignment="1">
      <alignment horizontal="left" vertical="center" wrapText="1"/>
    </xf>
    <xf numFmtId="0" fontId="4" fillId="5" borderId="1" xfId="2" applyFont="1" applyFill="1" applyBorder="1" applyAlignment="1">
      <alignment horizontal="left" vertical="center" shrinkToFit="1"/>
    </xf>
    <xf numFmtId="0" fontId="4" fillId="5" borderId="16" xfId="2" applyFont="1" applyFill="1" applyBorder="1" applyAlignment="1">
      <alignment horizontal="left" vertical="center" shrinkToFit="1"/>
    </xf>
    <xf numFmtId="0" fontId="4" fillId="5" borderId="16" xfId="2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 indent="3"/>
    </xf>
    <xf numFmtId="0" fontId="0" fillId="5" borderId="12" xfId="0" applyFill="1" applyBorder="1" applyAlignment="1">
      <alignment horizontal="center" vertical="center" wrapText="1"/>
    </xf>
    <xf numFmtId="0" fontId="0" fillId="5" borderId="12" xfId="0" applyFill="1" applyBorder="1" applyAlignment="1">
      <alignment vertical="center" wrapText="1"/>
    </xf>
    <xf numFmtId="0" fontId="0" fillId="5" borderId="3" xfId="0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left" vertical="center" wrapText="1" indent="1"/>
    </xf>
    <xf numFmtId="0" fontId="0" fillId="5" borderId="0" xfId="0" applyFill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26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0" xfId="0">
      <alignment vertical="center"/>
    </xf>
    <xf numFmtId="0" fontId="19" fillId="5" borderId="19" xfId="0" applyFont="1" applyFill="1" applyBorder="1">
      <alignment vertical="center"/>
    </xf>
    <xf numFmtId="0" fontId="24" fillId="5" borderId="0" xfId="3" applyFill="1" applyBorder="1" applyAlignment="1">
      <alignment vertical="center" wrapText="1"/>
    </xf>
    <xf numFmtId="0" fontId="19" fillId="4" borderId="11" xfId="0" applyFont="1" applyFill="1" applyBorder="1">
      <alignment vertical="center"/>
    </xf>
    <xf numFmtId="0" fontId="19" fillId="4" borderId="16" xfId="0" applyFont="1" applyFill="1" applyBorder="1">
      <alignment vertical="center"/>
    </xf>
    <xf numFmtId="0" fontId="19" fillId="4" borderId="17" xfId="0" applyFont="1" applyFill="1" applyBorder="1">
      <alignment vertical="center"/>
    </xf>
    <xf numFmtId="0" fontId="0" fillId="5" borderId="3" xfId="0" applyFill="1" applyBorder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5" borderId="3" xfId="0" applyFill="1" applyBorder="1" applyAlignment="1">
      <alignment horizontal="right" vertical="center"/>
    </xf>
    <xf numFmtId="0" fontId="0" fillId="5" borderId="0" xfId="0" applyFill="1" applyAlignment="1">
      <alignment horizontal="left" vertical="top" wrapText="1" indent="1"/>
    </xf>
    <xf numFmtId="0" fontId="0" fillId="5" borderId="0" xfId="0" applyFill="1" applyAlignment="1">
      <alignment horizontal="left" vertical="top" indent="1"/>
    </xf>
    <xf numFmtId="0" fontId="0" fillId="0" borderId="1" xfId="0" applyBorder="1">
      <alignment vertical="center"/>
    </xf>
    <xf numFmtId="0" fontId="0" fillId="6" borderId="12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0" fillId="5" borderId="0" xfId="0" applyFill="1" applyAlignment="1">
      <alignment vertical="top" wrapText="1"/>
    </xf>
    <xf numFmtId="0" fontId="24" fillId="5" borderId="0" xfId="3" applyFill="1" applyBorder="1" applyAlignment="1">
      <alignment horizontal="left" vertical="center" wrapText="1" indent="1"/>
    </xf>
    <xf numFmtId="0" fontId="0" fillId="0" borderId="6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9" fillId="0" borderId="0" xfId="2" applyFont="1" applyAlignment="1">
      <alignment horizontal="left" vertical="center"/>
    </xf>
    <xf numFmtId="176" fontId="3" fillId="0" borderId="0" xfId="2" applyNumberFormat="1" applyFont="1" applyAlignment="1" applyProtection="1">
      <alignment horizontal="center" vertical="center"/>
      <protection locked="0"/>
    </xf>
    <xf numFmtId="0" fontId="10" fillId="5" borderId="0" xfId="2" applyFont="1" applyFill="1" applyAlignment="1">
      <alignment horizontal="left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BFB"/>
      <color rgb="FFFFE5E5"/>
      <color rgb="FFFFFFCC"/>
      <color rgb="FFE1FFEF"/>
      <color rgb="FFBDFFDB"/>
      <color rgb="FFDAEEF3"/>
      <color rgb="FFE1F2FF"/>
      <color rgb="FFC9E8FF"/>
      <color rgb="FFF79646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9521</xdr:colOff>
      <xdr:row>0</xdr:row>
      <xdr:rowOff>47625</xdr:rowOff>
    </xdr:from>
    <xdr:to>
      <xdr:col>20</xdr:col>
      <xdr:colOff>0</xdr:colOff>
      <xdr:row>4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FEAB7F0-DDAB-43B3-9DD6-1B6A3C2AB43E}"/>
            </a:ext>
          </a:extLst>
        </xdr:cNvPr>
        <xdr:cNvSpPr/>
      </xdr:nvSpPr>
      <xdr:spPr>
        <a:xfrm>
          <a:off x="7124696" y="47625"/>
          <a:ext cx="2962279" cy="714375"/>
        </a:xfrm>
        <a:prstGeom prst="roundRect">
          <a:avLst/>
        </a:prstGeom>
        <a:solidFill>
          <a:srgbClr val="E1FFEF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毎四半期、個別にファイルを保存していき、前回の請求内容を参照できる形にしながら、ご作成をお願いします。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42</xdr:row>
      <xdr:rowOff>47625</xdr:rowOff>
    </xdr:from>
    <xdr:to>
      <xdr:col>6</xdr:col>
      <xdr:colOff>638175</xdr:colOff>
      <xdr:row>44</xdr:row>
      <xdr:rowOff>466725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6621422-A485-4FD6-B072-A886E3973B12}"/>
            </a:ext>
          </a:extLst>
        </xdr:cNvPr>
        <xdr:cNvSpPr/>
      </xdr:nvSpPr>
      <xdr:spPr>
        <a:xfrm>
          <a:off x="161925" y="9334500"/>
          <a:ext cx="4095750" cy="1428750"/>
        </a:xfrm>
        <a:prstGeom prst="round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352424</xdr:colOff>
      <xdr:row>54</xdr:row>
      <xdr:rowOff>47625</xdr:rowOff>
    </xdr:from>
    <xdr:to>
      <xdr:col>9</xdr:col>
      <xdr:colOff>457199</xdr:colOff>
      <xdr:row>54</xdr:row>
      <xdr:rowOff>952500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B428CE1-FF14-4A88-9906-BBA71BFDDBF8}"/>
            </a:ext>
          </a:extLst>
        </xdr:cNvPr>
        <xdr:cNvSpPr/>
      </xdr:nvSpPr>
      <xdr:spPr>
        <a:xfrm>
          <a:off x="542924" y="18611850"/>
          <a:ext cx="5591175" cy="904875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0</xdr:row>
      <xdr:rowOff>84668</xdr:rowOff>
    </xdr:from>
    <xdr:to>
      <xdr:col>25</xdr:col>
      <xdr:colOff>0</xdr:colOff>
      <xdr:row>17</xdr:row>
      <xdr:rowOff>52917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50250" y="84668"/>
          <a:ext cx="7006167" cy="4370916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今年度締結した契約書に記載されている金額を記入してください。間接経費率は自動で表示されます。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０を記入してください。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4/1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6/30 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四半期以降の支出予定額に記入してください。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①～④を記入すると、今回の請求額が自動で表示されます。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今回の請求額が多額になる場合などはＪＳＴからご連絡をし、支出予定の詳細確認をさせていただく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ことがあります。</a:t>
          </a:r>
          <a:endParaRPr lang="ja-JP" altLang="ja-JP" b="0">
            <a:effectLst/>
          </a:endParaRPr>
        </a:p>
      </xdr:txBody>
    </xdr:sp>
    <xdr:clientData/>
  </xdr:twoCellAnchor>
  <xdr:twoCellAnchor>
    <xdr:from>
      <xdr:col>2</xdr:col>
      <xdr:colOff>381000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39333" y="6254751"/>
          <a:ext cx="67521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381000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39333" y="7852833"/>
          <a:ext cx="67521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719666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788833" y="3075517"/>
          <a:ext cx="349250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370417</xdr:colOff>
      <xdr:row>23</xdr:row>
      <xdr:rowOff>42335</xdr:rowOff>
    </xdr:from>
    <xdr:to>
      <xdr:col>4</xdr:col>
      <xdr:colOff>52916</xdr:colOff>
      <xdr:row>26</xdr:row>
      <xdr:rowOff>266701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4167" y="6254752"/>
          <a:ext cx="687916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23279</xdr:colOff>
      <xdr:row>24</xdr:row>
      <xdr:rowOff>5292</xdr:rowOff>
    </xdr:from>
    <xdr:to>
      <xdr:col>2</xdr:col>
      <xdr:colOff>465664</xdr:colOff>
      <xdr:row>25</xdr:row>
      <xdr:rowOff>10584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7896494-FE7D-4573-B915-3F62528F3503}"/>
            </a:ext>
          </a:extLst>
        </xdr:cNvPr>
        <xdr:cNvSpPr/>
      </xdr:nvSpPr>
      <xdr:spPr>
        <a:xfrm>
          <a:off x="1081612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27512</xdr:colOff>
      <xdr:row>28</xdr:row>
      <xdr:rowOff>9525</xdr:rowOff>
    </xdr:from>
    <xdr:to>
      <xdr:col>2</xdr:col>
      <xdr:colOff>469897</xdr:colOff>
      <xdr:row>29</xdr:row>
      <xdr:rowOff>14817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17556F41-B110-4F74-BC89-20D923FE21E3}"/>
            </a:ext>
          </a:extLst>
        </xdr:cNvPr>
        <xdr:cNvSpPr/>
      </xdr:nvSpPr>
      <xdr:spPr>
        <a:xfrm>
          <a:off x="1085845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355594</xdr:colOff>
      <xdr:row>13</xdr:row>
      <xdr:rowOff>9525</xdr:rowOff>
    </xdr:from>
    <xdr:to>
      <xdr:col>4</xdr:col>
      <xdr:colOff>797979</xdr:colOff>
      <xdr:row>14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783EF5C-4718-430C-A7A0-79AFB3CC2765}"/>
            </a:ext>
          </a:extLst>
        </xdr:cNvPr>
        <xdr:cNvSpPr/>
      </xdr:nvSpPr>
      <xdr:spPr>
        <a:xfrm>
          <a:off x="3424761" y="30469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48684</xdr:colOff>
      <xdr:row>24</xdr:row>
      <xdr:rowOff>9525</xdr:rowOff>
    </xdr:from>
    <xdr:to>
      <xdr:col>4</xdr:col>
      <xdr:colOff>491069</xdr:colOff>
      <xdr:row>25</xdr:row>
      <xdr:rowOff>14817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AEC19AF6-B16C-4879-801F-7E6F52077872}"/>
            </a:ext>
          </a:extLst>
        </xdr:cNvPr>
        <xdr:cNvSpPr/>
      </xdr:nvSpPr>
      <xdr:spPr>
        <a:xfrm>
          <a:off x="3117851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391583</xdr:colOff>
      <xdr:row>23</xdr:row>
      <xdr:rowOff>52917</xdr:rowOff>
    </xdr:from>
    <xdr:to>
      <xdr:col>7</xdr:col>
      <xdr:colOff>52916</xdr:colOff>
      <xdr:row>26</xdr:row>
      <xdr:rowOff>277283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804D0390-1B3D-4CFB-A616-0CA213E7B819}"/>
            </a:ext>
          </a:extLst>
        </xdr:cNvPr>
        <xdr:cNvSpPr/>
      </xdr:nvSpPr>
      <xdr:spPr>
        <a:xfrm>
          <a:off x="3460750" y="6265334"/>
          <a:ext cx="2677583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27516</xdr:colOff>
      <xdr:row>24</xdr:row>
      <xdr:rowOff>9525</xdr:rowOff>
    </xdr:from>
    <xdr:to>
      <xdr:col>3</xdr:col>
      <xdr:colOff>469901</xdr:colOff>
      <xdr:row>25</xdr:row>
      <xdr:rowOff>14817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1628BFA3-4FA3-4FF1-896C-AC895893EDB8}"/>
            </a:ext>
          </a:extLst>
        </xdr:cNvPr>
        <xdr:cNvSpPr/>
      </xdr:nvSpPr>
      <xdr:spPr>
        <a:xfrm>
          <a:off x="2091266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190501</xdr:colOff>
      <xdr:row>17</xdr:row>
      <xdr:rowOff>52917</xdr:rowOff>
    </xdr:from>
    <xdr:to>
      <xdr:col>9</xdr:col>
      <xdr:colOff>52917</xdr:colOff>
      <xdr:row>17</xdr:row>
      <xdr:rowOff>370417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DF58EF67-034F-47F6-8556-5858CEDEB8B2}"/>
            </a:ext>
          </a:extLst>
        </xdr:cNvPr>
        <xdr:cNvSpPr/>
      </xdr:nvSpPr>
      <xdr:spPr>
        <a:xfrm>
          <a:off x="7281334" y="4455584"/>
          <a:ext cx="867833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863596</xdr:colOff>
      <xdr:row>17</xdr:row>
      <xdr:rowOff>62440</xdr:rowOff>
    </xdr:from>
    <xdr:to>
      <xdr:col>8</xdr:col>
      <xdr:colOff>300565</xdr:colOff>
      <xdr:row>17</xdr:row>
      <xdr:rowOff>385232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FC929C6-FEDE-4155-A85D-4ED80F9C24F6}"/>
            </a:ext>
          </a:extLst>
        </xdr:cNvPr>
        <xdr:cNvSpPr/>
      </xdr:nvSpPr>
      <xdr:spPr>
        <a:xfrm>
          <a:off x="6949013" y="446510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194738</xdr:colOff>
      <xdr:row>17</xdr:row>
      <xdr:rowOff>362987</xdr:rowOff>
    </xdr:from>
    <xdr:to>
      <xdr:col>25</xdr:col>
      <xdr:colOff>4238</xdr:colOff>
      <xdr:row>32</xdr:row>
      <xdr:rowOff>84665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13EC610-1D3D-4DBC-B51A-B71723D3E4FD}"/>
            </a:ext>
          </a:extLst>
        </xdr:cNvPr>
        <xdr:cNvSpPr txBox="1"/>
      </xdr:nvSpPr>
      <xdr:spPr>
        <a:xfrm>
          <a:off x="8354488" y="4765654"/>
          <a:ext cx="7006167" cy="4092594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8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b="0" u="sng">
              <a:solidFill>
                <a:sysClr val="windowText" lastClr="000000"/>
              </a:solidFill>
              <a:latin typeface="+mj-ea"/>
              <a:ea typeface="+mj-ea"/>
            </a:rPr>
            <a:t>支出を記帳していってください。</a:t>
          </a:r>
          <a:endParaRPr kumimoji="1" lang="en-US" altLang="ja-JP" sz="1100" b="0" u="sng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4/1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6/30 </a:t>
          </a:r>
          <a:r>
            <a:rPr kumimoji="1" lang="ja-JP" altLang="en-US" sz="1100">
              <a:latin typeface="+mj-ea"/>
              <a:ea typeface="+mj-ea"/>
            </a:rPr>
            <a:t>に該当するものが第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en-US" altLang="ja-JP" sz="1100">
              <a:latin typeface="+mj-ea"/>
              <a:ea typeface="+mj-ea"/>
            </a:rPr>
            <a:t>【</a:t>
          </a:r>
          <a:r>
            <a:rPr kumimoji="1" lang="ja-JP" altLang="en-US" sz="1100">
              <a:latin typeface="+mj-ea"/>
              <a:ea typeface="+mj-ea"/>
            </a:rPr>
            <a:t>各四半期の区分</a:t>
          </a:r>
          <a:r>
            <a:rPr kumimoji="1" lang="en-US" altLang="ja-JP" sz="1100">
              <a:latin typeface="+mj-ea"/>
              <a:ea typeface="+mj-ea"/>
            </a:rPr>
            <a:t>】</a:t>
          </a: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収支簿の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6/30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 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12/31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5/31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43391</xdr:colOff>
      <xdr:row>0</xdr:row>
      <xdr:rowOff>63514</xdr:rowOff>
    </xdr:from>
    <xdr:to>
      <xdr:col>2</xdr:col>
      <xdr:colOff>730250</xdr:colOff>
      <xdr:row>7</xdr:row>
      <xdr:rowOff>10583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E58007-0692-40D3-A2C9-442769D3A41D}"/>
            </a:ext>
          </a:extLst>
        </xdr:cNvPr>
        <xdr:cNvSpPr/>
      </xdr:nvSpPr>
      <xdr:spPr>
        <a:xfrm>
          <a:off x="43391" y="63514"/>
          <a:ext cx="1745192" cy="1661569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 editAs="oneCell">
    <xdr:from>
      <xdr:col>10</xdr:col>
      <xdr:colOff>349250</xdr:colOff>
      <xdr:row>27</xdr:row>
      <xdr:rowOff>116404</xdr:rowOff>
    </xdr:from>
    <xdr:to>
      <xdr:col>20</xdr:col>
      <xdr:colOff>651934</xdr:colOff>
      <xdr:row>31</xdr:row>
      <xdr:rowOff>99471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835F3B4-209E-42CD-B3BB-90FA25E9F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0" y="7598821"/>
          <a:ext cx="4059767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635000</xdr:colOff>
      <xdr:row>26</xdr:row>
      <xdr:rowOff>211654</xdr:rowOff>
    </xdr:from>
    <xdr:to>
      <xdr:col>10</xdr:col>
      <xdr:colOff>783167</xdr:colOff>
      <xdr:row>27</xdr:row>
      <xdr:rowOff>285737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BC50D159-A870-43F6-943A-0F7FB69BFC30}"/>
            </a:ext>
          </a:extLst>
        </xdr:cNvPr>
        <xdr:cNvSpPr/>
      </xdr:nvSpPr>
      <xdr:spPr>
        <a:xfrm>
          <a:off x="8794750" y="7376571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359834</xdr:colOff>
      <xdr:row>23</xdr:row>
      <xdr:rowOff>52917</xdr:rowOff>
    </xdr:from>
    <xdr:to>
      <xdr:col>5</xdr:col>
      <xdr:colOff>52918</xdr:colOff>
      <xdr:row>26</xdr:row>
      <xdr:rowOff>277283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88BF696E-9DD4-444F-A846-2AEA57AB09C8}"/>
            </a:ext>
          </a:extLst>
        </xdr:cNvPr>
        <xdr:cNvSpPr/>
      </xdr:nvSpPr>
      <xdr:spPr>
        <a:xfrm>
          <a:off x="3429001" y="6265334"/>
          <a:ext cx="698500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0366C37-C7F0-486C-95EE-BBE5684CE90B}"/>
            </a:ext>
          </a:extLst>
        </xdr:cNvPr>
        <xdr:cNvSpPr/>
      </xdr:nvSpPr>
      <xdr:spPr>
        <a:xfrm>
          <a:off x="1407583" y="6254751"/>
          <a:ext cx="70696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96A04D6-4BD3-465B-9F95-460E502EF826}"/>
            </a:ext>
          </a:extLst>
        </xdr:cNvPr>
        <xdr:cNvSpPr/>
      </xdr:nvSpPr>
      <xdr:spPr>
        <a:xfrm>
          <a:off x="1407583" y="7852833"/>
          <a:ext cx="70696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391583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D9ABDB1-8E6F-4CF2-840B-AEFF4E517437}"/>
            </a:ext>
          </a:extLst>
        </xdr:cNvPr>
        <xdr:cNvSpPr/>
      </xdr:nvSpPr>
      <xdr:spPr>
        <a:xfrm>
          <a:off x="3460750" y="3075517"/>
          <a:ext cx="677333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370417</xdr:colOff>
      <xdr:row>23</xdr:row>
      <xdr:rowOff>42335</xdr:rowOff>
    </xdr:from>
    <xdr:to>
      <xdr:col>4</xdr:col>
      <xdr:colOff>52916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7A73E26-4A23-4575-A939-1EC7D547AACE}"/>
            </a:ext>
          </a:extLst>
        </xdr:cNvPr>
        <xdr:cNvSpPr/>
      </xdr:nvSpPr>
      <xdr:spPr>
        <a:xfrm>
          <a:off x="2437342" y="6214535"/>
          <a:ext cx="692149" cy="116734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2113</xdr:colOff>
      <xdr:row>24</xdr:row>
      <xdr:rowOff>5292</xdr:rowOff>
    </xdr:from>
    <xdr:to>
      <xdr:col>2</xdr:col>
      <xdr:colOff>444498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675745E-D3F8-4DF9-86C6-8CA4C4650429}"/>
            </a:ext>
          </a:extLst>
        </xdr:cNvPr>
        <xdr:cNvSpPr/>
      </xdr:nvSpPr>
      <xdr:spPr>
        <a:xfrm>
          <a:off x="1060446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1</xdr:col>
      <xdr:colOff>1001179</xdr:colOff>
      <xdr:row>28</xdr:row>
      <xdr:rowOff>9525</xdr:rowOff>
    </xdr:from>
    <xdr:to>
      <xdr:col>2</xdr:col>
      <xdr:colOff>438148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E2848D9-57D0-4D5D-B79A-7FDBF3184662}"/>
            </a:ext>
          </a:extLst>
        </xdr:cNvPr>
        <xdr:cNvSpPr/>
      </xdr:nvSpPr>
      <xdr:spPr>
        <a:xfrm>
          <a:off x="1054096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38093</xdr:colOff>
      <xdr:row>12</xdr:row>
      <xdr:rowOff>305859</xdr:rowOff>
    </xdr:from>
    <xdr:to>
      <xdr:col>4</xdr:col>
      <xdr:colOff>480478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B4BDB71-5466-4079-A41B-92D28A0CED11}"/>
            </a:ext>
          </a:extLst>
        </xdr:cNvPr>
        <xdr:cNvSpPr/>
      </xdr:nvSpPr>
      <xdr:spPr>
        <a:xfrm>
          <a:off x="3107260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38101</xdr:colOff>
      <xdr:row>24</xdr:row>
      <xdr:rowOff>9525</xdr:rowOff>
    </xdr:from>
    <xdr:to>
      <xdr:col>4</xdr:col>
      <xdr:colOff>480486</xdr:colOff>
      <xdr:row>25</xdr:row>
      <xdr:rowOff>14817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8A3CD6ED-D009-4EE1-9773-ECF133B8C611}"/>
            </a:ext>
          </a:extLst>
        </xdr:cNvPr>
        <xdr:cNvSpPr/>
      </xdr:nvSpPr>
      <xdr:spPr>
        <a:xfrm>
          <a:off x="3107268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3</xdr:col>
      <xdr:colOff>27516</xdr:colOff>
      <xdr:row>24</xdr:row>
      <xdr:rowOff>9525</xdr:rowOff>
    </xdr:from>
    <xdr:to>
      <xdr:col>3</xdr:col>
      <xdr:colOff>469901</xdr:colOff>
      <xdr:row>25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376CEB1-972D-43FC-90D2-C1371408B2A1}"/>
            </a:ext>
          </a:extLst>
        </xdr:cNvPr>
        <xdr:cNvSpPr/>
      </xdr:nvSpPr>
      <xdr:spPr>
        <a:xfrm>
          <a:off x="2091266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211667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C6E6C180-1E7D-4037-9055-9F4D2E3BAAD2}"/>
            </a:ext>
          </a:extLst>
        </xdr:cNvPr>
        <xdr:cNvSpPr/>
      </xdr:nvSpPr>
      <xdr:spPr>
        <a:xfrm>
          <a:off x="7302500" y="4455584"/>
          <a:ext cx="846668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905928</xdr:colOff>
      <xdr:row>17</xdr:row>
      <xdr:rowOff>62440</xdr:rowOff>
    </xdr:from>
    <xdr:to>
      <xdr:col>8</xdr:col>
      <xdr:colOff>342897</xdr:colOff>
      <xdr:row>17</xdr:row>
      <xdr:rowOff>385232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9C13BEA-CD8C-47FA-9F66-BFE3EE28D9D1}"/>
            </a:ext>
          </a:extLst>
        </xdr:cNvPr>
        <xdr:cNvSpPr/>
      </xdr:nvSpPr>
      <xdr:spPr>
        <a:xfrm>
          <a:off x="7435845" y="4465107"/>
          <a:ext cx="516469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43391</xdr:colOff>
      <xdr:row>0</xdr:row>
      <xdr:rowOff>63505</xdr:rowOff>
    </xdr:from>
    <xdr:to>
      <xdr:col>2</xdr:col>
      <xdr:colOff>739775</xdr:colOff>
      <xdr:row>7</xdr:row>
      <xdr:rowOff>10583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0756B4A-9173-4758-998D-E3B4AC5CDA77}"/>
            </a:ext>
          </a:extLst>
        </xdr:cNvPr>
        <xdr:cNvSpPr/>
      </xdr:nvSpPr>
      <xdr:spPr>
        <a:xfrm>
          <a:off x="43391" y="63505"/>
          <a:ext cx="1754717" cy="1661578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5</xdr:col>
      <xdr:colOff>45511</xdr:colOff>
      <xdr:row>24</xdr:row>
      <xdr:rowOff>9525</xdr:rowOff>
    </xdr:from>
    <xdr:to>
      <xdr:col>5</xdr:col>
      <xdr:colOff>487896</xdr:colOff>
      <xdr:row>25</xdr:row>
      <xdr:rowOff>14817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79967C29-F83A-46F8-911C-01E607D46600}"/>
            </a:ext>
          </a:extLst>
        </xdr:cNvPr>
        <xdr:cNvSpPr/>
      </xdr:nvSpPr>
      <xdr:spPr>
        <a:xfrm>
          <a:off x="412009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</a:p>
      </xdr:txBody>
    </xdr:sp>
    <xdr:clientData/>
  </xdr:twoCellAnchor>
  <xdr:twoCellAnchor>
    <xdr:from>
      <xdr:col>5</xdr:col>
      <xdr:colOff>381000</xdr:colOff>
      <xdr:row>23</xdr:row>
      <xdr:rowOff>52917</xdr:rowOff>
    </xdr:from>
    <xdr:to>
      <xdr:col>7</xdr:col>
      <xdr:colOff>63500</xdr:colOff>
      <xdr:row>26</xdr:row>
      <xdr:rowOff>277283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112727CA-8E8A-4D8F-96A4-33FE8CEE9439}"/>
            </a:ext>
          </a:extLst>
        </xdr:cNvPr>
        <xdr:cNvSpPr/>
      </xdr:nvSpPr>
      <xdr:spPr>
        <a:xfrm>
          <a:off x="4455583" y="6265334"/>
          <a:ext cx="1693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380999</xdr:colOff>
      <xdr:row>0</xdr:row>
      <xdr:rowOff>74085</xdr:rowOff>
    </xdr:from>
    <xdr:to>
      <xdr:col>25</xdr:col>
      <xdr:colOff>656166</xdr:colOff>
      <xdr:row>44</xdr:row>
      <xdr:rowOff>137584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52B5234-18C7-431C-BD1F-7951C6B3EE36}"/>
            </a:ext>
          </a:extLst>
        </xdr:cNvPr>
        <xdr:cNvSpPr txBox="1"/>
      </xdr:nvSpPr>
      <xdr:spPr>
        <a:xfrm>
          <a:off x="9133416" y="74085"/>
          <a:ext cx="7471833" cy="10869082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四半期分の請求書エクセルファイルを参照し、枠外の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に記載されている金額を記入して</a:t>
          </a:r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en-US" sz="1100" b="0">
              <a:latin typeface="+mj-ea"/>
              <a:ea typeface="+mj-ea"/>
            </a:rPr>
            <a:t>　　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6/30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9/30 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四半期に研究終了となる場合は、第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四半期分の説明文の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注意点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もお読みください 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四半期以降の支出予定額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④も含めて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支出予定額が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前回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から変わ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費目間流用する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場合は、「契約額－合計」に表示される金額が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流用額となります。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①～⑤を記入すると、今回の請求額が自動で表示されます。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（余っている金額が多額になる場合などはＪＳＴからご連絡をし、理由等の詳細確認を させていただくこと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があります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今回の請求額が多額になる場合などはＪＳＴからご連絡をし、支出予定の詳細確認をさせていただくことが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370416</xdr:colOff>
      <xdr:row>45</xdr:row>
      <xdr:rowOff>74079</xdr:rowOff>
    </xdr:from>
    <xdr:to>
      <xdr:col>25</xdr:col>
      <xdr:colOff>670988</xdr:colOff>
      <xdr:row>51</xdr:row>
      <xdr:rowOff>116416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4E0DC11-9600-4E8A-B435-C46F647EC60E}"/>
            </a:ext>
          </a:extLst>
        </xdr:cNvPr>
        <xdr:cNvSpPr txBox="1"/>
      </xdr:nvSpPr>
      <xdr:spPr>
        <a:xfrm>
          <a:off x="9122833" y="11048996"/>
          <a:ext cx="7497238" cy="1058337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u="sng">
              <a:latin typeface="+mj-ea"/>
              <a:ea typeface="+mj-ea"/>
            </a:rPr>
            <a:t>支出を記帳していってください。</a:t>
          </a:r>
          <a:endParaRPr kumimoji="1" lang="en-US" altLang="ja-JP" sz="1100" u="sng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7/1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9/30 </a:t>
          </a:r>
          <a:r>
            <a:rPr kumimoji="1" lang="ja-JP" altLang="en-US" sz="1100">
              <a:latin typeface="+mj-ea"/>
              <a:ea typeface="+mj-ea"/>
            </a:rPr>
            <a:t>に当たるものが第</a:t>
          </a:r>
          <a:r>
            <a:rPr kumimoji="1" lang="en-US" altLang="ja-JP" sz="1100">
              <a:latin typeface="+mj-ea"/>
              <a:ea typeface="+mj-ea"/>
            </a:rPr>
            <a:t>2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 editAs="oneCell">
    <xdr:from>
      <xdr:col>10</xdr:col>
      <xdr:colOff>677326</xdr:colOff>
      <xdr:row>8</xdr:row>
      <xdr:rowOff>211672</xdr:rowOff>
    </xdr:from>
    <xdr:to>
      <xdr:col>19</xdr:col>
      <xdr:colOff>415917</xdr:colOff>
      <xdr:row>12</xdr:row>
      <xdr:rowOff>105832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37E0FC65-2238-498F-937E-3286FA7B24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29743" y="2148422"/>
          <a:ext cx="2807757" cy="68791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42323</xdr:colOff>
      <xdr:row>11</xdr:row>
      <xdr:rowOff>5</xdr:rowOff>
    </xdr:from>
    <xdr:to>
      <xdr:col>20</xdr:col>
      <xdr:colOff>433906</xdr:colOff>
      <xdr:row>11</xdr:row>
      <xdr:rowOff>148172</xdr:rowOff>
    </xdr:to>
    <xdr:sp macro="" textlink="">
      <xdr:nvSpPr>
        <xdr:cNvPr id="26" name="矢印: 下 25">
          <a:extLst>
            <a:ext uri="{FF2B5EF4-FFF2-40B4-BE49-F238E27FC236}">
              <a16:creationId xmlns:a16="http://schemas.microsoft.com/office/drawing/2014/main" id="{3AD95C3E-0B77-4A03-9C75-7BF146DAB3F2}"/>
            </a:ext>
          </a:extLst>
        </xdr:cNvPr>
        <xdr:cNvSpPr/>
      </xdr:nvSpPr>
      <xdr:spPr>
        <a:xfrm rot="5400000">
          <a:off x="12673531" y="2439464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328076</xdr:colOff>
      <xdr:row>9</xdr:row>
      <xdr:rowOff>211672</xdr:rowOff>
    </xdr:from>
    <xdr:to>
      <xdr:col>19</xdr:col>
      <xdr:colOff>656160</xdr:colOff>
      <xdr:row>12</xdr:row>
      <xdr:rowOff>190505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5F78D3B4-1417-42A5-BB4E-A72BDFF0BDD7}"/>
            </a:ext>
          </a:extLst>
        </xdr:cNvPr>
        <xdr:cNvSpPr/>
      </xdr:nvSpPr>
      <xdr:spPr>
        <a:xfrm>
          <a:off x="12149659" y="2370672"/>
          <a:ext cx="328084" cy="550333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306911</xdr:colOff>
      <xdr:row>12</xdr:row>
      <xdr:rowOff>169336</xdr:rowOff>
    </xdr:from>
    <xdr:to>
      <xdr:col>18</xdr:col>
      <xdr:colOff>592660</xdr:colOff>
      <xdr:row>13</xdr:row>
      <xdr:rowOff>179919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10BA92D-6BEE-42F6-A527-D12429A88F7D}"/>
            </a:ext>
          </a:extLst>
        </xdr:cNvPr>
        <xdr:cNvSpPr txBox="1"/>
      </xdr:nvSpPr>
      <xdr:spPr>
        <a:xfrm>
          <a:off x="10064744" y="2899836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656169</xdr:colOff>
      <xdr:row>16</xdr:row>
      <xdr:rowOff>317496</xdr:rowOff>
    </xdr:from>
    <xdr:to>
      <xdr:col>21</xdr:col>
      <xdr:colOff>433917</xdr:colOff>
      <xdr:row>22</xdr:row>
      <xdr:rowOff>202752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16B662A9-4107-4094-A55C-4D19B3B08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586" y="4307413"/>
          <a:ext cx="4222748" cy="1874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391576</xdr:colOff>
      <xdr:row>17</xdr:row>
      <xdr:rowOff>370413</xdr:rowOff>
    </xdr:from>
    <xdr:to>
      <xdr:col>17</xdr:col>
      <xdr:colOff>105826</xdr:colOff>
      <xdr:row>21</xdr:row>
      <xdr:rowOff>232799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9C4665B4-BD2D-4430-9EA8-0D2A185366CF}"/>
            </a:ext>
          </a:extLst>
        </xdr:cNvPr>
        <xdr:cNvSpPr/>
      </xdr:nvSpPr>
      <xdr:spPr>
        <a:xfrm>
          <a:off x="10149409" y="4773080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221187</xdr:colOff>
      <xdr:row>18</xdr:row>
      <xdr:rowOff>495253</xdr:rowOff>
    </xdr:from>
    <xdr:to>
      <xdr:col>17</xdr:col>
      <xdr:colOff>612770</xdr:colOff>
      <xdr:row>19</xdr:row>
      <xdr:rowOff>61337</xdr:rowOff>
    </xdr:to>
    <xdr:sp macro="" textlink="">
      <xdr:nvSpPr>
        <xdr:cNvPr id="33" name="矢印: 下 32">
          <a:extLst>
            <a:ext uri="{FF2B5EF4-FFF2-40B4-BE49-F238E27FC236}">
              <a16:creationId xmlns:a16="http://schemas.microsoft.com/office/drawing/2014/main" id="{0AC7B8E8-EBDE-4CDD-B48A-5CF543A471FB}"/>
            </a:ext>
          </a:extLst>
        </xdr:cNvPr>
        <xdr:cNvSpPr/>
      </xdr:nvSpPr>
      <xdr:spPr>
        <a:xfrm rot="5400000">
          <a:off x="10788645" y="5188962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359834</xdr:colOff>
      <xdr:row>23</xdr:row>
      <xdr:rowOff>42334</xdr:rowOff>
    </xdr:from>
    <xdr:to>
      <xdr:col>3</xdr:col>
      <xdr:colOff>63500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494F17A-498D-405E-973B-A63DA547AE7F}"/>
            </a:ext>
          </a:extLst>
        </xdr:cNvPr>
        <xdr:cNvSpPr/>
      </xdr:nvSpPr>
      <xdr:spPr>
        <a:xfrm>
          <a:off x="1418167" y="6254751"/>
          <a:ext cx="70908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359834</xdr:colOff>
      <xdr:row>28</xdr:row>
      <xdr:rowOff>52916</xdr:rowOff>
    </xdr:from>
    <xdr:to>
      <xdr:col>3</xdr:col>
      <xdr:colOff>63500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621A98A-5744-457B-A91A-699758AA3799}"/>
            </a:ext>
          </a:extLst>
        </xdr:cNvPr>
        <xdr:cNvSpPr/>
      </xdr:nvSpPr>
      <xdr:spPr>
        <a:xfrm>
          <a:off x="1418167" y="7852833"/>
          <a:ext cx="70908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391583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6E17E0F-4D3D-40CE-B0C4-FE4E6A257814}"/>
            </a:ext>
          </a:extLst>
        </xdr:cNvPr>
        <xdr:cNvSpPr/>
      </xdr:nvSpPr>
      <xdr:spPr>
        <a:xfrm>
          <a:off x="3468158" y="3057525"/>
          <a:ext cx="681567" cy="56197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381000</xdr:colOff>
      <xdr:row>23</xdr:row>
      <xdr:rowOff>42335</xdr:rowOff>
    </xdr:from>
    <xdr:to>
      <xdr:col>5</xdr:col>
      <xdr:colOff>63500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4475153-326B-4FC4-8BF9-F0ED89D05094}"/>
            </a:ext>
          </a:extLst>
        </xdr:cNvPr>
        <xdr:cNvSpPr/>
      </xdr:nvSpPr>
      <xdr:spPr>
        <a:xfrm>
          <a:off x="3450167" y="6254752"/>
          <a:ext cx="687916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23279</xdr:colOff>
      <xdr:row>24</xdr:row>
      <xdr:rowOff>5292</xdr:rowOff>
    </xdr:from>
    <xdr:to>
      <xdr:col>2</xdr:col>
      <xdr:colOff>465664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F7064AD-929C-4DDA-BA4B-5C1DC89F290C}"/>
            </a:ext>
          </a:extLst>
        </xdr:cNvPr>
        <xdr:cNvSpPr/>
      </xdr:nvSpPr>
      <xdr:spPr>
        <a:xfrm>
          <a:off x="1081612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16929</xdr:colOff>
      <xdr:row>28</xdr:row>
      <xdr:rowOff>9525</xdr:rowOff>
    </xdr:from>
    <xdr:to>
      <xdr:col>2</xdr:col>
      <xdr:colOff>459314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F4865C9-B020-4216-8ECD-771E1AA27BB8}"/>
            </a:ext>
          </a:extLst>
        </xdr:cNvPr>
        <xdr:cNvSpPr/>
      </xdr:nvSpPr>
      <xdr:spPr>
        <a:xfrm>
          <a:off x="1075262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38093</xdr:colOff>
      <xdr:row>12</xdr:row>
      <xdr:rowOff>305859</xdr:rowOff>
    </xdr:from>
    <xdr:to>
      <xdr:col>4</xdr:col>
      <xdr:colOff>480478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1B8C447-BD2A-4038-BC66-C44F91CD3A77}"/>
            </a:ext>
          </a:extLst>
        </xdr:cNvPr>
        <xdr:cNvSpPr/>
      </xdr:nvSpPr>
      <xdr:spPr>
        <a:xfrm>
          <a:off x="3107260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48680</xdr:colOff>
      <xdr:row>24</xdr:row>
      <xdr:rowOff>9525</xdr:rowOff>
    </xdr:from>
    <xdr:to>
      <xdr:col>4</xdr:col>
      <xdr:colOff>491065</xdr:colOff>
      <xdr:row>25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5BF3DD0-61B9-4FE2-A105-ACA7E659170D}"/>
            </a:ext>
          </a:extLst>
        </xdr:cNvPr>
        <xdr:cNvSpPr/>
      </xdr:nvSpPr>
      <xdr:spPr>
        <a:xfrm>
          <a:off x="3117847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190501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3FC94800-E90D-468B-8FB2-4B48CF2CE5F9}"/>
            </a:ext>
          </a:extLst>
        </xdr:cNvPr>
        <xdr:cNvSpPr/>
      </xdr:nvSpPr>
      <xdr:spPr>
        <a:xfrm>
          <a:off x="7281334" y="4455584"/>
          <a:ext cx="867834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895345</xdr:colOff>
      <xdr:row>17</xdr:row>
      <xdr:rowOff>62440</xdr:rowOff>
    </xdr:from>
    <xdr:to>
      <xdr:col>8</xdr:col>
      <xdr:colOff>332314</xdr:colOff>
      <xdr:row>17</xdr:row>
      <xdr:rowOff>385232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F28C999-6678-4318-8AA9-5EA8338FE757}"/>
            </a:ext>
          </a:extLst>
        </xdr:cNvPr>
        <xdr:cNvSpPr/>
      </xdr:nvSpPr>
      <xdr:spPr>
        <a:xfrm>
          <a:off x="7488762" y="4465107"/>
          <a:ext cx="527052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43391</xdr:colOff>
      <xdr:row>0</xdr:row>
      <xdr:rowOff>63509</xdr:rowOff>
    </xdr:from>
    <xdr:to>
      <xdr:col>2</xdr:col>
      <xdr:colOff>739775</xdr:colOff>
      <xdr:row>7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5E75C7A-1F95-457B-A438-1A13324516E0}"/>
            </a:ext>
          </a:extLst>
        </xdr:cNvPr>
        <xdr:cNvSpPr/>
      </xdr:nvSpPr>
      <xdr:spPr>
        <a:xfrm>
          <a:off x="43391" y="63509"/>
          <a:ext cx="1754717" cy="1650991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5</xdr:col>
      <xdr:colOff>45511</xdr:colOff>
      <xdr:row>24</xdr:row>
      <xdr:rowOff>9525</xdr:rowOff>
    </xdr:from>
    <xdr:to>
      <xdr:col>5</xdr:col>
      <xdr:colOff>487896</xdr:colOff>
      <xdr:row>25</xdr:row>
      <xdr:rowOff>14817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904E332-3BBD-497D-9DA3-0C94F9C7BEAD}"/>
            </a:ext>
          </a:extLst>
        </xdr:cNvPr>
        <xdr:cNvSpPr/>
      </xdr:nvSpPr>
      <xdr:spPr>
        <a:xfrm>
          <a:off x="412009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5</xdr:col>
      <xdr:colOff>381000</xdr:colOff>
      <xdr:row>23</xdr:row>
      <xdr:rowOff>52917</xdr:rowOff>
    </xdr:from>
    <xdr:to>
      <xdr:col>6</xdr:col>
      <xdr:colOff>52917</xdr:colOff>
      <xdr:row>26</xdr:row>
      <xdr:rowOff>277283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8DA5E3E7-CCF2-4F46-93C4-E619B4FC7BFA}"/>
            </a:ext>
          </a:extLst>
        </xdr:cNvPr>
        <xdr:cNvSpPr/>
      </xdr:nvSpPr>
      <xdr:spPr>
        <a:xfrm>
          <a:off x="4455583" y="6265334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70912</xdr:colOff>
      <xdr:row>24</xdr:row>
      <xdr:rowOff>3180</xdr:rowOff>
    </xdr:from>
    <xdr:to>
      <xdr:col>6</xdr:col>
      <xdr:colOff>513297</xdr:colOff>
      <xdr:row>25</xdr:row>
      <xdr:rowOff>8472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72E0A0D8-868F-4215-9FB8-39E8754B6F9C}"/>
            </a:ext>
          </a:extLst>
        </xdr:cNvPr>
        <xdr:cNvSpPr/>
      </xdr:nvSpPr>
      <xdr:spPr>
        <a:xfrm>
          <a:off x="5150912" y="653309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</a:p>
      </xdr:txBody>
    </xdr:sp>
    <xdr:clientData/>
  </xdr:twoCellAnchor>
  <xdr:twoCellAnchor>
    <xdr:from>
      <xdr:col>6</xdr:col>
      <xdr:colOff>406401</xdr:colOff>
      <xdr:row>23</xdr:row>
      <xdr:rowOff>57155</xdr:rowOff>
    </xdr:from>
    <xdr:to>
      <xdr:col>7</xdr:col>
      <xdr:colOff>78318</xdr:colOff>
      <xdr:row>26</xdr:row>
      <xdr:rowOff>281521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E9EC8E25-64E2-4FE2-8D03-7D4518E8EEC6}"/>
            </a:ext>
          </a:extLst>
        </xdr:cNvPr>
        <xdr:cNvSpPr/>
      </xdr:nvSpPr>
      <xdr:spPr>
        <a:xfrm>
          <a:off x="5486401" y="6269572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402165</xdr:colOff>
      <xdr:row>0</xdr:row>
      <xdr:rowOff>84667</xdr:rowOff>
    </xdr:from>
    <xdr:to>
      <xdr:col>25</xdr:col>
      <xdr:colOff>677330</xdr:colOff>
      <xdr:row>43</xdr:row>
      <xdr:rowOff>116411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B7B8AE1-E147-4FCB-A1A3-F1B480E852D6}"/>
            </a:ext>
          </a:extLst>
        </xdr:cNvPr>
        <xdr:cNvSpPr txBox="1"/>
      </xdr:nvSpPr>
      <xdr:spPr>
        <a:xfrm>
          <a:off x="9239248" y="84667"/>
          <a:ext cx="7471832" cy="10667994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2</a:t>
          </a:r>
          <a:r>
            <a:rPr kumimoji="1" lang="ja-JP" altLang="en-US" sz="1100" b="0">
              <a:latin typeface="+mj-ea"/>
              <a:ea typeface="+mj-ea"/>
            </a:rPr>
            <a:t>四半期分の請求書エクセルファイルを参照し、枠外の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に記載されている金額の</a:t>
          </a:r>
          <a:r>
            <a:rPr kumimoji="1" lang="ja-JP" altLang="en-US" sz="1100" b="0" u="none">
              <a:latin typeface="+mj-ea"/>
              <a:ea typeface="+mj-ea"/>
            </a:rPr>
            <a:t>合計</a:t>
          </a:r>
          <a:r>
            <a:rPr kumimoji="1" lang="ja-JP" altLang="en-US" sz="1100" b="0">
              <a:latin typeface="+mj-ea"/>
              <a:ea typeface="+mj-ea"/>
            </a:rPr>
            <a:t>を</a:t>
          </a:r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en-US" sz="1100" b="0">
              <a:latin typeface="+mj-ea"/>
              <a:ea typeface="+mj-ea"/>
            </a:rPr>
            <a:t>　　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9/30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12/31 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四半期に研究終了となる場合は、第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四半期分の説明文の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注意点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もお読みください 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四半期の支出予定額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④も含めて支出予定額が前回から変わり、費目間流用する場合は、「契約額－合計」に表示される金額が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流用額となります。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①～⑤を記入すると、今回の請求額が自動で表示されます。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（余っている金額が多額になる場合などはＪＳＴからご連絡をし、理由等の詳細確認を させていただくこと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があります）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今回の請求額が多額になる場合などはＪＳＴからご連絡をし、支出予定の詳細確認をさせていただくことが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</xdr:txBody>
    </xdr:sp>
    <xdr:clientData/>
  </xdr:twoCellAnchor>
  <xdr:twoCellAnchor>
    <xdr:from>
      <xdr:col>10</xdr:col>
      <xdr:colOff>391582</xdr:colOff>
      <xdr:row>44</xdr:row>
      <xdr:rowOff>74078</xdr:rowOff>
    </xdr:from>
    <xdr:to>
      <xdr:col>25</xdr:col>
      <xdr:colOff>681569</xdr:colOff>
      <xdr:row>50</xdr:row>
      <xdr:rowOff>116416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6D4CB9E-D78F-45C4-A119-5A8D40E4925C}"/>
            </a:ext>
          </a:extLst>
        </xdr:cNvPr>
        <xdr:cNvSpPr txBox="1"/>
      </xdr:nvSpPr>
      <xdr:spPr>
        <a:xfrm>
          <a:off x="9228665" y="10879661"/>
          <a:ext cx="7486654" cy="1058338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u="sng">
              <a:latin typeface="+mj-ea"/>
              <a:ea typeface="+mj-ea"/>
            </a:rPr>
            <a:t>支出を記帳していってください。</a:t>
          </a:r>
          <a:endParaRPr kumimoji="1" lang="en-US" altLang="ja-JP" sz="1100" u="sng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10/1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12/31 </a:t>
          </a:r>
          <a:r>
            <a:rPr kumimoji="1" lang="ja-JP" altLang="en-US" sz="1100">
              <a:latin typeface="+mj-ea"/>
              <a:ea typeface="+mj-ea"/>
            </a:rPr>
            <a:t>に当たるものが第</a:t>
          </a:r>
          <a:r>
            <a:rPr kumimoji="1" lang="en-US" altLang="ja-JP" sz="1100">
              <a:latin typeface="+mj-ea"/>
              <a:ea typeface="+mj-ea"/>
            </a:rPr>
            <a:t>3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 editAs="oneCell">
    <xdr:from>
      <xdr:col>10</xdr:col>
      <xdr:colOff>709076</xdr:colOff>
      <xdr:row>8</xdr:row>
      <xdr:rowOff>190496</xdr:rowOff>
    </xdr:from>
    <xdr:to>
      <xdr:col>19</xdr:col>
      <xdr:colOff>447666</xdr:colOff>
      <xdr:row>12</xdr:row>
      <xdr:rowOff>84655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F81080B-3252-4DE5-8463-D8B7E15D11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46159" y="2127246"/>
          <a:ext cx="2807757" cy="687909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338651</xdr:colOff>
      <xdr:row>8</xdr:row>
      <xdr:rowOff>190495</xdr:rowOff>
    </xdr:from>
    <xdr:to>
      <xdr:col>24</xdr:col>
      <xdr:colOff>460877</xdr:colOff>
      <xdr:row>12</xdr:row>
      <xdr:rowOff>74073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DB21B10C-EFFB-45C0-A104-50E76B22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932818" y="2127245"/>
          <a:ext cx="2873892" cy="67732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285741</xdr:colOff>
      <xdr:row>12</xdr:row>
      <xdr:rowOff>148163</xdr:rowOff>
    </xdr:from>
    <xdr:to>
      <xdr:col>18</xdr:col>
      <xdr:colOff>571491</xdr:colOff>
      <xdr:row>13</xdr:row>
      <xdr:rowOff>158746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0CCEC3E-F3E5-441E-901D-D692FB253029}"/>
            </a:ext>
          </a:extLst>
        </xdr:cNvPr>
        <xdr:cNvSpPr txBox="1"/>
      </xdr:nvSpPr>
      <xdr:spPr>
        <a:xfrm>
          <a:off x="10128241" y="2878663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289967</xdr:colOff>
      <xdr:row>12</xdr:row>
      <xdr:rowOff>162979</xdr:rowOff>
    </xdr:from>
    <xdr:to>
      <xdr:col>23</xdr:col>
      <xdr:colOff>575716</xdr:colOff>
      <xdr:row>13</xdr:row>
      <xdr:rowOff>173562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593E970-86D1-46B7-9B31-13DD68B8414F}"/>
            </a:ext>
          </a:extLst>
        </xdr:cNvPr>
        <xdr:cNvSpPr txBox="1"/>
      </xdr:nvSpPr>
      <xdr:spPr>
        <a:xfrm>
          <a:off x="13572050" y="2893479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2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537620</xdr:colOff>
      <xdr:row>9</xdr:row>
      <xdr:rowOff>177790</xdr:rowOff>
    </xdr:from>
    <xdr:to>
      <xdr:col>20</xdr:col>
      <xdr:colOff>243408</xdr:colOff>
      <xdr:row>11</xdr:row>
      <xdr:rowOff>93123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2E4EE84-0DFA-456D-A204-B4C5EA0A7161}"/>
            </a:ext>
          </a:extLst>
        </xdr:cNvPr>
        <xdr:cNvSpPr txBox="1"/>
      </xdr:nvSpPr>
      <xdr:spPr>
        <a:xfrm>
          <a:off x="12443870" y="2336790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677340</xdr:colOff>
      <xdr:row>16</xdr:row>
      <xdr:rowOff>275155</xdr:rowOff>
    </xdr:from>
    <xdr:to>
      <xdr:col>21</xdr:col>
      <xdr:colOff>338665</xdr:colOff>
      <xdr:row>22</xdr:row>
      <xdr:rowOff>144625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199265AE-BD40-4C0D-B519-E85DE1210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4423" y="4265072"/>
          <a:ext cx="4106325" cy="1859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412740</xdr:colOff>
      <xdr:row>17</xdr:row>
      <xdr:rowOff>306897</xdr:rowOff>
    </xdr:from>
    <xdr:to>
      <xdr:col>17</xdr:col>
      <xdr:colOff>126990</xdr:colOff>
      <xdr:row>21</xdr:row>
      <xdr:rowOff>169283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172EA06B-7723-4B4B-9469-6B7CECA810F6}"/>
            </a:ext>
          </a:extLst>
        </xdr:cNvPr>
        <xdr:cNvSpPr/>
      </xdr:nvSpPr>
      <xdr:spPr>
        <a:xfrm>
          <a:off x="10255240" y="4709564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242351</xdr:colOff>
      <xdr:row>18</xdr:row>
      <xdr:rowOff>399992</xdr:rowOff>
    </xdr:from>
    <xdr:to>
      <xdr:col>17</xdr:col>
      <xdr:colOff>633934</xdr:colOff>
      <xdr:row>18</xdr:row>
      <xdr:rowOff>548159</xdr:rowOff>
    </xdr:to>
    <xdr:sp macro="" textlink="">
      <xdr:nvSpPr>
        <xdr:cNvPr id="34" name="矢印: 下 33">
          <a:extLst>
            <a:ext uri="{FF2B5EF4-FFF2-40B4-BE49-F238E27FC236}">
              <a16:creationId xmlns:a16="http://schemas.microsoft.com/office/drawing/2014/main" id="{ED81D0DC-64CA-41C8-BFC0-4F9F8C082A5E}"/>
            </a:ext>
          </a:extLst>
        </xdr:cNvPr>
        <xdr:cNvSpPr/>
      </xdr:nvSpPr>
      <xdr:spPr>
        <a:xfrm rot="5400000">
          <a:off x="10894476" y="5093701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57C42B4-CEF0-43D7-9EC0-3602889072F7}"/>
            </a:ext>
          </a:extLst>
        </xdr:cNvPr>
        <xdr:cNvSpPr/>
      </xdr:nvSpPr>
      <xdr:spPr>
        <a:xfrm>
          <a:off x="1407583" y="6254751"/>
          <a:ext cx="70696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81A6644-5119-4A4A-8F9A-6FD472654953}"/>
            </a:ext>
          </a:extLst>
        </xdr:cNvPr>
        <xdr:cNvSpPr/>
      </xdr:nvSpPr>
      <xdr:spPr>
        <a:xfrm>
          <a:off x="1407583" y="7852833"/>
          <a:ext cx="70696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338667</xdr:colOff>
      <xdr:row>13</xdr:row>
      <xdr:rowOff>38100</xdr:rowOff>
    </xdr:from>
    <xdr:to>
      <xdr:col>5</xdr:col>
      <xdr:colOff>63501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584D2D9-DCB8-4FE6-83E2-9FF93EEDB25C}"/>
            </a:ext>
          </a:extLst>
        </xdr:cNvPr>
        <xdr:cNvSpPr/>
      </xdr:nvSpPr>
      <xdr:spPr>
        <a:xfrm>
          <a:off x="3407834" y="3075517"/>
          <a:ext cx="730250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391584</xdr:colOff>
      <xdr:row>23</xdr:row>
      <xdr:rowOff>42335</xdr:rowOff>
    </xdr:from>
    <xdr:to>
      <xdr:col>6</xdr:col>
      <xdr:colOff>63500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F1496F3-8B80-49E0-9BF8-BA2402637C7B}"/>
            </a:ext>
          </a:extLst>
        </xdr:cNvPr>
        <xdr:cNvSpPr/>
      </xdr:nvSpPr>
      <xdr:spPr>
        <a:xfrm>
          <a:off x="4466167" y="6254752"/>
          <a:ext cx="677333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12696</xdr:colOff>
      <xdr:row>24</xdr:row>
      <xdr:rowOff>5292</xdr:rowOff>
    </xdr:from>
    <xdr:to>
      <xdr:col>2</xdr:col>
      <xdr:colOff>455081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D510153-CDC0-491E-A314-264ED91EA5E1}"/>
            </a:ext>
          </a:extLst>
        </xdr:cNvPr>
        <xdr:cNvSpPr/>
      </xdr:nvSpPr>
      <xdr:spPr>
        <a:xfrm>
          <a:off x="1071029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6346</xdr:colOff>
      <xdr:row>28</xdr:row>
      <xdr:rowOff>9525</xdr:rowOff>
    </xdr:from>
    <xdr:to>
      <xdr:col>2</xdr:col>
      <xdr:colOff>448731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2CFD3D3-55C1-4E73-8F11-453CE16F280C}"/>
            </a:ext>
          </a:extLst>
        </xdr:cNvPr>
        <xdr:cNvSpPr/>
      </xdr:nvSpPr>
      <xdr:spPr>
        <a:xfrm>
          <a:off x="1064679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6344</xdr:colOff>
      <xdr:row>12</xdr:row>
      <xdr:rowOff>305859</xdr:rowOff>
    </xdr:from>
    <xdr:to>
      <xdr:col>4</xdr:col>
      <xdr:colOff>448729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2CEA7D6E-5AB7-4897-9C78-12C885B025CB}"/>
            </a:ext>
          </a:extLst>
        </xdr:cNvPr>
        <xdr:cNvSpPr/>
      </xdr:nvSpPr>
      <xdr:spPr>
        <a:xfrm>
          <a:off x="3075511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48681</xdr:colOff>
      <xdr:row>24</xdr:row>
      <xdr:rowOff>9525</xdr:rowOff>
    </xdr:from>
    <xdr:to>
      <xdr:col>5</xdr:col>
      <xdr:colOff>491066</xdr:colOff>
      <xdr:row>25</xdr:row>
      <xdr:rowOff>14817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4EDABEA1-E7AF-4865-96A5-5430F778D8E8}"/>
            </a:ext>
          </a:extLst>
        </xdr:cNvPr>
        <xdr:cNvSpPr/>
      </xdr:nvSpPr>
      <xdr:spPr>
        <a:xfrm>
          <a:off x="412326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243417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48DB496A-E246-4E69-BA9E-4397FDB0D486}"/>
            </a:ext>
          </a:extLst>
        </xdr:cNvPr>
        <xdr:cNvSpPr/>
      </xdr:nvSpPr>
      <xdr:spPr>
        <a:xfrm>
          <a:off x="7334250" y="4455584"/>
          <a:ext cx="814918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927094</xdr:colOff>
      <xdr:row>17</xdr:row>
      <xdr:rowOff>62440</xdr:rowOff>
    </xdr:from>
    <xdr:to>
      <xdr:col>8</xdr:col>
      <xdr:colOff>364063</xdr:colOff>
      <xdr:row>17</xdr:row>
      <xdr:rowOff>385232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BCC69C6-0111-438D-93F4-7DCFBCCD223B}"/>
            </a:ext>
          </a:extLst>
        </xdr:cNvPr>
        <xdr:cNvSpPr/>
      </xdr:nvSpPr>
      <xdr:spPr>
        <a:xfrm>
          <a:off x="7584011" y="4465107"/>
          <a:ext cx="53763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43391</xdr:colOff>
      <xdr:row>0</xdr:row>
      <xdr:rowOff>63503</xdr:rowOff>
    </xdr:from>
    <xdr:to>
      <xdr:col>2</xdr:col>
      <xdr:colOff>739775</xdr:colOff>
      <xdr:row>7</xdr:row>
      <xdr:rowOff>10583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1CFFC2B-A2AB-4C76-B00D-3C23887986EF}"/>
            </a:ext>
          </a:extLst>
        </xdr:cNvPr>
        <xdr:cNvSpPr/>
      </xdr:nvSpPr>
      <xdr:spPr>
        <a:xfrm>
          <a:off x="43391" y="63503"/>
          <a:ext cx="1754717" cy="1661580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6</xdr:col>
      <xdr:colOff>60329</xdr:colOff>
      <xdr:row>24</xdr:row>
      <xdr:rowOff>3180</xdr:rowOff>
    </xdr:from>
    <xdr:to>
      <xdr:col>6</xdr:col>
      <xdr:colOff>502714</xdr:colOff>
      <xdr:row>25</xdr:row>
      <xdr:rowOff>8472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20F8E22C-3476-49BF-BD3E-1590618C7B66}"/>
            </a:ext>
          </a:extLst>
        </xdr:cNvPr>
        <xdr:cNvSpPr/>
      </xdr:nvSpPr>
      <xdr:spPr>
        <a:xfrm>
          <a:off x="5140329" y="653309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6</xdr:col>
      <xdr:colOff>395818</xdr:colOff>
      <xdr:row>23</xdr:row>
      <xdr:rowOff>57155</xdr:rowOff>
    </xdr:from>
    <xdr:to>
      <xdr:col>7</xdr:col>
      <xdr:colOff>67735</xdr:colOff>
      <xdr:row>26</xdr:row>
      <xdr:rowOff>281521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A970D965-096D-4379-9671-19FDBB597C37}"/>
            </a:ext>
          </a:extLst>
        </xdr:cNvPr>
        <xdr:cNvSpPr/>
      </xdr:nvSpPr>
      <xdr:spPr>
        <a:xfrm>
          <a:off x="5475818" y="6269572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402167</xdr:colOff>
      <xdr:row>27</xdr:row>
      <xdr:rowOff>42332</xdr:rowOff>
    </xdr:from>
    <xdr:to>
      <xdr:col>10</xdr:col>
      <xdr:colOff>0</xdr:colOff>
      <xdr:row>29</xdr:row>
      <xdr:rowOff>285749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7D313C18-5363-47D6-A3B6-76394BCACFFD}"/>
            </a:ext>
          </a:extLst>
        </xdr:cNvPr>
        <xdr:cNvSpPr/>
      </xdr:nvSpPr>
      <xdr:spPr>
        <a:xfrm>
          <a:off x="7493000" y="7524749"/>
          <a:ext cx="666750" cy="878417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931332</xdr:colOff>
      <xdr:row>26</xdr:row>
      <xdr:rowOff>303747</xdr:rowOff>
    </xdr:from>
    <xdr:to>
      <xdr:col>8</xdr:col>
      <xdr:colOff>517531</xdr:colOff>
      <xdr:row>27</xdr:row>
      <xdr:rowOff>309039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73537A9C-37C9-448B-81A8-19EE8DA05929}"/>
            </a:ext>
          </a:extLst>
        </xdr:cNvPr>
        <xdr:cNvSpPr/>
      </xdr:nvSpPr>
      <xdr:spPr>
        <a:xfrm>
          <a:off x="7588249" y="7468664"/>
          <a:ext cx="68686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402167</xdr:colOff>
      <xdr:row>16</xdr:row>
      <xdr:rowOff>63500</xdr:rowOff>
    </xdr:from>
    <xdr:to>
      <xdr:col>10</xdr:col>
      <xdr:colOff>0</xdr:colOff>
      <xdr:row>16</xdr:row>
      <xdr:rowOff>338666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CA0DC7F6-D8BB-4797-A499-BF8846117F38}"/>
            </a:ext>
          </a:extLst>
        </xdr:cNvPr>
        <xdr:cNvSpPr/>
      </xdr:nvSpPr>
      <xdr:spPr>
        <a:xfrm>
          <a:off x="7493000" y="4053417"/>
          <a:ext cx="666750" cy="275166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952500</xdr:colOff>
      <xdr:row>16</xdr:row>
      <xdr:rowOff>22231</xdr:rowOff>
    </xdr:from>
    <xdr:to>
      <xdr:col>8</xdr:col>
      <xdr:colOff>511182</xdr:colOff>
      <xdr:row>16</xdr:row>
      <xdr:rowOff>345023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A6ECD40-EA8E-423E-A502-F64368185CCE}"/>
            </a:ext>
          </a:extLst>
        </xdr:cNvPr>
        <xdr:cNvSpPr/>
      </xdr:nvSpPr>
      <xdr:spPr>
        <a:xfrm>
          <a:off x="7609417" y="4012148"/>
          <a:ext cx="659348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402166</xdr:colOff>
      <xdr:row>0</xdr:row>
      <xdr:rowOff>63501</xdr:rowOff>
    </xdr:from>
    <xdr:to>
      <xdr:col>25</xdr:col>
      <xdr:colOff>677332</xdr:colOff>
      <xdr:row>54</xdr:row>
      <xdr:rowOff>95250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529E2B7-E768-41C3-B320-DB95B9FC7D8C}"/>
            </a:ext>
          </a:extLst>
        </xdr:cNvPr>
        <xdr:cNvSpPr txBox="1"/>
      </xdr:nvSpPr>
      <xdr:spPr>
        <a:xfrm>
          <a:off x="9323916" y="63501"/>
          <a:ext cx="7471833" cy="12530666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2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3</a:t>
          </a:r>
          <a:r>
            <a:rPr kumimoji="1" lang="ja-JP" altLang="en-US" sz="1100" b="0">
              <a:latin typeface="+mj-ea"/>
              <a:ea typeface="+mj-ea"/>
            </a:rPr>
            <a:t>四半期分の請求書エクセルファイルを参照し、枠外の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に記載されている金額の</a:t>
          </a:r>
          <a:r>
            <a:rPr kumimoji="1" lang="ja-JP" altLang="en-US" sz="1100" b="0" u="none">
              <a:latin typeface="+mj-ea"/>
              <a:ea typeface="+mj-ea"/>
            </a:rPr>
            <a:t>合計</a:t>
          </a:r>
          <a:r>
            <a:rPr kumimoji="1" lang="ja-JP" altLang="en-US" sz="1100" b="0">
              <a:latin typeface="+mj-ea"/>
              <a:ea typeface="+mj-ea"/>
            </a:rPr>
            <a:t>を</a:t>
          </a:r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en-US" sz="1100" b="0">
              <a:latin typeface="+mj-ea"/>
              <a:ea typeface="+mj-ea"/>
            </a:rPr>
            <a:t>　　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10/1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12/31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5/31 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 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注意点 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---------------------------------------------------------------------------------------------------------------------------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支出予定のない分が発生する場合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支出する見込みがある金額のみ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を支出予定額に記入し、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「契約額－合計」（左図★</a:t>
          </a:r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）には、確実に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不要となる分の金額が表示されるようにしてください。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契約額を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超えて支出する</a:t>
          </a:r>
          <a:r>
            <a:rPr kumimoji="1" lang="ja-JP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endParaRPr lang="ja-JP" altLang="ja-JP" u="non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 研究機関にて負担する金額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は「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内、直接経費の自己負担額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（左図★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に自動で表示されます。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----------------------------------------------------------------------------------------------------------------------------------------------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①～④を記入すると、今回の請求額が自動で表示されます。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（余っている金額が多額になる場合などはＪＳＴからご連絡をし、理由等の詳細確認を させていただくこと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があります。）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今回の請求額が多額になる場合などはＪＳＴからご連絡をし、支出予定の詳細確認をさせていただくことが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</xdr:txBody>
    </xdr:sp>
    <xdr:clientData/>
  </xdr:twoCellAnchor>
  <xdr:twoCellAnchor editAs="oneCell">
    <xdr:from>
      <xdr:col>10</xdr:col>
      <xdr:colOff>698494</xdr:colOff>
      <xdr:row>9</xdr:row>
      <xdr:rowOff>52917</xdr:rowOff>
    </xdr:from>
    <xdr:to>
      <xdr:col>19</xdr:col>
      <xdr:colOff>437084</xdr:colOff>
      <xdr:row>12</xdr:row>
      <xdr:rowOff>179918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954D86F-6ED6-49DF-AF7D-D63F4C4D75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620244" y="2211917"/>
          <a:ext cx="2807757" cy="698501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370411</xdr:colOff>
      <xdr:row>9</xdr:row>
      <xdr:rowOff>52917</xdr:rowOff>
    </xdr:from>
    <xdr:to>
      <xdr:col>24</xdr:col>
      <xdr:colOff>436026</xdr:colOff>
      <xdr:row>12</xdr:row>
      <xdr:rowOff>137584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B4551033-9271-4983-AD7B-364D4190B4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049244" y="2211917"/>
          <a:ext cx="2817282" cy="65616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560909</xdr:colOff>
      <xdr:row>14</xdr:row>
      <xdr:rowOff>21167</xdr:rowOff>
    </xdr:from>
    <xdr:to>
      <xdr:col>21</xdr:col>
      <xdr:colOff>587367</xdr:colOff>
      <xdr:row>16</xdr:row>
      <xdr:rowOff>1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80E29516-8181-4650-AE65-2E8E51DBB0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175992" y="3376084"/>
          <a:ext cx="2778125" cy="613834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560907</xdr:colOff>
      <xdr:row>10</xdr:row>
      <xdr:rowOff>10587</xdr:rowOff>
    </xdr:from>
    <xdr:to>
      <xdr:col>20</xdr:col>
      <xdr:colOff>266696</xdr:colOff>
      <xdr:row>11</xdr:row>
      <xdr:rowOff>148170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7A17E2C-90E2-4A41-8BC7-757123A5A790}"/>
            </a:ext>
          </a:extLst>
        </xdr:cNvPr>
        <xdr:cNvSpPr txBox="1"/>
      </xdr:nvSpPr>
      <xdr:spPr>
        <a:xfrm>
          <a:off x="12551824" y="2391837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681555</xdr:colOff>
      <xdr:row>14</xdr:row>
      <xdr:rowOff>184152</xdr:rowOff>
    </xdr:from>
    <xdr:to>
      <xdr:col>17</xdr:col>
      <xdr:colOff>387344</xdr:colOff>
      <xdr:row>15</xdr:row>
      <xdr:rowOff>184152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27B6E4F-F1B4-4E03-8A5B-E3EC871AC8D6}"/>
            </a:ext>
          </a:extLst>
        </xdr:cNvPr>
        <xdr:cNvSpPr txBox="1"/>
      </xdr:nvSpPr>
      <xdr:spPr>
        <a:xfrm>
          <a:off x="10608722" y="3539069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285743</xdr:colOff>
      <xdr:row>12</xdr:row>
      <xdr:rowOff>211668</xdr:rowOff>
    </xdr:from>
    <xdr:to>
      <xdr:col>23</xdr:col>
      <xdr:colOff>571493</xdr:colOff>
      <xdr:row>13</xdr:row>
      <xdr:rowOff>222251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766FAB8-9174-4C0D-882D-773D28D5A345}"/>
            </a:ext>
          </a:extLst>
        </xdr:cNvPr>
        <xdr:cNvSpPr txBox="1"/>
      </xdr:nvSpPr>
      <xdr:spPr>
        <a:xfrm>
          <a:off x="13652493" y="2942168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2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501643</xdr:colOff>
      <xdr:row>16</xdr:row>
      <xdr:rowOff>78317</xdr:rowOff>
    </xdr:from>
    <xdr:to>
      <xdr:col>21</xdr:col>
      <xdr:colOff>99476</xdr:colOff>
      <xdr:row>16</xdr:row>
      <xdr:rowOff>395817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AAB2AF0-5A29-4C4E-9B73-81454EFFB027}"/>
            </a:ext>
          </a:extLst>
        </xdr:cNvPr>
        <xdr:cNvSpPr txBox="1"/>
      </xdr:nvSpPr>
      <xdr:spPr>
        <a:xfrm>
          <a:off x="11804643" y="4068234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3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677334</xdr:colOff>
      <xdr:row>20</xdr:row>
      <xdr:rowOff>31751</xdr:rowOff>
    </xdr:from>
    <xdr:to>
      <xdr:col>21</xdr:col>
      <xdr:colOff>402166</xdr:colOff>
      <xdr:row>27</xdr:row>
      <xdr:rowOff>3470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B84C4B0A-B11E-4AC7-969B-31177975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9084" y="5609168"/>
          <a:ext cx="4169832" cy="187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433907</xdr:colOff>
      <xdr:row>22</xdr:row>
      <xdr:rowOff>84645</xdr:rowOff>
    </xdr:from>
    <xdr:to>
      <xdr:col>17</xdr:col>
      <xdr:colOff>148158</xdr:colOff>
      <xdr:row>26</xdr:row>
      <xdr:rowOff>105780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DF43DD6E-8D11-4A52-B00B-8777F21213FA}"/>
            </a:ext>
          </a:extLst>
        </xdr:cNvPr>
        <xdr:cNvSpPr/>
      </xdr:nvSpPr>
      <xdr:spPr>
        <a:xfrm>
          <a:off x="10361074" y="6064228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263519</xdr:colOff>
      <xdr:row>24</xdr:row>
      <xdr:rowOff>40156</xdr:rowOff>
    </xdr:from>
    <xdr:to>
      <xdr:col>17</xdr:col>
      <xdr:colOff>655102</xdr:colOff>
      <xdr:row>24</xdr:row>
      <xdr:rowOff>188323</xdr:rowOff>
    </xdr:to>
    <xdr:sp macro="" textlink="">
      <xdr:nvSpPr>
        <xdr:cNvPr id="42" name="矢印: 下 41">
          <a:extLst>
            <a:ext uri="{FF2B5EF4-FFF2-40B4-BE49-F238E27FC236}">
              <a16:creationId xmlns:a16="http://schemas.microsoft.com/office/drawing/2014/main" id="{391BDE96-9EFB-441F-A5A7-D8EE27FD3DCD}"/>
            </a:ext>
          </a:extLst>
        </xdr:cNvPr>
        <xdr:cNvSpPr/>
      </xdr:nvSpPr>
      <xdr:spPr>
        <a:xfrm rot="5400000">
          <a:off x="11000310" y="6448365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328088</xdr:colOff>
      <xdr:row>12</xdr:row>
      <xdr:rowOff>222250</xdr:rowOff>
    </xdr:from>
    <xdr:to>
      <xdr:col>18</xdr:col>
      <xdr:colOff>613838</xdr:colOff>
      <xdr:row>13</xdr:row>
      <xdr:rowOff>232833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E28C721-6CE3-402D-9EAA-1919D9084C00}"/>
            </a:ext>
          </a:extLst>
        </xdr:cNvPr>
        <xdr:cNvSpPr txBox="1"/>
      </xdr:nvSpPr>
      <xdr:spPr>
        <a:xfrm>
          <a:off x="10255255" y="2952750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400" b="1">
            <a:solidFill>
              <a:srgbClr val="FF0000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jst.go.jp/contract/movie/index.html" TargetMode="External"/><Relationship Id="rId1" Type="http://schemas.openxmlformats.org/officeDocument/2006/relationships/hyperlink" Target="https://www.jst.go.jp/contract/index2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X47"/>
  <sheetViews>
    <sheetView tabSelected="1" view="pageBreakPreview" zoomScaleNormal="100" zoomScaleSheetLayoutView="100" workbookViewId="0">
      <selection activeCell="G6" sqref="G6:H6"/>
    </sheetView>
  </sheetViews>
  <sheetFormatPr defaultColWidth="9" defaultRowHeight="13.2"/>
  <cols>
    <col min="1" max="1" width="1.44140625" customWidth="1"/>
    <col min="2" max="6" width="6.6640625" customWidth="1"/>
    <col min="7" max="8" width="7.6640625" customWidth="1"/>
    <col min="9" max="14" width="6.6640625" customWidth="1"/>
    <col min="15" max="15" width="1.33203125" customWidth="1"/>
    <col min="16" max="16" width="2.33203125" customWidth="1"/>
    <col min="17" max="17" width="12" customWidth="1"/>
    <col min="20" max="20" width="9" customWidth="1"/>
  </cols>
  <sheetData>
    <row r="1" spans="1:24">
      <c r="A1" s="38"/>
      <c r="B1" s="38" t="s">
        <v>113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2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24" ht="16.2">
      <c r="A5" s="48"/>
      <c r="B5" s="49"/>
      <c r="C5" s="49"/>
      <c r="D5" s="50"/>
      <c r="E5" s="49"/>
      <c r="F5" s="49"/>
      <c r="G5" s="49"/>
      <c r="H5" s="49"/>
      <c r="I5" s="48"/>
      <c r="J5" s="38"/>
      <c r="K5" s="49"/>
      <c r="L5" s="49"/>
      <c r="M5" s="49"/>
      <c r="N5" s="49"/>
      <c r="O5" s="38"/>
    </row>
    <row r="6" spans="1:24" ht="16.2">
      <c r="A6" s="51"/>
      <c r="B6" s="49"/>
      <c r="C6" s="49"/>
      <c r="D6" s="82" t="s">
        <v>132</v>
      </c>
      <c r="E6" s="82"/>
      <c r="F6" s="82"/>
      <c r="G6" s="81" t="s">
        <v>128</v>
      </c>
      <c r="H6" s="81"/>
      <c r="I6" s="52" t="s">
        <v>110</v>
      </c>
      <c r="J6" s="52"/>
      <c r="K6" s="52"/>
      <c r="L6" s="49"/>
      <c r="M6" s="49"/>
      <c r="N6" s="49"/>
      <c r="O6" s="38"/>
    </row>
    <row r="7" spans="1:24" ht="16.2">
      <c r="A7" s="51"/>
      <c r="B7" s="49"/>
      <c r="C7" s="49"/>
      <c r="D7" s="49"/>
      <c r="E7" s="38"/>
      <c r="F7" s="64"/>
      <c r="G7" s="64"/>
      <c r="H7" s="64"/>
      <c r="I7" s="64"/>
      <c r="J7" s="64"/>
      <c r="K7" s="65"/>
      <c r="L7" s="49"/>
      <c r="M7" s="49"/>
      <c r="N7" s="49"/>
      <c r="O7" s="38"/>
    </row>
    <row r="8" spans="1:24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24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87" t="s">
        <v>47</v>
      </c>
      <c r="M9" s="88"/>
      <c r="N9" s="88"/>
    </row>
    <row r="10" spans="1:24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44"/>
      <c r="N10" s="44"/>
      <c r="O10" s="38"/>
    </row>
    <row r="11" spans="1:24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44"/>
      <c r="N11" s="44"/>
      <c r="O11" s="38"/>
    </row>
    <row r="12" spans="1:24">
      <c r="A12" s="38"/>
      <c r="B12" s="38" t="s">
        <v>13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24">
      <c r="A13" s="38"/>
      <c r="B13" s="38" t="s">
        <v>14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24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24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X15" s="22"/>
    </row>
    <row r="16" spans="1:24" ht="17.25" customHeight="1">
      <c r="A16" s="38"/>
      <c r="B16" s="38"/>
      <c r="C16" s="38"/>
      <c r="D16" s="38"/>
      <c r="E16" s="38"/>
      <c r="F16" s="38"/>
      <c r="G16" s="38"/>
      <c r="H16" s="38"/>
      <c r="I16" s="44" t="s">
        <v>100</v>
      </c>
      <c r="J16" s="90"/>
      <c r="K16" s="90"/>
      <c r="L16" s="90"/>
      <c r="M16" s="90"/>
      <c r="N16" s="90"/>
      <c r="O16" s="38"/>
    </row>
    <row r="17" spans="1:20" ht="17.25" customHeight="1">
      <c r="A17" s="38"/>
      <c r="B17" s="38"/>
      <c r="C17" s="38"/>
      <c r="D17" s="38"/>
      <c r="E17" s="38"/>
      <c r="F17" s="38"/>
      <c r="G17" s="38"/>
      <c r="H17" s="38"/>
      <c r="I17" s="44" t="s">
        <v>106</v>
      </c>
      <c r="J17" s="90"/>
      <c r="K17" s="90"/>
      <c r="L17" s="90"/>
      <c r="M17" s="90"/>
      <c r="N17" s="90"/>
      <c r="O17" s="38"/>
    </row>
    <row r="18" spans="1:20" ht="17.25" customHeight="1">
      <c r="A18" s="38"/>
      <c r="B18" s="38"/>
      <c r="C18" s="38"/>
      <c r="D18" s="38"/>
      <c r="E18" s="38"/>
      <c r="F18" s="38"/>
      <c r="G18" s="38"/>
      <c r="H18" s="38"/>
      <c r="I18" s="44" t="s">
        <v>99</v>
      </c>
      <c r="J18" s="90"/>
      <c r="K18" s="90"/>
      <c r="L18" s="90"/>
      <c r="M18" s="90"/>
      <c r="N18" s="90"/>
      <c r="O18" s="38"/>
    </row>
    <row r="19" spans="1:20" ht="22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44"/>
      <c r="L19" s="38"/>
      <c r="M19" s="38"/>
      <c r="N19" s="38"/>
      <c r="O19" s="38"/>
    </row>
    <row r="20" spans="1:20" ht="44.25" customHeight="1">
      <c r="A20" s="38"/>
      <c r="B20" s="78" t="s">
        <v>111</v>
      </c>
      <c r="C20" s="78"/>
      <c r="D20" s="89"/>
      <c r="E20" s="89"/>
      <c r="F20" s="89"/>
      <c r="G20" s="89"/>
      <c r="H20" s="89"/>
      <c r="I20" s="89"/>
      <c r="J20" s="89"/>
      <c r="K20" s="89"/>
      <c r="L20" s="89"/>
      <c r="M20" s="38"/>
      <c r="N20" s="38"/>
      <c r="O20" s="38"/>
    </row>
    <row r="21" spans="1:20" ht="17.25" customHeight="1">
      <c r="A21" s="38"/>
      <c r="B21" s="78" t="s">
        <v>112</v>
      </c>
      <c r="C21" s="78"/>
      <c r="D21" s="83"/>
      <c r="E21" s="83"/>
      <c r="F21" s="83"/>
      <c r="G21" s="83"/>
      <c r="H21" s="83"/>
      <c r="I21" s="83"/>
      <c r="J21" s="83"/>
      <c r="K21" s="83"/>
      <c r="L21" s="83"/>
      <c r="M21" s="38"/>
      <c r="N21" s="38"/>
      <c r="O21" s="38"/>
    </row>
    <row r="22" spans="1:20" ht="17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20" ht="17.2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20" ht="17.25" customHeight="1">
      <c r="A24" s="38"/>
      <c r="B24" s="38"/>
      <c r="C24" s="53"/>
      <c r="D24" s="53" t="s">
        <v>104</v>
      </c>
      <c r="E24" s="53"/>
      <c r="F24" s="53"/>
      <c r="G24" s="38"/>
      <c r="H24" s="38"/>
      <c r="I24" s="38"/>
      <c r="J24" s="38"/>
      <c r="K24" s="38"/>
      <c r="L24" s="38"/>
      <c r="M24" s="38"/>
      <c r="N24" s="38"/>
      <c r="O24" s="38"/>
    </row>
    <row r="25" spans="1:20" ht="17.2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20" ht="29.25" customHeight="1">
      <c r="A26" s="38"/>
      <c r="B26" s="38"/>
      <c r="C26" s="38"/>
      <c r="D26" s="38"/>
      <c r="E26" s="84" t="s">
        <v>0</v>
      </c>
      <c r="F26" s="84"/>
      <c r="G26" s="85">
        <f>請求内訳書!I25</f>
        <v>0</v>
      </c>
      <c r="H26" s="86"/>
      <c r="I26" s="86"/>
      <c r="J26" s="86"/>
      <c r="K26" s="54" t="s">
        <v>1</v>
      </c>
      <c r="L26" s="38"/>
      <c r="M26" s="38"/>
      <c r="N26" s="38"/>
      <c r="O26" s="38"/>
      <c r="Q26" s="67"/>
      <c r="R26" s="67"/>
    </row>
    <row r="27" spans="1:20" ht="11.25" customHeight="1">
      <c r="A27" s="38"/>
      <c r="B27" s="38"/>
      <c r="C27" s="38"/>
      <c r="D27" s="38"/>
      <c r="E27" s="51"/>
      <c r="F27" s="51"/>
      <c r="G27" s="46"/>
      <c r="H27" s="47"/>
      <c r="I27" s="47"/>
      <c r="J27" s="47"/>
      <c r="K27" s="49"/>
      <c r="L27" s="38"/>
      <c r="M27" s="38"/>
      <c r="N27" s="38"/>
      <c r="O27" s="38"/>
      <c r="Q27" s="68" t="s">
        <v>124</v>
      </c>
      <c r="R27" s="69"/>
      <c r="S27" s="70"/>
      <c r="T27" s="71"/>
    </row>
    <row r="28" spans="1:20" ht="22.5" customHeight="1">
      <c r="A28" s="38"/>
      <c r="B28" s="38"/>
      <c r="C28" s="38"/>
      <c r="D28" s="38"/>
      <c r="E28" s="78" t="s">
        <v>107</v>
      </c>
      <c r="F28" s="78"/>
      <c r="G28" s="78"/>
      <c r="H28" s="80">
        <f>G26</f>
        <v>0</v>
      </c>
      <c r="I28" s="80"/>
      <c r="J28" s="80"/>
      <c r="K28" s="38" t="s">
        <v>10</v>
      </c>
      <c r="L28" s="38"/>
      <c r="M28" s="38"/>
      <c r="N28" s="38"/>
      <c r="O28" s="38"/>
      <c r="Q28" s="72" t="s">
        <v>126</v>
      </c>
      <c r="R28" s="76">
        <f>IF(請求内訳書!I21&lt;0,0,請求内訳書!I21-請求内訳書!I24)</f>
        <v>0</v>
      </c>
      <c r="S28" s="76"/>
      <c r="T28" s="73" t="s">
        <v>125</v>
      </c>
    </row>
    <row r="29" spans="1:20" ht="22.5" customHeight="1">
      <c r="A29" s="38"/>
      <c r="B29" s="38"/>
      <c r="C29" s="38"/>
      <c r="D29" s="38"/>
      <c r="E29" s="78" t="s">
        <v>118</v>
      </c>
      <c r="F29" s="78"/>
      <c r="G29" s="78"/>
      <c r="H29" s="79">
        <f>G26-ROUNDUP(G26/1.1,0)</f>
        <v>0</v>
      </c>
      <c r="I29" s="79"/>
      <c r="J29" s="79"/>
      <c r="K29" s="38" t="s">
        <v>108</v>
      </c>
      <c r="L29" s="38"/>
      <c r="M29" s="38"/>
      <c r="N29" s="38"/>
      <c r="O29" s="38"/>
      <c r="Q29" s="74" t="s">
        <v>127</v>
      </c>
      <c r="R29" s="77">
        <f>IF(請求内訳書!I22&lt;0,0,請求内訳書!I22)</f>
        <v>0</v>
      </c>
      <c r="S29" s="77"/>
      <c r="T29" s="75" t="s">
        <v>125</v>
      </c>
    </row>
    <row r="30" spans="1:20" ht="22.5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20" ht="22.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20" ht="22.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>
      <c r="A33" s="38"/>
      <c r="B33" s="38"/>
      <c r="C33" s="38"/>
      <c r="D33" s="45" t="s">
        <v>2</v>
      </c>
      <c r="E33" s="45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5" customHeight="1">
      <c r="A34" s="38"/>
      <c r="B34" s="38"/>
      <c r="C34" s="38"/>
      <c r="D34" s="101" t="s">
        <v>3</v>
      </c>
      <c r="E34" s="102"/>
      <c r="F34" s="103"/>
      <c r="G34" s="104"/>
      <c r="H34" s="104"/>
      <c r="I34" s="104"/>
      <c r="J34" s="104"/>
      <c r="K34" s="104"/>
      <c r="L34" s="105"/>
      <c r="M34" s="38"/>
      <c r="N34" s="38"/>
      <c r="O34" s="38"/>
    </row>
    <row r="35" spans="1:15" ht="15" customHeight="1">
      <c r="A35" s="38"/>
      <c r="B35" s="38"/>
      <c r="C35" s="38"/>
      <c r="D35" s="96" t="s">
        <v>4</v>
      </c>
      <c r="E35" s="97"/>
      <c r="F35" s="98"/>
      <c r="G35" s="99"/>
      <c r="H35" s="99"/>
      <c r="I35" s="99"/>
      <c r="J35" s="99"/>
      <c r="K35" s="99"/>
      <c r="L35" s="100"/>
      <c r="M35" s="38"/>
      <c r="N35" s="38"/>
      <c r="O35" s="38"/>
    </row>
    <row r="36" spans="1:15" ht="15" customHeight="1">
      <c r="A36" s="38"/>
      <c r="B36" s="38"/>
      <c r="C36" s="38"/>
      <c r="D36" s="101" t="s">
        <v>11</v>
      </c>
      <c r="E36" s="102"/>
      <c r="F36" s="103"/>
      <c r="G36" s="104"/>
      <c r="H36" s="104"/>
      <c r="I36" s="104"/>
      <c r="J36" s="104"/>
      <c r="K36" s="104"/>
      <c r="L36" s="105"/>
      <c r="M36" s="38"/>
      <c r="N36" s="38"/>
      <c r="O36" s="38"/>
    </row>
    <row r="37" spans="1:15" ht="15" customHeight="1">
      <c r="A37" s="38"/>
      <c r="B37" s="38"/>
      <c r="C37" s="38"/>
      <c r="D37" s="91" t="s">
        <v>5</v>
      </c>
      <c r="E37" s="92"/>
      <c r="F37" s="93"/>
      <c r="G37" s="94"/>
      <c r="H37" s="94"/>
      <c r="I37" s="94"/>
      <c r="J37" s="94"/>
      <c r="K37" s="94"/>
      <c r="L37" s="95"/>
      <c r="M37" s="38"/>
      <c r="N37" s="38"/>
      <c r="O37" s="38"/>
    </row>
    <row r="38" spans="1:15" ht="15" customHeight="1">
      <c r="A38" s="38"/>
      <c r="B38" s="38"/>
      <c r="C38" s="38"/>
      <c r="D38" s="96" t="s">
        <v>6</v>
      </c>
      <c r="E38" s="97"/>
      <c r="F38" s="98"/>
      <c r="G38" s="99"/>
      <c r="H38" s="99"/>
      <c r="I38" s="99"/>
      <c r="J38" s="99"/>
      <c r="K38" s="99"/>
      <c r="L38" s="100"/>
      <c r="M38" s="38"/>
      <c r="N38" s="38"/>
      <c r="O38" s="38"/>
    </row>
    <row r="39" spans="1:15" ht="15" customHeight="1">
      <c r="A39" s="38"/>
      <c r="B39" s="38"/>
      <c r="C39" s="38"/>
      <c r="D39" s="101" t="s">
        <v>7</v>
      </c>
      <c r="E39" s="102"/>
      <c r="F39" s="103"/>
      <c r="G39" s="104"/>
      <c r="H39" s="104"/>
      <c r="I39" s="104"/>
      <c r="J39" s="104"/>
      <c r="K39" s="104"/>
      <c r="L39" s="105"/>
      <c r="M39" s="38"/>
      <c r="N39" s="38"/>
      <c r="O39" s="38"/>
    </row>
    <row r="40" spans="1:15" ht="15" customHeight="1">
      <c r="A40" s="38"/>
      <c r="B40" s="38"/>
      <c r="C40" s="38"/>
      <c r="D40" s="96" t="s">
        <v>8</v>
      </c>
      <c r="E40" s="97"/>
      <c r="F40" s="98"/>
      <c r="G40" s="99"/>
      <c r="H40" s="99"/>
      <c r="I40" s="99"/>
      <c r="J40" s="99"/>
      <c r="K40" s="99"/>
      <c r="L40" s="100"/>
      <c r="M40" s="38"/>
      <c r="N40" s="38"/>
      <c r="O40" s="38"/>
    </row>
    <row r="41" spans="1:15" ht="15" customHeight="1">
      <c r="A41" s="38"/>
      <c r="B41" s="38"/>
      <c r="C41" s="38"/>
      <c r="D41" s="101" t="s">
        <v>11</v>
      </c>
      <c r="E41" s="102"/>
      <c r="F41" s="109"/>
      <c r="G41" s="110"/>
      <c r="H41" s="110"/>
      <c r="I41" s="110"/>
      <c r="J41" s="110"/>
      <c r="K41" s="110"/>
      <c r="L41" s="111"/>
      <c r="M41" s="38"/>
      <c r="N41" s="38"/>
      <c r="O41" s="38"/>
    </row>
    <row r="42" spans="1:15" ht="15" customHeight="1">
      <c r="A42" s="38"/>
      <c r="B42" s="38"/>
      <c r="C42" s="38"/>
      <c r="D42" s="96" t="s">
        <v>9</v>
      </c>
      <c r="E42" s="97"/>
      <c r="F42" s="106"/>
      <c r="G42" s="107"/>
      <c r="H42" s="107"/>
      <c r="I42" s="107"/>
      <c r="J42" s="107"/>
      <c r="K42" s="107"/>
      <c r="L42" s="108"/>
      <c r="M42" s="38"/>
      <c r="N42" s="38"/>
      <c r="O42" s="38"/>
    </row>
    <row r="43" spans="1:15" ht="9.75" customHeight="1">
      <c r="A43" s="38"/>
      <c r="B43" s="38"/>
      <c r="C43" s="38"/>
      <c r="D43" s="55"/>
      <c r="E43" s="55"/>
      <c r="F43" s="56"/>
      <c r="G43" s="56"/>
      <c r="H43" s="56"/>
      <c r="I43" s="56"/>
      <c r="J43" s="56"/>
      <c r="K43" s="56"/>
      <c r="L43" s="56"/>
      <c r="M43" s="38"/>
      <c r="N43" s="38"/>
      <c r="O43" s="38"/>
    </row>
    <row r="44" spans="1:15">
      <c r="A44" s="38"/>
      <c r="B44" s="38"/>
      <c r="C44" s="38"/>
      <c r="D44" s="57" t="s">
        <v>12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5">
      <c r="A45" s="38"/>
      <c r="B45" s="38"/>
      <c r="C45" s="38"/>
      <c r="D45" s="57" t="s">
        <v>109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>
      <c r="A46" s="38"/>
      <c r="B46" s="38"/>
      <c r="C46" s="38"/>
      <c r="D46" s="5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>
      <c r="N47" s="15" t="s">
        <v>133</v>
      </c>
    </row>
  </sheetData>
  <sheetProtection sheet="1" selectLockedCells="1"/>
  <mergeCells count="36">
    <mergeCell ref="D42:E42"/>
    <mergeCell ref="F42:L42"/>
    <mergeCell ref="D39:E39"/>
    <mergeCell ref="F39:L39"/>
    <mergeCell ref="D40:E40"/>
    <mergeCell ref="F40:L40"/>
    <mergeCell ref="D41:E41"/>
    <mergeCell ref="F41:L41"/>
    <mergeCell ref="B20:C20"/>
    <mergeCell ref="D37:E37"/>
    <mergeCell ref="F37:L37"/>
    <mergeCell ref="D38:E38"/>
    <mergeCell ref="F38:L38"/>
    <mergeCell ref="D34:E34"/>
    <mergeCell ref="F34:L34"/>
    <mergeCell ref="D35:E35"/>
    <mergeCell ref="F35:L35"/>
    <mergeCell ref="D36:E36"/>
    <mergeCell ref="F36:L36"/>
    <mergeCell ref="G6:H6"/>
    <mergeCell ref="D6:F6"/>
    <mergeCell ref="D21:L21"/>
    <mergeCell ref="E26:F26"/>
    <mergeCell ref="G26:J26"/>
    <mergeCell ref="L9:N9"/>
    <mergeCell ref="D20:L20"/>
    <mergeCell ref="J16:N16"/>
    <mergeCell ref="J18:N18"/>
    <mergeCell ref="J17:N17"/>
    <mergeCell ref="R28:S28"/>
    <mergeCell ref="R29:S29"/>
    <mergeCell ref="B21:C21"/>
    <mergeCell ref="E29:G29"/>
    <mergeCell ref="H29:J29"/>
    <mergeCell ref="E28:G28"/>
    <mergeCell ref="H28:J28"/>
  </mergeCells>
  <phoneticPr fontId="2"/>
  <dataValidations count="1">
    <dataValidation type="list" allowBlank="1" showInputMessage="1" showErrorMessage="1" sqref="G6" xr:uid="{7AF225BA-18CD-430F-8CE5-82C119AD8FF0}">
      <formula1>"第1四半期分,第2四半期分,第3四半期分,第4四半期分"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cellComments="asDisplayed" r:id="rId1"/>
  <headerFooter alignWithMargins="0">
    <oddFooter>&amp;R(250401)</oddFooter>
  </headerFooter>
  <ignoredErrors>
    <ignoredError sqref="H29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P44"/>
  <sheetViews>
    <sheetView view="pageBreakPreview" topLeftCell="A20" zoomScaleNormal="100" zoomScaleSheetLayoutView="100" workbookViewId="0">
      <selection activeCell="E21" sqref="E21"/>
    </sheetView>
  </sheetViews>
  <sheetFormatPr defaultRowHeight="13.2"/>
  <cols>
    <col min="1" max="1" width="0.88671875" style="1" customWidth="1"/>
    <col min="2" max="9" width="14" style="1" customWidth="1"/>
    <col min="10" max="10" width="0.88671875" style="1" customWidth="1"/>
    <col min="11" max="11" width="13.21875" style="1" hidden="1" customWidth="1"/>
    <col min="12" max="16" width="9" style="1" hidden="1" customWidth="1"/>
    <col min="17" max="17" width="9" style="1"/>
    <col min="18" max="18" width="9" style="1" customWidth="1"/>
    <col min="19" max="252" width="9" style="1"/>
    <col min="253" max="253" width="3.109375" style="1" customWidth="1"/>
    <col min="254" max="254" width="15" style="1" customWidth="1"/>
    <col min="255" max="260" width="13.21875" style="1" customWidth="1"/>
    <col min="261" max="261" width="3.109375" style="1" customWidth="1"/>
    <col min="262" max="262" width="13.21875" style="1" customWidth="1"/>
    <col min="263" max="508" width="9" style="1"/>
    <col min="509" max="509" width="3.109375" style="1" customWidth="1"/>
    <col min="510" max="510" width="15" style="1" customWidth="1"/>
    <col min="511" max="516" width="13.21875" style="1" customWidth="1"/>
    <col min="517" max="517" width="3.109375" style="1" customWidth="1"/>
    <col min="518" max="518" width="13.21875" style="1" customWidth="1"/>
    <col min="519" max="764" width="9" style="1"/>
    <col min="765" max="765" width="3.109375" style="1" customWidth="1"/>
    <col min="766" max="766" width="15" style="1" customWidth="1"/>
    <col min="767" max="772" width="13.21875" style="1" customWidth="1"/>
    <col min="773" max="773" width="3.109375" style="1" customWidth="1"/>
    <col min="774" max="774" width="13.21875" style="1" customWidth="1"/>
    <col min="775" max="1020" width="9" style="1"/>
    <col min="1021" max="1021" width="3.109375" style="1" customWidth="1"/>
    <col min="1022" max="1022" width="15" style="1" customWidth="1"/>
    <col min="1023" max="1028" width="13.21875" style="1" customWidth="1"/>
    <col min="1029" max="1029" width="3.109375" style="1" customWidth="1"/>
    <col min="1030" max="1030" width="13.21875" style="1" customWidth="1"/>
    <col min="1031" max="1276" width="9" style="1"/>
    <col min="1277" max="1277" width="3.109375" style="1" customWidth="1"/>
    <col min="1278" max="1278" width="15" style="1" customWidth="1"/>
    <col min="1279" max="1284" width="13.21875" style="1" customWidth="1"/>
    <col min="1285" max="1285" width="3.109375" style="1" customWidth="1"/>
    <col min="1286" max="1286" width="13.21875" style="1" customWidth="1"/>
    <col min="1287" max="1532" width="9" style="1"/>
    <col min="1533" max="1533" width="3.109375" style="1" customWidth="1"/>
    <col min="1534" max="1534" width="15" style="1" customWidth="1"/>
    <col min="1535" max="1540" width="13.21875" style="1" customWidth="1"/>
    <col min="1541" max="1541" width="3.109375" style="1" customWidth="1"/>
    <col min="1542" max="1542" width="13.21875" style="1" customWidth="1"/>
    <col min="1543" max="1788" width="9" style="1"/>
    <col min="1789" max="1789" width="3.109375" style="1" customWidth="1"/>
    <col min="1790" max="1790" width="15" style="1" customWidth="1"/>
    <col min="1791" max="1796" width="13.21875" style="1" customWidth="1"/>
    <col min="1797" max="1797" width="3.109375" style="1" customWidth="1"/>
    <col min="1798" max="1798" width="13.21875" style="1" customWidth="1"/>
    <col min="1799" max="2044" width="9" style="1"/>
    <col min="2045" max="2045" width="3.109375" style="1" customWidth="1"/>
    <col min="2046" max="2046" width="15" style="1" customWidth="1"/>
    <col min="2047" max="2052" width="13.21875" style="1" customWidth="1"/>
    <col min="2053" max="2053" width="3.109375" style="1" customWidth="1"/>
    <col min="2054" max="2054" width="13.21875" style="1" customWidth="1"/>
    <col min="2055" max="2300" width="9" style="1"/>
    <col min="2301" max="2301" width="3.109375" style="1" customWidth="1"/>
    <col min="2302" max="2302" width="15" style="1" customWidth="1"/>
    <col min="2303" max="2308" width="13.21875" style="1" customWidth="1"/>
    <col min="2309" max="2309" width="3.109375" style="1" customWidth="1"/>
    <col min="2310" max="2310" width="13.21875" style="1" customWidth="1"/>
    <col min="2311" max="2556" width="9" style="1"/>
    <col min="2557" max="2557" width="3.109375" style="1" customWidth="1"/>
    <col min="2558" max="2558" width="15" style="1" customWidth="1"/>
    <col min="2559" max="2564" width="13.21875" style="1" customWidth="1"/>
    <col min="2565" max="2565" width="3.109375" style="1" customWidth="1"/>
    <col min="2566" max="2566" width="13.21875" style="1" customWidth="1"/>
    <col min="2567" max="2812" width="9" style="1"/>
    <col min="2813" max="2813" width="3.109375" style="1" customWidth="1"/>
    <col min="2814" max="2814" width="15" style="1" customWidth="1"/>
    <col min="2815" max="2820" width="13.21875" style="1" customWidth="1"/>
    <col min="2821" max="2821" width="3.109375" style="1" customWidth="1"/>
    <col min="2822" max="2822" width="13.21875" style="1" customWidth="1"/>
    <col min="2823" max="3068" width="9" style="1"/>
    <col min="3069" max="3069" width="3.109375" style="1" customWidth="1"/>
    <col min="3070" max="3070" width="15" style="1" customWidth="1"/>
    <col min="3071" max="3076" width="13.21875" style="1" customWidth="1"/>
    <col min="3077" max="3077" width="3.109375" style="1" customWidth="1"/>
    <col min="3078" max="3078" width="13.21875" style="1" customWidth="1"/>
    <col min="3079" max="3324" width="9" style="1"/>
    <col min="3325" max="3325" width="3.109375" style="1" customWidth="1"/>
    <col min="3326" max="3326" width="15" style="1" customWidth="1"/>
    <col min="3327" max="3332" width="13.21875" style="1" customWidth="1"/>
    <col min="3333" max="3333" width="3.109375" style="1" customWidth="1"/>
    <col min="3334" max="3334" width="13.21875" style="1" customWidth="1"/>
    <col min="3335" max="3580" width="9" style="1"/>
    <col min="3581" max="3581" width="3.109375" style="1" customWidth="1"/>
    <col min="3582" max="3582" width="15" style="1" customWidth="1"/>
    <col min="3583" max="3588" width="13.21875" style="1" customWidth="1"/>
    <col min="3589" max="3589" width="3.109375" style="1" customWidth="1"/>
    <col min="3590" max="3590" width="13.21875" style="1" customWidth="1"/>
    <col min="3591" max="3836" width="9" style="1"/>
    <col min="3837" max="3837" width="3.109375" style="1" customWidth="1"/>
    <col min="3838" max="3838" width="15" style="1" customWidth="1"/>
    <col min="3839" max="3844" width="13.21875" style="1" customWidth="1"/>
    <col min="3845" max="3845" width="3.109375" style="1" customWidth="1"/>
    <col min="3846" max="3846" width="13.21875" style="1" customWidth="1"/>
    <col min="3847" max="4092" width="9" style="1"/>
    <col min="4093" max="4093" width="3.109375" style="1" customWidth="1"/>
    <col min="4094" max="4094" width="15" style="1" customWidth="1"/>
    <col min="4095" max="4100" width="13.21875" style="1" customWidth="1"/>
    <col min="4101" max="4101" width="3.109375" style="1" customWidth="1"/>
    <col min="4102" max="4102" width="13.21875" style="1" customWidth="1"/>
    <col min="4103" max="4348" width="9" style="1"/>
    <col min="4349" max="4349" width="3.109375" style="1" customWidth="1"/>
    <col min="4350" max="4350" width="15" style="1" customWidth="1"/>
    <col min="4351" max="4356" width="13.21875" style="1" customWidth="1"/>
    <col min="4357" max="4357" width="3.109375" style="1" customWidth="1"/>
    <col min="4358" max="4358" width="13.21875" style="1" customWidth="1"/>
    <col min="4359" max="4604" width="9" style="1"/>
    <col min="4605" max="4605" width="3.109375" style="1" customWidth="1"/>
    <col min="4606" max="4606" width="15" style="1" customWidth="1"/>
    <col min="4607" max="4612" width="13.21875" style="1" customWidth="1"/>
    <col min="4613" max="4613" width="3.109375" style="1" customWidth="1"/>
    <col min="4614" max="4614" width="13.21875" style="1" customWidth="1"/>
    <col min="4615" max="4860" width="9" style="1"/>
    <col min="4861" max="4861" width="3.109375" style="1" customWidth="1"/>
    <col min="4862" max="4862" width="15" style="1" customWidth="1"/>
    <col min="4863" max="4868" width="13.21875" style="1" customWidth="1"/>
    <col min="4869" max="4869" width="3.109375" style="1" customWidth="1"/>
    <col min="4870" max="4870" width="13.21875" style="1" customWidth="1"/>
    <col min="4871" max="5116" width="9" style="1"/>
    <col min="5117" max="5117" width="3.109375" style="1" customWidth="1"/>
    <col min="5118" max="5118" width="15" style="1" customWidth="1"/>
    <col min="5119" max="5124" width="13.21875" style="1" customWidth="1"/>
    <col min="5125" max="5125" width="3.109375" style="1" customWidth="1"/>
    <col min="5126" max="5126" width="13.21875" style="1" customWidth="1"/>
    <col min="5127" max="5372" width="9" style="1"/>
    <col min="5373" max="5373" width="3.109375" style="1" customWidth="1"/>
    <col min="5374" max="5374" width="15" style="1" customWidth="1"/>
    <col min="5375" max="5380" width="13.21875" style="1" customWidth="1"/>
    <col min="5381" max="5381" width="3.109375" style="1" customWidth="1"/>
    <col min="5382" max="5382" width="13.21875" style="1" customWidth="1"/>
    <col min="5383" max="5628" width="9" style="1"/>
    <col min="5629" max="5629" width="3.109375" style="1" customWidth="1"/>
    <col min="5630" max="5630" width="15" style="1" customWidth="1"/>
    <col min="5631" max="5636" width="13.21875" style="1" customWidth="1"/>
    <col min="5637" max="5637" width="3.109375" style="1" customWidth="1"/>
    <col min="5638" max="5638" width="13.21875" style="1" customWidth="1"/>
    <col min="5639" max="5884" width="9" style="1"/>
    <col min="5885" max="5885" width="3.109375" style="1" customWidth="1"/>
    <col min="5886" max="5886" width="15" style="1" customWidth="1"/>
    <col min="5887" max="5892" width="13.21875" style="1" customWidth="1"/>
    <col min="5893" max="5893" width="3.109375" style="1" customWidth="1"/>
    <col min="5894" max="5894" width="13.21875" style="1" customWidth="1"/>
    <col min="5895" max="6140" width="9" style="1"/>
    <col min="6141" max="6141" width="3.109375" style="1" customWidth="1"/>
    <col min="6142" max="6142" width="15" style="1" customWidth="1"/>
    <col min="6143" max="6148" width="13.21875" style="1" customWidth="1"/>
    <col min="6149" max="6149" width="3.109375" style="1" customWidth="1"/>
    <col min="6150" max="6150" width="13.21875" style="1" customWidth="1"/>
    <col min="6151" max="6396" width="9" style="1"/>
    <col min="6397" max="6397" width="3.109375" style="1" customWidth="1"/>
    <col min="6398" max="6398" width="15" style="1" customWidth="1"/>
    <col min="6399" max="6404" width="13.21875" style="1" customWidth="1"/>
    <col min="6405" max="6405" width="3.109375" style="1" customWidth="1"/>
    <col min="6406" max="6406" width="13.21875" style="1" customWidth="1"/>
    <col min="6407" max="6652" width="9" style="1"/>
    <col min="6653" max="6653" width="3.109375" style="1" customWidth="1"/>
    <col min="6654" max="6654" width="15" style="1" customWidth="1"/>
    <col min="6655" max="6660" width="13.21875" style="1" customWidth="1"/>
    <col min="6661" max="6661" width="3.109375" style="1" customWidth="1"/>
    <col min="6662" max="6662" width="13.21875" style="1" customWidth="1"/>
    <col min="6663" max="6908" width="9" style="1"/>
    <col min="6909" max="6909" width="3.109375" style="1" customWidth="1"/>
    <col min="6910" max="6910" width="15" style="1" customWidth="1"/>
    <col min="6911" max="6916" width="13.21875" style="1" customWidth="1"/>
    <col min="6917" max="6917" width="3.109375" style="1" customWidth="1"/>
    <col min="6918" max="6918" width="13.21875" style="1" customWidth="1"/>
    <col min="6919" max="7164" width="9" style="1"/>
    <col min="7165" max="7165" width="3.109375" style="1" customWidth="1"/>
    <col min="7166" max="7166" width="15" style="1" customWidth="1"/>
    <col min="7167" max="7172" width="13.21875" style="1" customWidth="1"/>
    <col min="7173" max="7173" width="3.109375" style="1" customWidth="1"/>
    <col min="7174" max="7174" width="13.21875" style="1" customWidth="1"/>
    <col min="7175" max="7420" width="9" style="1"/>
    <col min="7421" max="7421" width="3.109375" style="1" customWidth="1"/>
    <col min="7422" max="7422" width="15" style="1" customWidth="1"/>
    <col min="7423" max="7428" width="13.21875" style="1" customWidth="1"/>
    <col min="7429" max="7429" width="3.109375" style="1" customWidth="1"/>
    <col min="7430" max="7430" width="13.21875" style="1" customWidth="1"/>
    <col min="7431" max="7676" width="9" style="1"/>
    <col min="7677" max="7677" width="3.109375" style="1" customWidth="1"/>
    <col min="7678" max="7678" width="15" style="1" customWidth="1"/>
    <col min="7679" max="7684" width="13.21875" style="1" customWidth="1"/>
    <col min="7685" max="7685" width="3.109375" style="1" customWidth="1"/>
    <col min="7686" max="7686" width="13.21875" style="1" customWidth="1"/>
    <col min="7687" max="7932" width="9" style="1"/>
    <col min="7933" max="7933" width="3.109375" style="1" customWidth="1"/>
    <col min="7934" max="7934" width="15" style="1" customWidth="1"/>
    <col min="7935" max="7940" width="13.21875" style="1" customWidth="1"/>
    <col min="7941" max="7941" width="3.109375" style="1" customWidth="1"/>
    <col min="7942" max="7942" width="13.21875" style="1" customWidth="1"/>
    <col min="7943" max="8188" width="9" style="1"/>
    <col min="8189" max="8189" width="3.109375" style="1" customWidth="1"/>
    <col min="8190" max="8190" width="15" style="1" customWidth="1"/>
    <col min="8191" max="8196" width="13.21875" style="1" customWidth="1"/>
    <col min="8197" max="8197" width="3.109375" style="1" customWidth="1"/>
    <col min="8198" max="8198" width="13.21875" style="1" customWidth="1"/>
    <col min="8199" max="8444" width="9" style="1"/>
    <col min="8445" max="8445" width="3.109375" style="1" customWidth="1"/>
    <col min="8446" max="8446" width="15" style="1" customWidth="1"/>
    <col min="8447" max="8452" width="13.21875" style="1" customWidth="1"/>
    <col min="8453" max="8453" width="3.109375" style="1" customWidth="1"/>
    <col min="8454" max="8454" width="13.21875" style="1" customWidth="1"/>
    <col min="8455" max="8700" width="9" style="1"/>
    <col min="8701" max="8701" width="3.109375" style="1" customWidth="1"/>
    <col min="8702" max="8702" width="15" style="1" customWidth="1"/>
    <col min="8703" max="8708" width="13.21875" style="1" customWidth="1"/>
    <col min="8709" max="8709" width="3.109375" style="1" customWidth="1"/>
    <col min="8710" max="8710" width="13.21875" style="1" customWidth="1"/>
    <col min="8711" max="8956" width="9" style="1"/>
    <col min="8957" max="8957" width="3.109375" style="1" customWidth="1"/>
    <col min="8958" max="8958" width="15" style="1" customWidth="1"/>
    <col min="8959" max="8964" width="13.21875" style="1" customWidth="1"/>
    <col min="8965" max="8965" width="3.109375" style="1" customWidth="1"/>
    <col min="8966" max="8966" width="13.21875" style="1" customWidth="1"/>
    <col min="8967" max="9212" width="9" style="1"/>
    <col min="9213" max="9213" width="3.109375" style="1" customWidth="1"/>
    <col min="9214" max="9214" width="15" style="1" customWidth="1"/>
    <col min="9215" max="9220" width="13.21875" style="1" customWidth="1"/>
    <col min="9221" max="9221" width="3.109375" style="1" customWidth="1"/>
    <col min="9222" max="9222" width="13.21875" style="1" customWidth="1"/>
    <col min="9223" max="9468" width="9" style="1"/>
    <col min="9469" max="9469" width="3.109375" style="1" customWidth="1"/>
    <col min="9470" max="9470" width="15" style="1" customWidth="1"/>
    <col min="9471" max="9476" width="13.21875" style="1" customWidth="1"/>
    <col min="9477" max="9477" width="3.109375" style="1" customWidth="1"/>
    <col min="9478" max="9478" width="13.21875" style="1" customWidth="1"/>
    <col min="9479" max="9724" width="9" style="1"/>
    <col min="9725" max="9725" width="3.109375" style="1" customWidth="1"/>
    <col min="9726" max="9726" width="15" style="1" customWidth="1"/>
    <col min="9727" max="9732" width="13.21875" style="1" customWidth="1"/>
    <col min="9733" max="9733" width="3.109375" style="1" customWidth="1"/>
    <col min="9734" max="9734" width="13.21875" style="1" customWidth="1"/>
    <col min="9735" max="9980" width="9" style="1"/>
    <col min="9981" max="9981" width="3.109375" style="1" customWidth="1"/>
    <col min="9982" max="9982" width="15" style="1" customWidth="1"/>
    <col min="9983" max="9988" width="13.21875" style="1" customWidth="1"/>
    <col min="9989" max="9989" width="3.109375" style="1" customWidth="1"/>
    <col min="9990" max="9990" width="13.21875" style="1" customWidth="1"/>
    <col min="9991" max="10236" width="9" style="1"/>
    <col min="10237" max="10237" width="3.109375" style="1" customWidth="1"/>
    <col min="10238" max="10238" width="15" style="1" customWidth="1"/>
    <col min="10239" max="10244" width="13.21875" style="1" customWidth="1"/>
    <col min="10245" max="10245" width="3.109375" style="1" customWidth="1"/>
    <col min="10246" max="10246" width="13.21875" style="1" customWidth="1"/>
    <col min="10247" max="10492" width="9" style="1"/>
    <col min="10493" max="10493" width="3.109375" style="1" customWidth="1"/>
    <col min="10494" max="10494" width="15" style="1" customWidth="1"/>
    <col min="10495" max="10500" width="13.21875" style="1" customWidth="1"/>
    <col min="10501" max="10501" width="3.109375" style="1" customWidth="1"/>
    <col min="10502" max="10502" width="13.21875" style="1" customWidth="1"/>
    <col min="10503" max="10748" width="9" style="1"/>
    <col min="10749" max="10749" width="3.109375" style="1" customWidth="1"/>
    <col min="10750" max="10750" width="15" style="1" customWidth="1"/>
    <col min="10751" max="10756" width="13.21875" style="1" customWidth="1"/>
    <col min="10757" max="10757" width="3.109375" style="1" customWidth="1"/>
    <col min="10758" max="10758" width="13.21875" style="1" customWidth="1"/>
    <col min="10759" max="11004" width="9" style="1"/>
    <col min="11005" max="11005" width="3.109375" style="1" customWidth="1"/>
    <col min="11006" max="11006" width="15" style="1" customWidth="1"/>
    <col min="11007" max="11012" width="13.21875" style="1" customWidth="1"/>
    <col min="11013" max="11013" width="3.109375" style="1" customWidth="1"/>
    <col min="11014" max="11014" width="13.21875" style="1" customWidth="1"/>
    <col min="11015" max="11260" width="9" style="1"/>
    <col min="11261" max="11261" width="3.109375" style="1" customWidth="1"/>
    <col min="11262" max="11262" width="15" style="1" customWidth="1"/>
    <col min="11263" max="11268" width="13.21875" style="1" customWidth="1"/>
    <col min="11269" max="11269" width="3.109375" style="1" customWidth="1"/>
    <col min="11270" max="11270" width="13.21875" style="1" customWidth="1"/>
    <col min="11271" max="11516" width="9" style="1"/>
    <col min="11517" max="11517" width="3.109375" style="1" customWidth="1"/>
    <col min="11518" max="11518" width="15" style="1" customWidth="1"/>
    <col min="11519" max="11524" width="13.21875" style="1" customWidth="1"/>
    <col min="11525" max="11525" width="3.109375" style="1" customWidth="1"/>
    <col min="11526" max="11526" width="13.21875" style="1" customWidth="1"/>
    <col min="11527" max="11772" width="9" style="1"/>
    <col min="11773" max="11773" width="3.109375" style="1" customWidth="1"/>
    <col min="11774" max="11774" width="15" style="1" customWidth="1"/>
    <col min="11775" max="11780" width="13.21875" style="1" customWidth="1"/>
    <col min="11781" max="11781" width="3.109375" style="1" customWidth="1"/>
    <col min="11782" max="11782" width="13.21875" style="1" customWidth="1"/>
    <col min="11783" max="12028" width="9" style="1"/>
    <col min="12029" max="12029" width="3.109375" style="1" customWidth="1"/>
    <col min="12030" max="12030" width="15" style="1" customWidth="1"/>
    <col min="12031" max="12036" width="13.21875" style="1" customWidth="1"/>
    <col min="12037" max="12037" width="3.109375" style="1" customWidth="1"/>
    <col min="12038" max="12038" width="13.21875" style="1" customWidth="1"/>
    <col min="12039" max="12284" width="9" style="1"/>
    <col min="12285" max="12285" width="3.109375" style="1" customWidth="1"/>
    <col min="12286" max="12286" width="15" style="1" customWidth="1"/>
    <col min="12287" max="12292" width="13.21875" style="1" customWidth="1"/>
    <col min="12293" max="12293" width="3.109375" style="1" customWidth="1"/>
    <col min="12294" max="12294" width="13.21875" style="1" customWidth="1"/>
    <col min="12295" max="12540" width="9" style="1"/>
    <col min="12541" max="12541" width="3.109375" style="1" customWidth="1"/>
    <col min="12542" max="12542" width="15" style="1" customWidth="1"/>
    <col min="12543" max="12548" width="13.21875" style="1" customWidth="1"/>
    <col min="12549" max="12549" width="3.109375" style="1" customWidth="1"/>
    <col min="12550" max="12550" width="13.21875" style="1" customWidth="1"/>
    <col min="12551" max="12796" width="9" style="1"/>
    <col min="12797" max="12797" width="3.109375" style="1" customWidth="1"/>
    <col min="12798" max="12798" width="15" style="1" customWidth="1"/>
    <col min="12799" max="12804" width="13.21875" style="1" customWidth="1"/>
    <col min="12805" max="12805" width="3.109375" style="1" customWidth="1"/>
    <col min="12806" max="12806" width="13.21875" style="1" customWidth="1"/>
    <col min="12807" max="13052" width="9" style="1"/>
    <col min="13053" max="13053" width="3.109375" style="1" customWidth="1"/>
    <col min="13054" max="13054" width="15" style="1" customWidth="1"/>
    <col min="13055" max="13060" width="13.21875" style="1" customWidth="1"/>
    <col min="13061" max="13061" width="3.109375" style="1" customWidth="1"/>
    <col min="13062" max="13062" width="13.21875" style="1" customWidth="1"/>
    <col min="13063" max="13308" width="9" style="1"/>
    <col min="13309" max="13309" width="3.109375" style="1" customWidth="1"/>
    <col min="13310" max="13310" width="15" style="1" customWidth="1"/>
    <col min="13311" max="13316" width="13.21875" style="1" customWidth="1"/>
    <col min="13317" max="13317" width="3.109375" style="1" customWidth="1"/>
    <col min="13318" max="13318" width="13.21875" style="1" customWidth="1"/>
    <col min="13319" max="13564" width="9" style="1"/>
    <col min="13565" max="13565" width="3.109375" style="1" customWidth="1"/>
    <col min="13566" max="13566" width="15" style="1" customWidth="1"/>
    <col min="13567" max="13572" width="13.21875" style="1" customWidth="1"/>
    <col min="13573" max="13573" width="3.109375" style="1" customWidth="1"/>
    <col min="13574" max="13574" width="13.21875" style="1" customWidth="1"/>
    <col min="13575" max="13820" width="9" style="1"/>
    <col min="13821" max="13821" width="3.109375" style="1" customWidth="1"/>
    <col min="13822" max="13822" width="15" style="1" customWidth="1"/>
    <col min="13823" max="13828" width="13.21875" style="1" customWidth="1"/>
    <col min="13829" max="13829" width="3.109375" style="1" customWidth="1"/>
    <col min="13830" max="13830" width="13.21875" style="1" customWidth="1"/>
    <col min="13831" max="14076" width="9" style="1"/>
    <col min="14077" max="14077" width="3.109375" style="1" customWidth="1"/>
    <col min="14078" max="14078" width="15" style="1" customWidth="1"/>
    <col min="14079" max="14084" width="13.21875" style="1" customWidth="1"/>
    <col min="14085" max="14085" width="3.109375" style="1" customWidth="1"/>
    <col min="14086" max="14086" width="13.21875" style="1" customWidth="1"/>
    <col min="14087" max="14332" width="9" style="1"/>
    <col min="14333" max="14333" width="3.109375" style="1" customWidth="1"/>
    <col min="14334" max="14334" width="15" style="1" customWidth="1"/>
    <col min="14335" max="14340" width="13.21875" style="1" customWidth="1"/>
    <col min="14341" max="14341" width="3.109375" style="1" customWidth="1"/>
    <col min="14342" max="14342" width="13.21875" style="1" customWidth="1"/>
    <col min="14343" max="14588" width="9" style="1"/>
    <col min="14589" max="14589" width="3.109375" style="1" customWidth="1"/>
    <col min="14590" max="14590" width="15" style="1" customWidth="1"/>
    <col min="14591" max="14596" width="13.21875" style="1" customWidth="1"/>
    <col min="14597" max="14597" width="3.109375" style="1" customWidth="1"/>
    <col min="14598" max="14598" width="13.21875" style="1" customWidth="1"/>
    <col min="14599" max="14844" width="9" style="1"/>
    <col min="14845" max="14845" width="3.109375" style="1" customWidth="1"/>
    <col min="14846" max="14846" width="15" style="1" customWidth="1"/>
    <col min="14847" max="14852" width="13.21875" style="1" customWidth="1"/>
    <col min="14853" max="14853" width="3.109375" style="1" customWidth="1"/>
    <col min="14854" max="14854" width="13.21875" style="1" customWidth="1"/>
    <col min="14855" max="15100" width="9" style="1"/>
    <col min="15101" max="15101" width="3.109375" style="1" customWidth="1"/>
    <col min="15102" max="15102" width="15" style="1" customWidth="1"/>
    <col min="15103" max="15108" width="13.21875" style="1" customWidth="1"/>
    <col min="15109" max="15109" width="3.109375" style="1" customWidth="1"/>
    <col min="15110" max="15110" width="13.21875" style="1" customWidth="1"/>
    <col min="15111" max="15356" width="9" style="1"/>
    <col min="15357" max="15357" width="3.109375" style="1" customWidth="1"/>
    <col min="15358" max="15358" width="15" style="1" customWidth="1"/>
    <col min="15359" max="15364" width="13.21875" style="1" customWidth="1"/>
    <col min="15365" max="15365" width="3.109375" style="1" customWidth="1"/>
    <col min="15366" max="15366" width="13.21875" style="1" customWidth="1"/>
    <col min="15367" max="15612" width="9" style="1"/>
    <col min="15613" max="15613" width="3.109375" style="1" customWidth="1"/>
    <col min="15614" max="15614" width="15" style="1" customWidth="1"/>
    <col min="15615" max="15620" width="13.21875" style="1" customWidth="1"/>
    <col min="15621" max="15621" width="3.109375" style="1" customWidth="1"/>
    <col min="15622" max="15622" width="13.21875" style="1" customWidth="1"/>
    <col min="15623" max="15868" width="9" style="1"/>
    <col min="15869" max="15869" width="3.109375" style="1" customWidth="1"/>
    <col min="15870" max="15870" width="15" style="1" customWidth="1"/>
    <col min="15871" max="15876" width="13.21875" style="1" customWidth="1"/>
    <col min="15877" max="15877" width="3.109375" style="1" customWidth="1"/>
    <col min="15878" max="15878" width="13.21875" style="1" customWidth="1"/>
    <col min="15879" max="16124" width="9" style="1"/>
    <col min="16125" max="16125" width="3.109375" style="1" customWidth="1"/>
    <col min="16126" max="16126" width="15" style="1" customWidth="1"/>
    <col min="16127" max="16132" width="13.21875" style="1" customWidth="1"/>
    <col min="16133" max="16133" width="3.109375" style="1" customWidth="1"/>
    <col min="16134" max="16134" width="13.21875" style="1" customWidth="1"/>
    <col min="16135" max="16384" width="9" style="1"/>
  </cols>
  <sheetData>
    <row r="1" spans="1:10" ht="13.5" customHeight="1" thickBot="1">
      <c r="A1" s="24"/>
      <c r="B1" s="58" t="s">
        <v>114</v>
      </c>
      <c r="C1" s="24"/>
      <c r="D1" s="27"/>
      <c r="E1" s="28"/>
      <c r="F1" s="28"/>
      <c r="G1" s="28"/>
      <c r="H1" s="28"/>
      <c r="I1" s="29"/>
      <c r="J1" s="24"/>
    </row>
    <row r="2" spans="1:10" ht="13.5" customHeight="1" thickBot="1">
      <c r="A2" s="24"/>
      <c r="B2" s="24"/>
      <c r="C2" s="24"/>
      <c r="D2" s="28"/>
      <c r="E2" s="28"/>
      <c r="F2" s="28"/>
      <c r="G2" s="28"/>
      <c r="H2" s="2" t="s">
        <v>15</v>
      </c>
      <c r="I2" s="3">
        <f>IF(C35=0,0,C36/C35)</f>
        <v>0</v>
      </c>
      <c r="J2" s="24"/>
    </row>
    <row r="3" spans="1:10" ht="19.5" customHeight="1">
      <c r="A3" s="24"/>
      <c r="B3" s="24"/>
      <c r="C3" s="24"/>
      <c r="D3" s="28"/>
      <c r="E3" s="28"/>
      <c r="F3" s="28"/>
      <c r="G3" s="28"/>
      <c r="H3" s="28"/>
      <c r="I3" s="36" t="s">
        <v>117</v>
      </c>
      <c r="J3" s="24"/>
    </row>
    <row r="4" spans="1:10" ht="16.2">
      <c r="A4" s="24"/>
      <c r="B4" s="24"/>
      <c r="C4" s="24"/>
      <c r="D4" s="24"/>
      <c r="E4" s="24"/>
      <c r="F4" s="24"/>
      <c r="G4" s="24"/>
      <c r="H4" s="30"/>
      <c r="I4" s="30"/>
      <c r="J4" s="24"/>
    </row>
    <row r="5" spans="1:10" ht="17.25" customHeight="1">
      <c r="A5" s="33"/>
      <c r="B5" s="30"/>
      <c r="C5" s="30"/>
      <c r="D5" s="30"/>
      <c r="E5" s="31"/>
      <c r="F5" s="30"/>
      <c r="G5" s="30"/>
      <c r="H5" s="30"/>
      <c r="I5" s="30"/>
      <c r="J5" s="33"/>
    </row>
    <row r="6" spans="1:10" ht="17.25" customHeight="1">
      <c r="A6" s="33"/>
      <c r="B6" s="30"/>
      <c r="C6" s="30"/>
      <c r="D6" s="61" t="s">
        <v>134</v>
      </c>
      <c r="E6" s="63" t="str">
        <f>請求書!G6</f>
        <v>第1四半期分</v>
      </c>
      <c r="F6" s="62" t="s">
        <v>116</v>
      </c>
      <c r="G6" s="59"/>
      <c r="H6" s="30"/>
      <c r="I6" s="30"/>
      <c r="J6" s="33"/>
    </row>
    <row r="7" spans="1:10" ht="17.25" customHeight="1">
      <c r="A7" s="33"/>
      <c r="B7" s="30"/>
      <c r="C7" s="30"/>
      <c r="D7" s="30"/>
      <c r="E7" s="66"/>
      <c r="F7" s="66"/>
      <c r="G7" s="24"/>
      <c r="H7" s="30"/>
      <c r="I7" s="30"/>
      <c r="J7" s="33"/>
    </row>
    <row r="8" spans="1:10" ht="17.25" customHeight="1">
      <c r="A8" s="33"/>
      <c r="B8" s="30"/>
      <c r="C8" s="30"/>
      <c r="D8" s="30"/>
      <c r="E8" s="30"/>
      <c r="F8" s="33"/>
      <c r="G8" s="24"/>
      <c r="H8" s="30"/>
      <c r="I8" s="30"/>
      <c r="J8" s="33"/>
    </row>
    <row r="9" spans="1:10" ht="16.2">
      <c r="A9" s="33"/>
      <c r="B9" s="30"/>
      <c r="C9" s="30"/>
      <c r="D9" s="30"/>
      <c r="E9" s="30"/>
      <c r="F9" s="33"/>
      <c r="G9" s="24"/>
      <c r="H9" s="30"/>
      <c r="I9" s="30"/>
      <c r="J9" s="33"/>
    </row>
    <row r="10" spans="1:10" ht="16.2">
      <c r="A10" s="33"/>
      <c r="B10" s="30"/>
      <c r="C10" s="30"/>
      <c r="D10" s="30"/>
      <c r="E10" s="30"/>
      <c r="F10" s="33"/>
      <c r="G10" s="24"/>
      <c r="H10" s="30"/>
      <c r="I10" s="30"/>
      <c r="J10" s="33"/>
    </row>
    <row r="11" spans="1:10" ht="17.25" customHeight="1">
      <c r="A11" s="33"/>
      <c r="B11" s="30"/>
      <c r="C11" s="30"/>
      <c r="D11" s="30"/>
      <c r="E11" s="30"/>
      <c r="F11" s="60" t="s">
        <v>101</v>
      </c>
      <c r="G11" s="123">
        <f>請求書!J16</f>
        <v>0</v>
      </c>
      <c r="H11" s="123"/>
      <c r="I11" s="123"/>
      <c r="J11" s="33"/>
    </row>
    <row r="12" spans="1:10" ht="17.25" customHeight="1">
      <c r="A12" s="33"/>
      <c r="B12" s="30"/>
      <c r="C12" s="30"/>
      <c r="D12" s="30"/>
      <c r="E12" s="30"/>
      <c r="F12" s="60" t="s">
        <v>105</v>
      </c>
      <c r="G12" s="124">
        <f>請求書!J17</f>
        <v>0</v>
      </c>
      <c r="H12" s="124"/>
      <c r="I12" s="124"/>
      <c r="J12" s="33"/>
    </row>
    <row r="13" spans="1:10" ht="17.25" customHeight="1">
      <c r="A13" s="33"/>
      <c r="B13" s="30"/>
      <c r="C13" s="30"/>
      <c r="D13" s="30"/>
      <c r="E13" s="30"/>
      <c r="F13" s="60" t="s">
        <v>102</v>
      </c>
      <c r="G13" s="124">
        <f>請求書!J18</f>
        <v>0</v>
      </c>
      <c r="H13" s="124"/>
      <c r="I13" s="124"/>
      <c r="J13" s="33"/>
    </row>
    <row r="14" spans="1:10" ht="56.25" customHeight="1">
      <c r="A14" s="33"/>
      <c r="B14" s="30"/>
      <c r="C14" s="30"/>
      <c r="D14" s="30"/>
      <c r="E14" s="30"/>
      <c r="F14" s="60" t="s">
        <v>115</v>
      </c>
      <c r="G14" s="125">
        <f>請求書!D20</f>
        <v>0</v>
      </c>
      <c r="H14" s="125"/>
      <c r="I14" s="125"/>
      <c r="J14" s="33"/>
    </row>
    <row r="15" spans="1:10" ht="17.25" customHeight="1">
      <c r="A15" s="33"/>
      <c r="B15" s="30"/>
      <c r="C15" s="30"/>
      <c r="D15" s="30"/>
      <c r="E15" s="30"/>
      <c r="F15" s="60" t="s">
        <v>112</v>
      </c>
      <c r="G15" s="122">
        <f>請求書!D21</f>
        <v>0</v>
      </c>
      <c r="H15" s="122"/>
      <c r="I15" s="122"/>
      <c r="J15" s="33"/>
    </row>
    <row r="16" spans="1:10" ht="16.2">
      <c r="A16" s="33"/>
      <c r="B16" s="30"/>
      <c r="C16" s="30"/>
      <c r="D16" s="30"/>
      <c r="E16" s="30"/>
      <c r="F16" s="33"/>
      <c r="G16" s="24"/>
      <c r="H16" s="30"/>
      <c r="I16" s="30"/>
      <c r="J16" s="33"/>
    </row>
    <row r="17" spans="1:16" ht="16.2">
      <c r="A17" s="33"/>
      <c r="B17" s="30"/>
      <c r="C17" s="30"/>
      <c r="D17" s="30"/>
      <c r="E17" s="30"/>
      <c r="F17" s="33"/>
      <c r="G17" s="24"/>
      <c r="H17" s="30"/>
      <c r="I17" s="30"/>
      <c r="J17" s="33"/>
    </row>
    <row r="18" spans="1:16" ht="14.4">
      <c r="A18" s="24"/>
      <c r="B18" s="118" t="s">
        <v>16</v>
      </c>
      <c r="C18" s="118"/>
      <c r="D18" s="118"/>
      <c r="E18" s="24"/>
      <c r="F18" s="24"/>
      <c r="G18" s="24"/>
      <c r="H18" s="24"/>
      <c r="I18" s="24"/>
      <c r="J18" s="24"/>
    </row>
    <row r="19" spans="1:16">
      <c r="A19" s="24"/>
      <c r="B19" s="24"/>
      <c r="C19" s="24"/>
      <c r="D19" s="24"/>
      <c r="E19" s="24"/>
      <c r="F19" s="24"/>
      <c r="G19" s="24"/>
      <c r="H19" s="24"/>
      <c r="I19" s="36"/>
      <c r="J19" s="24"/>
      <c r="K19" s="4"/>
    </row>
    <row r="20" spans="1:16" ht="30.75" customHeight="1">
      <c r="A20" s="24"/>
      <c r="B20" s="120" t="s">
        <v>46</v>
      </c>
      <c r="C20" s="121"/>
      <c r="D20" s="5" t="s">
        <v>17</v>
      </c>
      <c r="E20" s="5" t="s">
        <v>18</v>
      </c>
      <c r="F20" s="5" t="s">
        <v>19</v>
      </c>
      <c r="G20" s="5" t="s">
        <v>20</v>
      </c>
      <c r="H20" s="5" t="s">
        <v>21</v>
      </c>
      <c r="I20" s="5" t="s">
        <v>22</v>
      </c>
      <c r="J20" s="24"/>
      <c r="L20" s="119" t="s">
        <v>23</v>
      </c>
      <c r="M20" s="119"/>
      <c r="N20" s="6"/>
      <c r="O20" s="6"/>
      <c r="P20" s="6"/>
    </row>
    <row r="21" spans="1:16" ht="24.9" customHeight="1">
      <c r="A21" s="24"/>
      <c r="B21" s="120" t="s">
        <v>28</v>
      </c>
      <c r="C21" s="121"/>
      <c r="D21" s="8">
        <f>C35</f>
        <v>0</v>
      </c>
      <c r="E21" s="21"/>
      <c r="F21" s="7">
        <f>SUM(P21:P24)</f>
        <v>0</v>
      </c>
      <c r="G21" s="7">
        <f t="shared" ref="G21" si="0">E21-F21</f>
        <v>0</v>
      </c>
      <c r="H21" s="7">
        <f>SUM(P28:P31)</f>
        <v>0</v>
      </c>
      <c r="I21" s="8">
        <f>H21-G21</f>
        <v>0</v>
      </c>
      <c r="J21" s="24"/>
      <c r="L21" s="6">
        <f>IF(D30="支出済額",D31,0)</f>
        <v>0</v>
      </c>
      <c r="M21" s="6">
        <f>IF(E30="支出済額",E31,0)</f>
        <v>0</v>
      </c>
      <c r="N21" s="6">
        <f>IF(F30="支出済額",F31,0)</f>
        <v>0</v>
      </c>
      <c r="O21" s="6">
        <f>IF(G30="支出済額",G31,0)</f>
        <v>0</v>
      </c>
      <c r="P21" s="6">
        <f>SUM(L21:O21)</f>
        <v>0</v>
      </c>
    </row>
    <row r="22" spans="1:16" ht="24.9" customHeight="1">
      <c r="A22" s="24"/>
      <c r="B22" s="120" t="s">
        <v>29</v>
      </c>
      <c r="C22" s="121"/>
      <c r="D22" s="9">
        <f>C36</f>
        <v>0</v>
      </c>
      <c r="E22" s="17"/>
      <c r="F22" s="9">
        <f>IF(SUM(L26:N26)&gt;D22,D22,SUM(L26:N26))</f>
        <v>0</v>
      </c>
      <c r="G22" s="7">
        <f>E22-F22</f>
        <v>0</v>
      </c>
      <c r="H22" s="9">
        <f>P34</f>
        <v>0</v>
      </c>
      <c r="I22" s="8">
        <f>IF(F21+H21&lt;=D21,H22-G22,IF(E22&gt;=D22,0,D22-E22))</f>
        <v>0</v>
      </c>
      <c r="J22" s="24"/>
      <c r="L22" s="6">
        <f>IF(D30="支出済額",D32,0)</f>
        <v>0</v>
      </c>
      <c r="M22" s="6">
        <f>IF(E30="支出済額",E32,0)</f>
        <v>0</v>
      </c>
      <c r="N22" s="6">
        <f>IF(F30="支出済額",F32,0)</f>
        <v>0</v>
      </c>
      <c r="O22" s="6">
        <f>IF(G30="支出済額",G32,0)</f>
        <v>0</v>
      </c>
      <c r="P22" s="6">
        <f>SUM(L22:O22)</f>
        <v>0</v>
      </c>
    </row>
    <row r="23" spans="1:16" ht="24.9" customHeight="1">
      <c r="A23" s="24"/>
      <c r="B23" s="120" t="s">
        <v>30</v>
      </c>
      <c r="C23" s="121"/>
      <c r="D23" s="8">
        <f>C37</f>
        <v>0</v>
      </c>
      <c r="E23" s="8">
        <f>SUM(E21:E22)</f>
        <v>0</v>
      </c>
      <c r="F23" s="8">
        <f>SUM(F21:F22)</f>
        <v>0</v>
      </c>
      <c r="G23" s="7">
        <f t="shared" ref="G23" si="1">E23-F23</f>
        <v>0</v>
      </c>
      <c r="H23" s="8">
        <f>SUM(H21:H22)</f>
        <v>0</v>
      </c>
      <c r="I23" s="9">
        <f>SUM(I21:I22)</f>
        <v>0</v>
      </c>
      <c r="J23" s="24"/>
      <c r="L23" s="6">
        <f>IF(D30="支出済額",D33,0)</f>
        <v>0</v>
      </c>
      <c r="M23" s="6">
        <f>IF(E30="支出済額",E33,0)</f>
        <v>0</v>
      </c>
      <c r="N23" s="6">
        <f>IF(F30="支出済額",F33,0)</f>
        <v>0</v>
      </c>
      <c r="O23" s="6">
        <f>IF(G30="支出済額",G33,0)</f>
        <v>0</v>
      </c>
      <c r="P23" s="6">
        <f>SUM(L23:O23)</f>
        <v>0</v>
      </c>
    </row>
    <row r="24" spans="1:16" ht="35.25" customHeight="1">
      <c r="A24" s="24"/>
      <c r="B24" s="23"/>
      <c r="C24" s="23"/>
      <c r="D24" s="24"/>
      <c r="E24" s="24"/>
      <c r="F24" s="24"/>
      <c r="G24" s="25"/>
      <c r="H24" s="11" t="s">
        <v>31</v>
      </c>
      <c r="I24" s="9">
        <f>IF((F21+H21)&gt;D21, (F21+H21)-D21,0)</f>
        <v>0</v>
      </c>
      <c r="J24" s="24"/>
      <c r="L24" s="6">
        <f>IF(D30="支出済額",D34,0)</f>
        <v>0</v>
      </c>
      <c r="M24" s="6">
        <f>IF(E30="支出済額",E34,0)</f>
        <v>0</v>
      </c>
      <c r="N24" s="6">
        <f>IF(F30="支出済額",F34,0)</f>
        <v>0</v>
      </c>
      <c r="O24" s="6">
        <f>IF(G30="支出済額",G34,0)</f>
        <v>0</v>
      </c>
      <c r="P24" s="6">
        <f>SUM(L24:O24)</f>
        <v>0</v>
      </c>
    </row>
    <row r="25" spans="1:16" ht="35.25" customHeight="1">
      <c r="A25" s="24"/>
      <c r="B25" s="116"/>
      <c r="C25" s="116"/>
      <c r="D25" s="117"/>
      <c r="E25" s="117"/>
      <c r="F25" s="117"/>
      <c r="G25" s="24"/>
      <c r="H25" s="12" t="s">
        <v>32</v>
      </c>
      <c r="I25" s="13">
        <f>IF(I23-I24&gt;=0,I23-I24,0)</f>
        <v>0</v>
      </c>
      <c r="J25" s="24"/>
      <c r="L25" s="6"/>
      <c r="M25" s="6"/>
      <c r="N25" s="6"/>
      <c r="O25" s="6"/>
      <c r="P25" s="6">
        <f t="shared" ref="P25:P27" si="2">SUM(L25:O25)</f>
        <v>0</v>
      </c>
    </row>
    <row r="26" spans="1:16" ht="47.25" customHeight="1">
      <c r="A26" s="24"/>
      <c r="B26" s="24"/>
      <c r="C26" s="24"/>
      <c r="D26" s="24"/>
      <c r="E26" s="25"/>
      <c r="F26" s="24"/>
      <c r="G26" s="24"/>
      <c r="H26" s="26"/>
      <c r="I26" s="26"/>
      <c r="J26" s="24"/>
      <c r="L26" s="6">
        <f>IF(D30="支出済額",D36,0)</f>
        <v>0</v>
      </c>
      <c r="M26" s="6">
        <f>IF(E30="支出済額",E36,0)</f>
        <v>0</v>
      </c>
      <c r="N26" s="6">
        <f>IF(F30="支出済額",F36,0)</f>
        <v>0</v>
      </c>
      <c r="O26" s="6"/>
      <c r="P26" s="6">
        <f t="shared" si="2"/>
        <v>0</v>
      </c>
    </row>
    <row r="27" spans="1:16" ht="14.25" customHeight="1">
      <c r="A27" s="24"/>
      <c r="B27" s="118" t="s">
        <v>33</v>
      </c>
      <c r="C27" s="118"/>
      <c r="D27" s="118"/>
      <c r="E27" s="118"/>
      <c r="F27" s="24"/>
      <c r="G27" s="24"/>
      <c r="H27" s="26"/>
      <c r="I27" s="26"/>
      <c r="J27" s="24"/>
      <c r="L27" s="6" t="s">
        <v>41</v>
      </c>
      <c r="M27" s="6" t="s">
        <v>42</v>
      </c>
      <c r="N27" s="6" t="s">
        <v>43</v>
      </c>
      <c r="O27" s="6" t="s">
        <v>44</v>
      </c>
      <c r="P27" s="6">
        <f t="shared" si="2"/>
        <v>0</v>
      </c>
    </row>
    <row r="28" spans="1:16" ht="13.5" customHeight="1">
      <c r="A28" s="24"/>
      <c r="B28" s="24"/>
      <c r="C28" s="24"/>
      <c r="D28" s="24"/>
      <c r="E28" s="24"/>
      <c r="F28" s="24"/>
      <c r="G28" s="24"/>
      <c r="H28" s="36"/>
      <c r="I28" s="36"/>
      <c r="J28" s="24"/>
      <c r="L28" s="6">
        <f>IF(AND(D30="支出予定額",E30="支出予定額",F30="支出予定額",G30="支出予定額"),D31,0)</f>
        <v>0</v>
      </c>
      <c r="M28" s="6">
        <f>IF(AND(D30="支出済額",E30="支出予定額",F30="支出予定額",G30="支出予定額"),E31,0)</f>
        <v>0</v>
      </c>
      <c r="N28" s="6">
        <f>IF(AND(D30="支出済額",E30="支出済額",F30="支出予定額",G30="支出予定額"),F31,0)</f>
        <v>0</v>
      </c>
      <c r="O28" s="6">
        <f>IF(AND(D30="支出済額",E30="支出済額",F30="支出済額",G30="支出予定額"),G31,0)</f>
        <v>0</v>
      </c>
      <c r="P28" s="6">
        <f>SUM(L28:O28)</f>
        <v>0</v>
      </c>
    </row>
    <row r="29" spans="1:16" ht="18" customHeight="1">
      <c r="A29" s="24"/>
      <c r="B29" s="112" t="s">
        <v>46</v>
      </c>
      <c r="C29" s="114" t="s">
        <v>17</v>
      </c>
      <c r="D29" s="14" t="s">
        <v>34</v>
      </c>
      <c r="E29" s="14" t="s">
        <v>35</v>
      </c>
      <c r="F29" s="14" t="s">
        <v>36</v>
      </c>
      <c r="G29" s="14" t="s">
        <v>37</v>
      </c>
      <c r="H29" s="114" t="s">
        <v>30</v>
      </c>
      <c r="I29" s="114" t="s">
        <v>38</v>
      </c>
      <c r="J29" s="24"/>
      <c r="L29" s="6">
        <f>IF(AND(D30="支出予定額",E30="支出予定額",F30="支出予定額",G30="支出予定額"),D32,0)</f>
        <v>0</v>
      </c>
      <c r="M29" s="6">
        <f>IF(AND(D30="支出済額",E30="支出予定額",F30="支出予定額",G30="支出予定額"),E32,0)</f>
        <v>0</v>
      </c>
      <c r="N29" s="6">
        <f>IF(AND(D30="支出済額",E30="支出済額",F30="支出予定額",G30="支出予定額"),F32,0)</f>
        <v>0</v>
      </c>
      <c r="O29" s="6">
        <f>IF(AND(D30="支出済額",E30="支出済額",F30="支出済額",G30="支出予定額"),G32,0)</f>
        <v>0</v>
      </c>
      <c r="P29" s="6">
        <f t="shared" ref="P29:P31" si="3">SUM(L29:O29)</f>
        <v>0</v>
      </c>
    </row>
    <row r="30" spans="1:16" ht="18" customHeight="1">
      <c r="A30" s="24"/>
      <c r="B30" s="113"/>
      <c r="C30" s="113"/>
      <c r="D30" s="20" t="str">
        <f>IF(OR(請求書!G6="第1四半期分"),"支出予定額","支出済額")</f>
        <v>支出予定額</v>
      </c>
      <c r="E30" s="20" t="str">
        <f>IF(OR(請求書!G6="第1四半期分",請求書!G6="第2四半期分"),"支出予定額","支出済額")</f>
        <v>支出予定額</v>
      </c>
      <c r="F30" s="20" t="str">
        <f>IF(OR(請求書!G6="第1四半期分",請求書!G6="第2四半期分",請求書!G6="第3四半期分"),"支出予定額","支出済額")</f>
        <v>支出予定額</v>
      </c>
      <c r="G30" s="20" t="s">
        <v>39</v>
      </c>
      <c r="H30" s="115"/>
      <c r="I30" s="115"/>
      <c r="J30" s="24"/>
      <c r="L30" s="6">
        <f>IF(AND(D30="支出予定額",E30="支出予定額",F30="支出予定額",G30="支出予定額"),D33,0)</f>
        <v>0</v>
      </c>
      <c r="M30" s="6">
        <f>IF(AND(D30="支出済額",E30="支出予定額",F30="支出予定額",G30="支出予定額"),E33,0)</f>
        <v>0</v>
      </c>
      <c r="N30" s="6">
        <f>IF(AND(D30="支出済額",E30="支出済額",F30="支出予定額",G30="支出予定額"),F33,0)</f>
        <v>0</v>
      </c>
      <c r="O30" s="6">
        <f>IF(AND(D30="支出済額",E30="支出済額",F30="支出済額",G30="支出予定額"),G33,0)</f>
        <v>0</v>
      </c>
      <c r="P30" s="6">
        <f t="shared" si="3"/>
        <v>0</v>
      </c>
    </row>
    <row r="31" spans="1:16" ht="24.75" customHeight="1">
      <c r="A31" s="24"/>
      <c r="B31" s="19" t="s">
        <v>24</v>
      </c>
      <c r="C31" s="17"/>
      <c r="D31" s="17"/>
      <c r="E31" s="17"/>
      <c r="F31" s="17"/>
      <c r="G31" s="17"/>
      <c r="H31" s="8">
        <f>SUM(D31:G31)</f>
        <v>0</v>
      </c>
      <c r="I31" s="8">
        <f t="shared" ref="I31:I37" si="4">C31-H31</f>
        <v>0</v>
      </c>
      <c r="J31" s="24"/>
      <c r="L31" s="6">
        <f>IF(AND(D30="支出予定額",E30="支出予定額",F30="支出予定額",G30="支出予定額"),D34,0)</f>
        <v>0</v>
      </c>
      <c r="M31" s="6">
        <f>IF(AND(D30="支出済額",E30="支出予定額",F30="支出予定額",G30="支出予定額"),E34,0)</f>
        <v>0</v>
      </c>
      <c r="N31" s="6">
        <f>IF(AND(D30="支出済額",E30="支出済額",F30="支出予定額",G30="支出予定額"),F34,0)</f>
        <v>0</v>
      </c>
      <c r="O31" s="6">
        <f>IF(AND(D30="支出済額",E30="支出済額",F30="支出済額",G30="支出予定額"),G34,0)</f>
        <v>0</v>
      </c>
      <c r="P31" s="6">
        <f t="shared" si="3"/>
        <v>0</v>
      </c>
    </row>
    <row r="32" spans="1:16" ht="24.75" customHeight="1">
      <c r="A32" s="24"/>
      <c r="B32" s="19" t="s">
        <v>25</v>
      </c>
      <c r="C32" s="17"/>
      <c r="D32" s="17"/>
      <c r="E32" s="17"/>
      <c r="F32" s="17"/>
      <c r="G32" s="17"/>
      <c r="H32" s="8">
        <f>SUM(D32:G32)</f>
        <v>0</v>
      </c>
      <c r="I32" s="8">
        <f t="shared" si="4"/>
        <v>0</v>
      </c>
      <c r="J32" s="24"/>
    </row>
    <row r="33" spans="1:16" ht="24.75" customHeight="1">
      <c r="A33" s="24"/>
      <c r="B33" s="19" t="s">
        <v>26</v>
      </c>
      <c r="C33" s="17"/>
      <c r="D33" s="17"/>
      <c r="E33" s="17"/>
      <c r="F33" s="17"/>
      <c r="G33" s="17"/>
      <c r="H33" s="8">
        <f>SUM(D33:G33)</f>
        <v>0</v>
      </c>
      <c r="I33" s="8">
        <f t="shared" si="4"/>
        <v>0</v>
      </c>
      <c r="J33" s="24"/>
    </row>
    <row r="34" spans="1:16" ht="24.75" customHeight="1">
      <c r="A34" s="24"/>
      <c r="B34" s="19" t="s">
        <v>27</v>
      </c>
      <c r="C34" s="17"/>
      <c r="D34" s="17"/>
      <c r="E34" s="17"/>
      <c r="F34" s="17"/>
      <c r="G34" s="17"/>
      <c r="H34" s="8">
        <f>SUM(D34:G34)</f>
        <v>0</v>
      </c>
      <c r="I34" s="8">
        <f t="shared" si="4"/>
        <v>0</v>
      </c>
      <c r="J34" s="24"/>
      <c r="L34" s="16">
        <f>IF(AND(D30="支出予定額",E30="支出予定額",F30="支出予定額",G30="支出予定額"),D36,0)</f>
        <v>0</v>
      </c>
      <c r="M34" s="6">
        <f>IF(AND(D30="支出済額",E30="支出予定額",F30="支出予定額",G30="支出予定額"),E36,0)</f>
        <v>0</v>
      </c>
      <c r="N34" s="6">
        <f>IF(AND(D30="支出済額",E30="支出済額",F30="支出予定額",G30="支出予定額"),F36,0)</f>
        <v>0</v>
      </c>
      <c r="O34" s="6">
        <f>IF(AND(D30="支出済額",E30="支出済額",F30="支出済額",G30="支出予定額"),G36,0)</f>
        <v>0</v>
      </c>
      <c r="P34" s="6">
        <f t="shared" ref="P34" si="5">SUM(L34:O34)</f>
        <v>0</v>
      </c>
    </row>
    <row r="35" spans="1:16" ht="24.75" customHeight="1">
      <c r="A35" s="24"/>
      <c r="B35" s="19" t="s">
        <v>28</v>
      </c>
      <c r="C35" s="18">
        <f t="shared" ref="C35:H35" si="6">SUM(C31:C34)</f>
        <v>0</v>
      </c>
      <c r="D35" s="9">
        <f t="shared" si="6"/>
        <v>0</v>
      </c>
      <c r="E35" s="8">
        <f t="shared" si="6"/>
        <v>0</v>
      </c>
      <c r="F35" s="8">
        <f t="shared" si="6"/>
        <v>0</v>
      </c>
      <c r="G35" s="8">
        <f t="shared" si="6"/>
        <v>0</v>
      </c>
      <c r="H35" s="8">
        <f t="shared" si="6"/>
        <v>0</v>
      </c>
      <c r="I35" s="8">
        <f t="shared" si="4"/>
        <v>0</v>
      </c>
      <c r="J35" s="24"/>
    </row>
    <row r="36" spans="1:16" ht="24.75" customHeight="1">
      <c r="A36" s="24"/>
      <c r="B36" s="19" t="s">
        <v>29</v>
      </c>
      <c r="C36" s="17"/>
      <c r="D36" s="9">
        <f>MIN(ROUNDDOWN(D35*I2,0),D22)</f>
        <v>0</v>
      </c>
      <c r="E36" s="9">
        <f>MIN(ROUNDDOWN((D35+E35)*I2,0)-D36,D22-D36)</f>
        <v>0</v>
      </c>
      <c r="F36" s="9">
        <f>MIN(ROUNDDOWN((D35+E35+F35)*I2,0)-D36-E36,D22-D36-E36)</f>
        <v>0</v>
      </c>
      <c r="G36" s="9">
        <f>MIN(ROUNDDOWN(SUM(D35:G35)*I2,0)-SUM(D36:F36),D22-SUM(D36:F36))</f>
        <v>0</v>
      </c>
      <c r="H36" s="8">
        <f>SUM(D36:G36)</f>
        <v>0</v>
      </c>
      <c r="I36" s="8">
        <f t="shared" si="4"/>
        <v>0</v>
      </c>
      <c r="J36" s="24"/>
    </row>
    <row r="37" spans="1:16" ht="24.75" customHeight="1">
      <c r="A37" s="24"/>
      <c r="B37" s="19" t="s">
        <v>30</v>
      </c>
      <c r="C37" s="18">
        <f t="shared" ref="C37:H37" si="7">SUM(C35:C36)</f>
        <v>0</v>
      </c>
      <c r="D37" s="8">
        <f t="shared" si="7"/>
        <v>0</v>
      </c>
      <c r="E37" s="8">
        <f t="shared" si="7"/>
        <v>0</v>
      </c>
      <c r="F37" s="8">
        <f t="shared" si="7"/>
        <v>0</v>
      </c>
      <c r="G37" s="8">
        <f t="shared" si="7"/>
        <v>0</v>
      </c>
      <c r="H37" s="8">
        <f t="shared" si="7"/>
        <v>0</v>
      </c>
      <c r="I37" s="8">
        <f t="shared" si="4"/>
        <v>0</v>
      </c>
      <c r="J37" s="24"/>
    </row>
    <row r="38" spans="1:16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</row>
    <row r="39" spans="1:16" ht="13.5" customHeight="1">
      <c r="A39" s="24"/>
      <c r="B39" s="23" t="s">
        <v>103</v>
      </c>
      <c r="C39" s="23"/>
      <c r="D39" s="24"/>
      <c r="E39" s="24"/>
      <c r="F39" s="24"/>
      <c r="G39" s="24"/>
      <c r="H39" s="24"/>
      <c r="I39" s="24"/>
      <c r="J39" s="24"/>
    </row>
    <row r="40" spans="1:16" ht="13.5" customHeight="1">
      <c r="A40" s="24"/>
      <c r="B40" s="23" t="s">
        <v>45</v>
      </c>
      <c r="C40" s="23"/>
      <c r="D40" s="24"/>
      <c r="E40" s="24"/>
      <c r="F40" s="24"/>
      <c r="G40" s="24"/>
      <c r="H40" s="24"/>
      <c r="I40" s="24"/>
      <c r="J40" s="24"/>
    </row>
    <row r="41" spans="1:16" ht="13.5" customHeight="1">
      <c r="A41" s="24"/>
      <c r="B41" s="23" t="s">
        <v>48</v>
      </c>
      <c r="C41" s="23"/>
      <c r="D41" s="24"/>
      <c r="E41" s="24"/>
      <c r="F41" s="24"/>
      <c r="G41" s="24"/>
      <c r="H41" s="24"/>
      <c r="I41" s="24"/>
      <c r="J41" s="24"/>
    </row>
    <row r="42" spans="1:16" ht="13.5" customHeight="1">
      <c r="A42" s="24"/>
      <c r="B42" s="23"/>
      <c r="C42" s="23"/>
      <c r="D42" s="24"/>
      <c r="E42" s="24"/>
      <c r="F42" s="24"/>
      <c r="G42" s="24"/>
      <c r="H42" s="24"/>
      <c r="I42" s="24"/>
      <c r="J42" s="24"/>
    </row>
    <row r="43" spans="1:16" ht="13.5" customHeight="1">
      <c r="B43" s="10"/>
      <c r="C43" s="10"/>
      <c r="I43" s="15" t="s">
        <v>133</v>
      </c>
      <c r="L43" s="6">
        <f>IF((D35*I2)&gt;D22,D22,D35*I2)</f>
        <v>0</v>
      </c>
      <c r="M43" s="6">
        <f>IF(((D35*I2)+(E35*I2))&gt;D22,D22-(D35*I2),E35*I2)</f>
        <v>0</v>
      </c>
      <c r="N43" s="6">
        <f>IF(((D35*I2)+(E35*I2)+(F35*I2))&gt;D22,D22-((D35*I2)+(E35*I2)),F35*I2)</f>
        <v>0</v>
      </c>
      <c r="O43" s="6">
        <f>IF(((D35*I2)+(E35*I2)+(F35*I2)+(G35*I2))&gt;D22,D22-((D35*I2)+(E35*I2)+(F35*I2)),G35*I2)</f>
        <v>0</v>
      </c>
      <c r="P43" s="6">
        <f>SUM(L43:O43)</f>
        <v>0</v>
      </c>
    </row>
    <row r="44" spans="1:16" ht="13.5" customHeight="1"/>
  </sheetData>
  <sheetProtection sheet="1" selectLockedCells="1"/>
  <mergeCells count="17">
    <mergeCell ref="G15:I15"/>
    <mergeCell ref="G11:I11"/>
    <mergeCell ref="G13:I13"/>
    <mergeCell ref="G14:I14"/>
    <mergeCell ref="G12:I12"/>
    <mergeCell ref="B18:D18"/>
    <mergeCell ref="L20:M20"/>
    <mergeCell ref="B27:E27"/>
    <mergeCell ref="B20:C20"/>
    <mergeCell ref="B21:C21"/>
    <mergeCell ref="B22:C22"/>
    <mergeCell ref="B23:C23"/>
    <mergeCell ref="B29:B30"/>
    <mergeCell ref="H29:H30"/>
    <mergeCell ref="I29:I30"/>
    <mergeCell ref="B25:F25"/>
    <mergeCell ref="C29:C30"/>
  </mergeCells>
  <phoneticPr fontId="2"/>
  <dataValidations disablePrompts="1" count="1">
    <dataValidation type="list" allowBlank="1" showInputMessage="1" showErrorMessage="1" sqref="WVG983077:WVJ983077 IU34:IX34 SQ34:ST34 ACM34:ACP34 AMI34:AML34 AWE34:AWH34 BGA34:BGD34 BPW34:BPZ34 BZS34:BZV34 CJO34:CJR34 CTK34:CTN34 DDG34:DDJ34 DNC34:DNF34 DWY34:DXB34 EGU34:EGX34 EQQ34:EQT34 FAM34:FAP34 FKI34:FKL34 FUE34:FUH34 GEA34:GED34 GNW34:GNZ34 GXS34:GXV34 HHO34:HHR34 HRK34:HRN34 IBG34:IBJ34 ILC34:ILF34 IUY34:IVB34 JEU34:JEX34 JOQ34:JOT34 JYM34:JYP34 KII34:KIL34 KSE34:KSH34 LCA34:LCD34 LLW34:LLZ34 LVS34:LVV34 MFO34:MFR34 MPK34:MPN34 MZG34:MZJ34 NJC34:NJF34 NSY34:NTB34 OCU34:OCX34 OMQ34:OMT34 OWM34:OWP34 PGI34:PGL34 PQE34:PQH34 QAA34:QAD34 QJW34:QJZ34 QTS34:QTV34 RDO34:RDR34 RNK34:RNN34 RXG34:RXJ34 SHC34:SHF34 SQY34:SRB34 TAU34:TAX34 TKQ34:TKT34 TUM34:TUP34 UEI34:UEL34 UOE34:UOH34 UYA34:UYD34 VHW34:VHZ34 VRS34:VRV34 WBO34:WBR34 WLK34:WLN34 WVG34:WVJ34 D65569:G65569 IU65573:IX65573 SQ65573:ST65573 ACM65573:ACP65573 AMI65573:AML65573 AWE65573:AWH65573 BGA65573:BGD65573 BPW65573:BPZ65573 BZS65573:BZV65573 CJO65573:CJR65573 CTK65573:CTN65573 DDG65573:DDJ65573 DNC65573:DNF65573 DWY65573:DXB65573 EGU65573:EGX65573 EQQ65573:EQT65573 FAM65573:FAP65573 FKI65573:FKL65573 FUE65573:FUH65573 GEA65573:GED65573 GNW65573:GNZ65573 GXS65573:GXV65573 HHO65573:HHR65573 HRK65573:HRN65573 IBG65573:IBJ65573 ILC65573:ILF65573 IUY65573:IVB65573 JEU65573:JEX65573 JOQ65573:JOT65573 JYM65573:JYP65573 KII65573:KIL65573 KSE65573:KSH65573 LCA65573:LCD65573 LLW65573:LLZ65573 LVS65573:LVV65573 MFO65573:MFR65573 MPK65573:MPN65573 MZG65573:MZJ65573 NJC65573:NJF65573 NSY65573:NTB65573 OCU65573:OCX65573 OMQ65573:OMT65573 OWM65573:OWP65573 PGI65573:PGL65573 PQE65573:PQH65573 QAA65573:QAD65573 QJW65573:QJZ65573 QTS65573:QTV65573 RDO65573:RDR65573 RNK65573:RNN65573 RXG65573:RXJ65573 SHC65573:SHF65573 SQY65573:SRB65573 TAU65573:TAX65573 TKQ65573:TKT65573 TUM65573:TUP65573 UEI65573:UEL65573 UOE65573:UOH65573 UYA65573:UYD65573 VHW65573:VHZ65573 VRS65573:VRV65573 WBO65573:WBR65573 WLK65573:WLN65573 WVG65573:WVJ65573 D131105:G131105 IU131109:IX131109 SQ131109:ST131109 ACM131109:ACP131109 AMI131109:AML131109 AWE131109:AWH131109 BGA131109:BGD131109 BPW131109:BPZ131109 BZS131109:BZV131109 CJO131109:CJR131109 CTK131109:CTN131109 DDG131109:DDJ131109 DNC131109:DNF131109 DWY131109:DXB131109 EGU131109:EGX131109 EQQ131109:EQT131109 FAM131109:FAP131109 FKI131109:FKL131109 FUE131109:FUH131109 GEA131109:GED131109 GNW131109:GNZ131109 GXS131109:GXV131109 HHO131109:HHR131109 HRK131109:HRN131109 IBG131109:IBJ131109 ILC131109:ILF131109 IUY131109:IVB131109 JEU131109:JEX131109 JOQ131109:JOT131109 JYM131109:JYP131109 KII131109:KIL131109 KSE131109:KSH131109 LCA131109:LCD131109 LLW131109:LLZ131109 LVS131109:LVV131109 MFO131109:MFR131109 MPK131109:MPN131109 MZG131109:MZJ131109 NJC131109:NJF131109 NSY131109:NTB131109 OCU131109:OCX131109 OMQ131109:OMT131109 OWM131109:OWP131109 PGI131109:PGL131109 PQE131109:PQH131109 QAA131109:QAD131109 QJW131109:QJZ131109 QTS131109:QTV131109 RDO131109:RDR131109 RNK131109:RNN131109 RXG131109:RXJ131109 SHC131109:SHF131109 SQY131109:SRB131109 TAU131109:TAX131109 TKQ131109:TKT131109 TUM131109:TUP131109 UEI131109:UEL131109 UOE131109:UOH131109 UYA131109:UYD131109 VHW131109:VHZ131109 VRS131109:VRV131109 WBO131109:WBR131109 WLK131109:WLN131109 WVG131109:WVJ131109 D196641:G196641 IU196645:IX196645 SQ196645:ST196645 ACM196645:ACP196645 AMI196645:AML196645 AWE196645:AWH196645 BGA196645:BGD196645 BPW196645:BPZ196645 BZS196645:BZV196645 CJO196645:CJR196645 CTK196645:CTN196645 DDG196645:DDJ196645 DNC196645:DNF196645 DWY196645:DXB196645 EGU196645:EGX196645 EQQ196645:EQT196645 FAM196645:FAP196645 FKI196645:FKL196645 FUE196645:FUH196645 GEA196645:GED196645 GNW196645:GNZ196645 GXS196645:GXV196645 HHO196645:HHR196645 HRK196645:HRN196645 IBG196645:IBJ196645 ILC196645:ILF196645 IUY196645:IVB196645 JEU196645:JEX196645 JOQ196645:JOT196645 JYM196645:JYP196645 KII196645:KIL196645 KSE196645:KSH196645 LCA196645:LCD196645 LLW196645:LLZ196645 LVS196645:LVV196645 MFO196645:MFR196645 MPK196645:MPN196645 MZG196645:MZJ196645 NJC196645:NJF196645 NSY196645:NTB196645 OCU196645:OCX196645 OMQ196645:OMT196645 OWM196645:OWP196645 PGI196645:PGL196645 PQE196645:PQH196645 QAA196645:QAD196645 QJW196645:QJZ196645 QTS196645:QTV196645 RDO196645:RDR196645 RNK196645:RNN196645 RXG196645:RXJ196645 SHC196645:SHF196645 SQY196645:SRB196645 TAU196645:TAX196645 TKQ196645:TKT196645 TUM196645:TUP196645 UEI196645:UEL196645 UOE196645:UOH196645 UYA196645:UYD196645 VHW196645:VHZ196645 VRS196645:VRV196645 WBO196645:WBR196645 WLK196645:WLN196645 WVG196645:WVJ196645 D262177:G262177 IU262181:IX262181 SQ262181:ST262181 ACM262181:ACP262181 AMI262181:AML262181 AWE262181:AWH262181 BGA262181:BGD262181 BPW262181:BPZ262181 BZS262181:BZV262181 CJO262181:CJR262181 CTK262181:CTN262181 DDG262181:DDJ262181 DNC262181:DNF262181 DWY262181:DXB262181 EGU262181:EGX262181 EQQ262181:EQT262181 FAM262181:FAP262181 FKI262181:FKL262181 FUE262181:FUH262181 GEA262181:GED262181 GNW262181:GNZ262181 GXS262181:GXV262181 HHO262181:HHR262181 HRK262181:HRN262181 IBG262181:IBJ262181 ILC262181:ILF262181 IUY262181:IVB262181 JEU262181:JEX262181 JOQ262181:JOT262181 JYM262181:JYP262181 KII262181:KIL262181 KSE262181:KSH262181 LCA262181:LCD262181 LLW262181:LLZ262181 LVS262181:LVV262181 MFO262181:MFR262181 MPK262181:MPN262181 MZG262181:MZJ262181 NJC262181:NJF262181 NSY262181:NTB262181 OCU262181:OCX262181 OMQ262181:OMT262181 OWM262181:OWP262181 PGI262181:PGL262181 PQE262181:PQH262181 QAA262181:QAD262181 QJW262181:QJZ262181 QTS262181:QTV262181 RDO262181:RDR262181 RNK262181:RNN262181 RXG262181:RXJ262181 SHC262181:SHF262181 SQY262181:SRB262181 TAU262181:TAX262181 TKQ262181:TKT262181 TUM262181:TUP262181 UEI262181:UEL262181 UOE262181:UOH262181 UYA262181:UYD262181 VHW262181:VHZ262181 VRS262181:VRV262181 WBO262181:WBR262181 WLK262181:WLN262181 WVG262181:WVJ262181 D327713:G327713 IU327717:IX327717 SQ327717:ST327717 ACM327717:ACP327717 AMI327717:AML327717 AWE327717:AWH327717 BGA327717:BGD327717 BPW327717:BPZ327717 BZS327717:BZV327717 CJO327717:CJR327717 CTK327717:CTN327717 DDG327717:DDJ327717 DNC327717:DNF327717 DWY327717:DXB327717 EGU327717:EGX327717 EQQ327717:EQT327717 FAM327717:FAP327717 FKI327717:FKL327717 FUE327717:FUH327717 GEA327717:GED327717 GNW327717:GNZ327717 GXS327717:GXV327717 HHO327717:HHR327717 HRK327717:HRN327717 IBG327717:IBJ327717 ILC327717:ILF327717 IUY327717:IVB327717 JEU327717:JEX327717 JOQ327717:JOT327717 JYM327717:JYP327717 KII327717:KIL327717 KSE327717:KSH327717 LCA327717:LCD327717 LLW327717:LLZ327717 LVS327717:LVV327717 MFO327717:MFR327717 MPK327717:MPN327717 MZG327717:MZJ327717 NJC327717:NJF327717 NSY327717:NTB327717 OCU327717:OCX327717 OMQ327717:OMT327717 OWM327717:OWP327717 PGI327717:PGL327717 PQE327717:PQH327717 QAA327717:QAD327717 QJW327717:QJZ327717 QTS327717:QTV327717 RDO327717:RDR327717 RNK327717:RNN327717 RXG327717:RXJ327717 SHC327717:SHF327717 SQY327717:SRB327717 TAU327717:TAX327717 TKQ327717:TKT327717 TUM327717:TUP327717 UEI327717:UEL327717 UOE327717:UOH327717 UYA327717:UYD327717 VHW327717:VHZ327717 VRS327717:VRV327717 WBO327717:WBR327717 WLK327717:WLN327717 WVG327717:WVJ327717 D393249:G393249 IU393253:IX393253 SQ393253:ST393253 ACM393253:ACP393253 AMI393253:AML393253 AWE393253:AWH393253 BGA393253:BGD393253 BPW393253:BPZ393253 BZS393253:BZV393253 CJO393253:CJR393253 CTK393253:CTN393253 DDG393253:DDJ393253 DNC393253:DNF393253 DWY393253:DXB393253 EGU393253:EGX393253 EQQ393253:EQT393253 FAM393253:FAP393253 FKI393253:FKL393253 FUE393253:FUH393253 GEA393253:GED393253 GNW393253:GNZ393253 GXS393253:GXV393253 HHO393253:HHR393253 HRK393253:HRN393253 IBG393253:IBJ393253 ILC393253:ILF393253 IUY393253:IVB393253 JEU393253:JEX393253 JOQ393253:JOT393253 JYM393253:JYP393253 KII393253:KIL393253 KSE393253:KSH393253 LCA393253:LCD393253 LLW393253:LLZ393253 LVS393253:LVV393253 MFO393253:MFR393253 MPK393253:MPN393253 MZG393253:MZJ393253 NJC393253:NJF393253 NSY393253:NTB393253 OCU393253:OCX393253 OMQ393253:OMT393253 OWM393253:OWP393253 PGI393253:PGL393253 PQE393253:PQH393253 QAA393253:QAD393253 QJW393253:QJZ393253 QTS393253:QTV393253 RDO393253:RDR393253 RNK393253:RNN393253 RXG393253:RXJ393253 SHC393253:SHF393253 SQY393253:SRB393253 TAU393253:TAX393253 TKQ393253:TKT393253 TUM393253:TUP393253 UEI393253:UEL393253 UOE393253:UOH393253 UYA393253:UYD393253 VHW393253:VHZ393253 VRS393253:VRV393253 WBO393253:WBR393253 WLK393253:WLN393253 WVG393253:WVJ393253 D458785:G458785 IU458789:IX458789 SQ458789:ST458789 ACM458789:ACP458789 AMI458789:AML458789 AWE458789:AWH458789 BGA458789:BGD458789 BPW458789:BPZ458789 BZS458789:BZV458789 CJO458789:CJR458789 CTK458789:CTN458789 DDG458789:DDJ458789 DNC458789:DNF458789 DWY458789:DXB458789 EGU458789:EGX458789 EQQ458789:EQT458789 FAM458789:FAP458789 FKI458789:FKL458789 FUE458789:FUH458789 GEA458789:GED458789 GNW458789:GNZ458789 GXS458789:GXV458789 HHO458789:HHR458789 HRK458789:HRN458789 IBG458789:IBJ458789 ILC458789:ILF458789 IUY458789:IVB458789 JEU458789:JEX458789 JOQ458789:JOT458789 JYM458789:JYP458789 KII458789:KIL458789 KSE458789:KSH458789 LCA458789:LCD458789 LLW458789:LLZ458789 LVS458789:LVV458789 MFO458789:MFR458789 MPK458789:MPN458789 MZG458789:MZJ458789 NJC458789:NJF458789 NSY458789:NTB458789 OCU458789:OCX458789 OMQ458789:OMT458789 OWM458789:OWP458789 PGI458789:PGL458789 PQE458789:PQH458789 QAA458789:QAD458789 QJW458789:QJZ458789 QTS458789:QTV458789 RDO458789:RDR458789 RNK458789:RNN458789 RXG458789:RXJ458789 SHC458789:SHF458789 SQY458789:SRB458789 TAU458789:TAX458789 TKQ458789:TKT458789 TUM458789:TUP458789 UEI458789:UEL458789 UOE458789:UOH458789 UYA458789:UYD458789 VHW458789:VHZ458789 VRS458789:VRV458789 WBO458789:WBR458789 WLK458789:WLN458789 WVG458789:WVJ458789 D524321:G524321 IU524325:IX524325 SQ524325:ST524325 ACM524325:ACP524325 AMI524325:AML524325 AWE524325:AWH524325 BGA524325:BGD524325 BPW524325:BPZ524325 BZS524325:BZV524325 CJO524325:CJR524325 CTK524325:CTN524325 DDG524325:DDJ524325 DNC524325:DNF524325 DWY524325:DXB524325 EGU524325:EGX524325 EQQ524325:EQT524325 FAM524325:FAP524325 FKI524325:FKL524325 FUE524325:FUH524325 GEA524325:GED524325 GNW524325:GNZ524325 GXS524325:GXV524325 HHO524325:HHR524325 HRK524325:HRN524325 IBG524325:IBJ524325 ILC524325:ILF524325 IUY524325:IVB524325 JEU524325:JEX524325 JOQ524325:JOT524325 JYM524325:JYP524325 KII524325:KIL524325 KSE524325:KSH524325 LCA524325:LCD524325 LLW524325:LLZ524325 LVS524325:LVV524325 MFO524325:MFR524325 MPK524325:MPN524325 MZG524325:MZJ524325 NJC524325:NJF524325 NSY524325:NTB524325 OCU524325:OCX524325 OMQ524325:OMT524325 OWM524325:OWP524325 PGI524325:PGL524325 PQE524325:PQH524325 QAA524325:QAD524325 QJW524325:QJZ524325 QTS524325:QTV524325 RDO524325:RDR524325 RNK524325:RNN524325 RXG524325:RXJ524325 SHC524325:SHF524325 SQY524325:SRB524325 TAU524325:TAX524325 TKQ524325:TKT524325 TUM524325:TUP524325 UEI524325:UEL524325 UOE524325:UOH524325 UYA524325:UYD524325 VHW524325:VHZ524325 VRS524325:VRV524325 WBO524325:WBR524325 WLK524325:WLN524325 WVG524325:WVJ524325 D589857:G589857 IU589861:IX589861 SQ589861:ST589861 ACM589861:ACP589861 AMI589861:AML589861 AWE589861:AWH589861 BGA589861:BGD589861 BPW589861:BPZ589861 BZS589861:BZV589861 CJO589861:CJR589861 CTK589861:CTN589861 DDG589861:DDJ589861 DNC589861:DNF589861 DWY589861:DXB589861 EGU589861:EGX589861 EQQ589861:EQT589861 FAM589861:FAP589861 FKI589861:FKL589861 FUE589861:FUH589861 GEA589861:GED589861 GNW589861:GNZ589861 GXS589861:GXV589861 HHO589861:HHR589861 HRK589861:HRN589861 IBG589861:IBJ589861 ILC589861:ILF589861 IUY589861:IVB589861 JEU589861:JEX589861 JOQ589861:JOT589861 JYM589861:JYP589861 KII589861:KIL589861 KSE589861:KSH589861 LCA589861:LCD589861 LLW589861:LLZ589861 LVS589861:LVV589861 MFO589861:MFR589861 MPK589861:MPN589861 MZG589861:MZJ589861 NJC589861:NJF589861 NSY589861:NTB589861 OCU589861:OCX589861 OMQ589861:OMT589861 OWM589861:OWP589861 PGI589861:PGL589861 PQE589861:PQH589861 QAA589861:QAD589861 QJW589861:QJZ589861 QTS589861:QTV589861 RDO589861:RDR589861 RNK589861:RNN589861 RXG589861:RXJ589861 SHC589861:SHF589861 SQY589861:SRB589861 TAU589861:TAX589861 TKQ589861:TKT589861 TUM589861:TUP589861 UEI589861:UEL589861 UOE589861:UOH589861 UYA589861:UYD589861 VHW589861:VHZ589861 VRS589861:VRV589861 WBO589861:WBR589861 WLK589861:WLN589861 WVG589861:WVJ589861 D655393:G655393 IU655397:IX655397 SQ655397:ST655397 ACM655397:ACP655397 AMI655397:AML655397 AWE655397:AWH655397 BGA655397:BGD655397 BPW655397:BPZ655397 BZS655397:BZV655397 CJO655397:CJR655397 CTK655397:CTN655397 DDG655397:DDJ655397 DNC655397:DNF655397 DWY655397:DXB655397 EGU655397:EGX655397 EQQ655397:EQT655397 FAM655397:FAP655397 FKI655397:FKL655397 FUE655397:FUH655397 GEA655397:GED655397 GNW655397:GNZ655397 GXS655397:GXV655397 HHO655397:HHR655397 HRK655397:HRN655397 IBG655397:IBJ655397 ILC655397:ILF655397 IUY655397:IVB655397 JEU655397:JEX655397 JOQ655397:JOT655397 JYM655397:JYP655397 KII655397:KIL655397 KSE655397:KSH655397 LCA655397:LCD655397 LLW655397:LLZ655397 LVS655397:LVV655397 MFO655397:MFR655397 MPK655397:MPN655397 MZG655397:MZJ655397 NJC655397:NJF655397 NSY655397:NTB655397 OCU655397:OCX655397 OMQ655397:OMT655397 OWM655397:OWP655397 PGI655397:PGL655397 PQE655397:PQH655397 QAA655397:QAD655397 QJW655397:QJZ655397 QTS655397:QTV655397 RDO655397:RDR655397 RNK655397:RNN655397 RXG655397:RXJ655397 SHC655397:SHF655397 SQY655397:SRB655397 TAU655397:TAX655397 TKQ655397:TKT655397 TUM655397:TUP655397 UEI655397:UEL655397 UOE655397:UOH655397 UYA655397:UYD655397 VHW655397:VHZ655397 VRS655397:VRV655397 WBO655397:WBR655397 WLK655397:WLN655397 WVG655397:WVJ655397 D720929:G720929 IU720933:IX720933 SQ720933:ST720933 ACM720933:ACP720933 AMI720933:AML720933 AWE720933:AWH720933 BGA720933:BGD720933 BPW720933:BPZ720933 BZS720933:BZV720933 CJO720933:CJR720933 CTK720933:CTN720933 DDG720933:DDJ720933 DNC720933:DNF720933 DWY720933:DXB720933 EGU720933:EGX720933 EQQ720933:EQT720933 FAM720933:FAP720933 FKI720933:FKL720933 FUE720933:FUH720933 GEA720933:GED720933 GNW720933:GNZ720933 GXS720933:GXV720933 HHO720933:HHR720933 HRK720933:HRN720933 IBG720933:IBJ720933 ILC720933:ILF720933 IUY720933:IVB720933 JEU720933:JEX720933 JOQ720933:JOT720933 JYM720933:JYP720933 KII720933:KIL720933 KSE720933:KSH720933 LCA720933:LCD720933 LLW720933:LLZ720933 LVS720933:LVV720933 MFO720933:MFR720933 MPK720933:MPN720933 MZG720933:MZJ720933 NJC720933:NJF720933 NSY720933:NTB720933 OCU720933:OCX720933 OMQ720933:OMT720933 OWM720933:OWP720933 PGI720933:PGL720933 PQE720933:PQH720933 QAA720933:QAD720933 QJW720933:QJZ720933 QTS720933:QTV720933 RDO720933:RDR720933 RNK720933:RNN720933 RXG720933:RXJ720933 SHC720933:SHF720933 SQY720933:SRB720933 TAU720933:TAX720933 TKQ720933:TKT720933 TUM720933:TUP720933 UEI720933:UEL720933 UOE720933:UOH720933 UYA720933:UYD720933 VHW720933:VHZ720933 VRS720933:VRV720933 WBO720933:WBR720933 WLK720933:WLN720933 WVG720933:WVJ720933 D786465:G786465 IU786469:IX786469 SQ786469:ST786469 ACM786469:ACP786469 AMI786469:AML786469 AWE786469:AWH786469 BGA786469:BGD786469 BPW786469:BPZ786469 BZS786469:BZV786469 CJO786469:CJR786469 CTK786469:CTN786469 DDG786469:DDJ786469 DNC786469:DNF786469 DWY786469:DXB786469 EGU786469:EGX786469 EQQ786469:EQT786469 FAM786469:FAP786469 FKI786469:FKL786469 FUE786469:FUH786469 GEA786469:GED786469 GNW786469:GNZ786469 GXS786469:GXV786469 HHO786469:HHR786469 HRK786469:HRN786469 IBG786469:IBJ786469 ILC786469:ILF786469 IUY786469:IVB786469 JEU786469:JEX786469 JOQ786469:JOT786469 JYM786469:JYP786469 KII786469:KIL786469 KSE786469:KSH786469 LCA786469:LCD786469 LLW786469:LLZ786469 LVS786469:LVV786469 MFO786469:MFR786469 MPK786469:MPN786469 MZG786469:MZJ786469 NJC786469:NJF786469 NSY786469:NTB786469 OCU786469:OCX786469 OMQ786469:OMT786469 OWM786469:OWP786469 PGI786469:PGL786469 PQE786469:PQH786469 QAA786469:QAD786469 QJW786469:QJZ786469 QTS786469:QTV786469 RDO786469:RDR786469 RNK786469:RNN786469 RXG786469:RXJ786469 SHC786469:SHF786469 SQY786469:SRB786469 TAU786469:TAX786469 TKQ786469:TKT786469 TUM786469:TUP786469 UEI786469:UEL786469 UOE786469:UOH786469 UYA786469:UYD786469 VHW786469:VHZ786469 VRS786469:VRV786469 WBO786469:WBR786469 WLK786469:WLN786469 WVG786469:WVJ786469 D852001:G852001 IU852005:IX852005 SQ852005:ST852005 ACM852005:ACP852005 AMI852005:AML852005 AWE852005:AWH852005 BGA852005:BGD852005 BPW852005:BPZ852005 BZS852005:BZV852005 CJO852005:CJR852005 CTK852005:CTN852005 DDG852005:DDJ852005 DNC852005:DNF852005 DWY852005:DXB852005 EGU852005:EGX852005 EQQ852005:EQT852005 FAM852005:FAP852005 FKI852005:FKL852005 FUE852005:FUH852005 GEA852005:GED852005 GNW852005:GNZ852005 GXS852005:GXV852005 HHO852005:HHR852005 HRK852005:HRN852005 IBG852005:IBJ852005 ILC852005:ILF852005 IUY852005:IVB852005 JEU852005:JEX852005 JOQ852005:JOT852005 JYM852005:JYP852005 KII852005:KIL852005 KSE852005:KSH852005 LCA852005:LCD852005 LLW852005:LLZ852005 LVS852005:LVV852005 MFO852005:MFR852005 MPK852005:MPN852005 MZG852005:MZJ852005 NJC852005:NJF852005 NSY852005:NTB852005 OCU852005:OCX852005 OMQ852005:OMT852005 OWM852005:OWP852005 PGI852005:PGL852005 PQE852005:PQH852005 QAA852005:QAD852005 QJW852005:QJZ852005 QTS852005:QTV852005 RDO852005:RDR852005 RNK852005:RNN852005 RXG852005:RXJ852005 SHC852005:SHF852005 SQY852005:SRB852005 TAU852005:TAX852005 TKQ852005:TKT852005 TUM852005:TUP852005 UEI852005:UEL852005 UOE852005:UOH852005 UYA852005:UYD852005 VHW852005:VHZ852005 VRS852005:VRV852005 WBO852005:WBR852005 WLK852005:WLN852005 WVG852005:WVJ852005 D917537:G917537 IU917541:IX917541 SQ917541:ST917541 ACM917541:ACP917541 AMI917541:AML917541 AWE917541:AWH917541 BGA917541:BGD917541 BPW917541:BPZ917541 BZS917541:BZV917541 CJO917541:CJR917541 CTK917541:CTN917541 DDG917541:DDJ917541 DNC917541:DNF917541 DWY917541:DXB917541 EGU917541:EGX917541 EQQ917541:EQT917541 FAM917541:FAP917541 FKI917541:FKL917541 FUE917541:FUH917541 GEA917541:GED917541 GNW917541:GNZ917541 GXS917541:GXV917541 HHO917541:HHR917541 HRK917541:HRN917541 IBG917541:IBJ917541 ILC917541:ILF917541 IUY917541:IVB917541 JEU917541:JEX917541 JOQ917541:JOT917541 JYM917541:JYP917541 KII917541:KIL917541 KSE917541:KSH917541 LCA917541:LCD917541 LLW917541:LLZ917541 LVS917541:LVV917541 MFO917541:MFR917541 MPK917541:MPN917541 MZG917541:MZJ917541 NJC917541:NJF917541 NSY917541:NTB917541 OCU917541:OCX917541 OMQ917541:OMT917541 OWM917541:OWP917541 PGI917541:PGL917541 PQE917541:PQH917541 QAA917541:QAD917541 QJW917541:QJZ917541 QTS917541:QTV917541 RDO917541:RDR917541 RNK917541:RNN917541 RXG917541:RXJ917541 SHC917541:SHF917541 SQY917541:SRB917541 TAU917541:TAX917541 TKQ917541:TKT917541 TUM917541:TUP917541 UEI917541:UEL917541 UOE917541:UOH917541 UYA917541:UYD917541 VHW917541:VHZ917541 VRS917541:VRV917541 WBO917541:WBR917541 WLK917541:WLN917541 WVG917541:WVJ917541 D983073:G983073 IU983077:IX983077 SQ983077:ST983077 ACM983077:ACP983077 AMI983077:AML983077 AWE983077:AWH983077 BGA983077:BGD983077 BPW983077:BPZ983077 BZS983077:BZV983077 CJO983077:CJR983077 CTK983077:CTN983077 DDG983077:DDJ983077 DNC983077:DNF983077 DWY983077:DXB983077 EGU983077:EGX983077 EQQ983077:EQT983077 FAM983077:FAP983077 FKI983077:FKL983077 FUE983077:FUH983077 GEA983077:GED983077 GNW983077:GNZ983077 GXS983077:GXV983077 HHO983077:HHR983077 HRK983077:HRN983077 IBG983077:IBJ983077 ILC983077:ILF983077 IUY983077:IVB983077 JEU983077:JEX983077 JOQ983077:JOT983077 JYM983077:JYP983077 KII983077:KIL983077 KSE983077:KSH983077 LCA983077:LCD983077 LLW983077:LLZ983077 LVS983077:LVV983077 MFO983077:MFR983077 MPK983077:MPN983077 MZG983077:MZJ983077 NJC983077:NJF983077 NSY983077:NTB983077 OCU983077:OCX983077 OMQ983077:OMT983077 OWM983077:OWP983077 PGI983077:PGL983077 PQE983077:PQH983077 QAA983077:QAD983077 QJW983077:QJZ983077 QTS983077:QTV983077 RDO983077:RDR983077 RNK983077:RNN983077 RXG983077:RXJ983077 SHC983077:SHF983077 SQY983077:SRB983077 TAU983077:TAX983077 TKQ983077:TKT983077 TUM983077:TUP983077 UEI983077:UEL983077 UOE983077:UOH983077 UYA983077:UYD983077 VHW983077:VHZ983077 VRS983077:VRV983077 WBO983077:WBR983077 WLK983077:WLN983077" xr:uid="{00000000-0002-0000-0000-000000000000}">
      <formula1>"支出予定額,支出済額"</formula1>
    </dataValidation>
  </dataValidations>
  <pageMargins left="0.51181102362204722" right="0.51181102362204722" top="0.78740157480314965" bottom="0.78740157480314965" header="0.51181102362204722" footer="0.51181102362204722"/>
  <pageSetup paperSize="9" scale="83" orientation="portrait" cellComments="asDisplayed" r:id="rId1"/>
  <headerFooter alignWithMargins="0">
    <oddFooter>&amp;R(250401)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4B8E-CDA3-425E-9A36-170DEDD5DC3A}">
  <dimension ref="A1:K57"/>
  <sheetViews>
    <sheetView view="pageBreakPreview" topLeftCell="A13" zoomScaleNormal="100" zoomScaleSheetLayoutView="100" workbookViewId="0">
      <selection activeCell="L1" sqref="L1"/>
    </sheetView>
  </sheetViews>
  <sheetFormatPr defaultRowHeight="13.2"/>
  <cols>
    <col min="1" max="1" width="2.44140625" customWidth="1"/>
    <col min="11" max="11" width="2.44140625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B2" s="38"/>
      <c r="C2" s="38"/>
      <c r="D2" s="38"/>
      <c r="E2" s="38"/>
      <c r="F2" s="38"/>
      <c r="G2" s="38"/>
      <c r="H2" s="38"/>
      <c r="I2" s="78" t="s">
        <v>135</v>
      </c>
      <c r="J2" s="78"/>
    </row>
    <row r="3" spans="1:11" ht="13.8" thickBot="1">
      <c r="A3" s="38"/>
      <c r="B3" s="145"/>
      <c r="C3" s="145"/>
      <c r="D3" s="145"/>
      <c r="E3" s="145"/>
      <c r="F3" s="145"/>
      <c r="G3" s="145"/>
      <c r="H3" s="145"/>
      <c r="I3" s="145"/>
      <c r="J3" s="145"/>
      <c r="K3" s="38"/>
    </row>
    <row r="4" spans="1:11" ht="17.25" customHeight="1" thickTop="1">
      <c r="A4" s="38"/>
      <c r="B4" s="138" t="s">
        <v>129</v>
      </c>
      <c r="C4" s="139"/>
      <c r="D4" s="139"/>
      <c r="E4" s="139"/>
      <c r="F4" s="139"/>
      <c r="G4" s="139"/>
      <c r="H4" s="139"/>
      <c r="I4" s="139"/>
      <c r="J4" s="140"/>
      <c r="K4" s="38"/>
    </row>
    <row r="5" spans="1:11" ht="17.25" customHeight="1" thickBot="1">
      <c r="A5" s="38"/>
      <c r="B5" s="141"/>
      <c r="C5" s="142"/>
      <c r="D5" s="142"/>
      <c r="E5" s="142"/>
      <c r="F5" s="142"/>
      <c r="G5" s="142"/>
      <c r="H5" s="142"/>
      <c r="I5" s="142"/>
      <c r="J5" s="143"/>
      <c r="K5" s="38"/>
    </row>
    <row r="6" spans="1:11" ht="13.5" customHeight="1" thickTop="1">
      <c r="A6" s="38"/>
      <c r="B6" s="146"/>
      <c r="C6" s="146"/>
      <c r="D6" s="146"/>
      <c r="E6" s="146"/>
      <c r="F6" s="146"/>
      <c r="G6" s="146"/>
      <c r="H6" s="146"/>
      <c r="I6" s="146"/>
      <c r="J6" s="146"/>
      <c r="K6" s="38"/>
    </row>
    <row r="7" spans="1:11">
      <c r="A7" s="38"/>
      <c r="B7" s="144"/>
      <c r="C7" s="144"/>
      <c r="D7" s="144"/>
      <c r="E7" s="144"/>
      <c r="F7" s="144"/>
      <c r="G7" s="144"/>
      <c r="H7" s="144"/>
      <c r="I7" s="144"/>
      <c r="J7" s="144"/>
      <c r="K7" s="38"/>
    </row>
    <row r="8" spans="1:11" ht="21" customHeight="1">
      <c r="A8" s="38"/>
      <c r="B8" s="148" t="s">
        <v>49</v>
      </c>
      <c r="C8" s="149"/>
      <c r="D8" s="149"/>
      <c r="E8" s="149"/>
      <c r="F8" s="149"/>
      <c r="G8" s="149"/>
      <c r="H8" s="149"/>
      <c r="I8" s="149"/>
      <c r="J8" s="150"/>
      <c r="K8" s="38"/>
    </row>
    <row r="9" spans="1:11" ht="13.5" customHeight="1">
      <c r="A9" s="38"/>
      <c r="B9" s="151"/>
      <c r="C9" s="151"/>
      <c r="D9" s="151"/>
      <c r="E9" s="151"/>
      <c r="F9" s="151"/>
      <c r="G9" s="151"/>
      <c r="H9" s="151"/>
      <c r="I9" s="151"/>
      <c r="J9" s="151"/>
      <c r="K9" s="38"/>
    </row>
    <row r="10" spans="1:11" ht="42.75" customHeight="1">
      <c r="A10" s="38"/>
      <c r="B10" s="163" t="s">
        <v>130</v>
      </c>
      <c r="C10" s="163"/>
      <c r="D10" s="163"/>
      <c r="E10" s="163"/>
      <c r="F10" s="163"/>
      <c r="G10" s="163"/>
      <c r="H10" s="163"/>
      <c r="I10" s="163"/>
      <c r="J10" s="163"/>
      <c r="K10" s="38"/>
    </row>
    <row r="11" spans="1:11">
      <c r="A11" s="38"/>
      <c r="B11" s="163" t="s">
        <v>50</v>
      </c>
      <c r="C11" s="163"/>
      <c r="D11" s="163"/>
      <c r="E11" s="163"/>
      <c r="F11" s="163"/>
      <c r="G11" s="163"/>
      <c r="H11" s="163"/>
      <c r="I11" s="163"/>
      <c r="J11" s="163"/>
      <c r="K11" s="38"/>
    </row>
    <row r="12" spans="1:11" ht="22.5" customHeight="1">
      <c r="A12" s="38"/>
      <c r="B12" s="164" t="s">
        <v>51</v>
      </c>
      <c r="C12" s="164"/>
      <c r="D12" s="164"/>
      <c r="E12" s="164"/>
      <c r="F12" s="164"/>
      <c r="G12" s="164"/>
      <c r="H12" s="164"/>
      <c r="I12" s="164"/>
      <c r="J12" s="164"/>
      <c r="K12" s="38"/>
    </row>
    <row r="13" spans="1:11" ht="42.75" customHeight="1">
      <c r="A13" s="38"/>
      <c r="B13" s="156" t="s">
        <v>131</v>
      </c>
      <c r="C13" s="156"/>
      <c r="D13" s="156"/>
      <c r="E13" s="156"/>
      <c r="F13" s="156"/>
      <c r="G13" s="156"/>
      <c r="H13" s="156"/>
      <c r="I13" s="156"/>
      <c r="J13" s="156"/>
      <c r="K13" s="38"/>
    </row>
    <row r="14" spans="1:11">
      <c r="A14" s="38"/>
      <c r="B14" s="163" t="s">
        <v>52</v>
      </c>
      <c r="C14" s="163"/>
      <c r="D14" s="163"/>
      <c r="E14" s="163"/>
      <c r="F14" s="163"/>
      <c r="G14" s="163"/>
      <c r="H14" s="163"/>
      <c r="I14" s="163"/>
      <c r="J14" s="163"/>
      <c r="K14" s="38"/>
    </row>
    <row r="15" spans="1:11" ht="22.5" customHeight="1">
      <c r="A15" s="38"/>
      <c r="B15" s="164" t="s">
        <v>53</v>
      </c>
      <c r="C15" s="164"/>
      <c r="D15" s="164"/>
      <c r="E15" s="164"/>
      <c r="F15" s="164"/>
      <c r="G15" s="164"/>
      <c r="H15" s="164"/>
      <c r="I15" s="164"/>
      <c r="J15" s="164"/>
      <c r="K15" s="38"/>
    </row>
    <row r="16" spans="1:11" ht="13.5" customHeight="1">
      <c r="A16" s="38"/>
      <c r="B16" s="147"/>
      <c r="C16" s="147"/>
      <c r="D16" s="147"/>
      <c r="E16" s="147"/>
      <c r="F16" s="147"/>
      <c r="G16" s="147"/>
      <c r="H16" s="147"/>
      <c r="I16" s="147"/>
      <c r="J16" s="147"/>
      <c r="K16" s="38"/>
    </row>
    <row r="17" spans="1:11">
      <c r="A17" s="38"/>
      <c r="B17" s="163"/>
      <c r="C17" s="163"/>
      <c r="D17" s="163"/>
      <c r="E17" s="163"/>
      <c r="F17" s="163"/>
      <c r="G17" s="163"/>
      <c r="H17" s="163"/>
      <c r="I17" s="163"/>
      <c r="J17" s="163"/>
      <c r="K17" s="38"/>
    </row>
    <row r="18" spans="1:11" ht="21" customHeight="1">
      <c r="A18" s="38"/>
      <c r="B18" s="148" t="s">
        <v>54</v>
      </c>
      <c r="C18" s="149"/>
      <c r="D18" s="149"/>
      <c r="E18" s="149"/>
      <c r="F18" s="149"/>
      <c r="G18" s="149"/>
      <c r="H18" s="149"/>
      <c r="I18" s="149"/>
      <c r="J18" s="150"/>
      <c r="K18" s="38"/>
    </row>
    <row r="19" spans="1:11">
      <c r="A19" s="38"/>
      <c r="B19" s="151"/>
      <c r="C19" s="151"/>
      <c r="D19" s="151"/>
      <c r="E19" s="151"/>
      <c r="F19" s="151"/>
      <c r="G19" s="151"/>
      <c r="H19" s="151"/>
      <c r="I19" s="151"/>
      <c r="J19" s="151"/>
      <c r="K19" s="38"/>
    </row>
    <row r="20" spans="1:11">
      <c r="A20" s="38"/>
      <c r="B20" s="130" t="s">
        <v>55</v>
      </c>
      <c r="C20" s="130"/>
      <c r="D20" s="130"/>
      <c r="E20" s="130"/>
      <c r="F20" s="130"/>
      <c r="G20" s="130"/>
      <c r="H20" s="130"/>
      <c r="I20" s="130"/>
      <c r="J20" s="130"/>
      <c r="K20" s="38"/>
    </row>
    <row r="21" spans="1:11" ht="57.75" customHeight="1">
      <c r="A21" s="38"/>
      <c r="B21" s="156" t="s">
        <v>95</v>
      </c>
      <c r="C21" s="156"/>
      <c r="D21" s="156"/>
      <c r="E21" s="156"/>
      <c r="F21" s="156"/>
      <c r="G21" s="156"/>
      <c r="H21" s="156"/>
      <c r="I21" s="156"/>
      <c r="J21" s="156"/>
      <c r="K21" s="38"/>
    </row>
    <row r="22" spans="1:11" ht="19.5" customHeight="1">
      <c r="A22" s="38"/>
      <c r="B22" s="165"/>
      <c r="C22" s="166"/>
      <c r="D22" s="166"/>
      <c r="E22" s="137" t="s">
        <v>94</v>
      </c>
      <c r="F22" s="137"/>
      <c r="G22" s="137"/>
      <c r="H22" s="137"/>
      <c r="I22" s="137"/>
      <c r="J22" s="137"/>
      <c r="K22" s="38"/>
    </row>
    <row r="23" spans="1:11" ht="52.5" customHeight="1">
      <c r="A23" s="38"/>
      <c r="B23" s="127" t="s">
        <v>89</v>
      </c>
      <c r="C23" s="127"/>
      <c r="D23" s="127"/>
      <c r="E23" s="128" t="s">
        <v>93</v>
      </c>
      <c r="F23" s="128"/>
      <c r="G23" s="128"/>
      <c r="H23" s="128"/>
      <c r="I23" s="128"/>
      <c r="J23" s="128"/>
      <c r="K23" s="43"/>
    </row>
    <row r="24" spans="1:11" ht="52.5" customHeight="1">
      <c r="A24" s="38"/>
      <c r="B24" s="127" t="s">
        <v>90</v>
      </c>
      <c r="C24" s="127"/>
      <c r="D24" s="127"/>
      <c r="E24" s="128" t="s">
        <v>97</v>
      </c>
      <c r="F24" s="128"/>
      <c r="G24" s="128"/>
      <c r="H24" s="128"/>
      <c r="I24" s="128"/>
      <c r="J24" s="128"/>
      <c r="K24" s="43"/>
    </row>
    <row r="25" spans="1:11" ht="52.5" customHeight="1">
      <c r="A25" s="38"/>
      <c r="B25" s="127" t="s">
        <v>91</v>
      </c>
      <c r="C25" s="127"/>
      <c r="D25" s="127"/>
      <c r="E25" s="128" t="s">
        <v>98</v>
      </c>
      <c r="F25" s="128"/>
      <c r="G25" s="128"/>
      <c r="H25" s="128"/>
      <c r="I25" s="128"/>
      <c r="J25" s="128"/>
      <c r="K25" s="43"/>
    </row>
    <row r="26" spans="1:11" ht="52.5" customHeight="1">
      <c r="A26" s="38"/>
      <c r="B26" s="127" t="s">
        <v>92</v>
      </c>
      <c r="C26" s="127"/>
      <c r="D26" s="127"/>
      <c r="E26" s="128" t="s">
        <v>88</v>
      </c>
      <c r="F26" s="128"/>
      <c r="G26" s="128"/>
      <c r="H26" s="128"/>
      <c r="I26" s="128"/>
      <c r="J26" s="128"/>
      <c r="K26" s="43"/>
    </row>
    <row r="27" spans="1:11" ht="19.5" customHeight="1">
      <c r="A27" s="38"/>
      <c r="B27" s="42"/>
      <c r="C27" s="42"/>
      <c r="D27" s="42"/>
      <c r="E27" s="42"/>
      <c r="F27" s="42"/>
      <c r="G27" s="42"/>
      <c r="H27" s="42"/>
      <c r="I27" s="42"/>
      <c r="J27" s="42"/>
      <c r="K27" s="38"/>
    </row>
    <row r="28" spans="1:11" ht="19.5" customHeight="1">
      <c r="A28" s="38"/>
      <c r="B28" s="42"/>
      <c r="C28" s="42"/>
      <c r="D28" s="42"/>
      <c r="E28" s="42"/>
      <c r="F28" s="42"/>
      <c r="G28" s="42"/>
      <c r="H28" s="42"/>
      <c r="I28" s="42"/>
      <c r="J28" s="42"/>
      <c r="K28" s="38"/>
    </row>
    <row r="29" spans="1:11">
      <c r="A29" s="38"/>
      <c r="B29" s="130" t="s">
        <v>56</v>
      </c>
      <c r="C29" s="130"/>
      <c r="D29" s="130"/>
      <c r="E29" s="130"/>
      <c r="F29" s="130"/>
      <c r="G29" s="130"/>
      <c r="H29" s="130"/>
      <c r="I29" s="130"/>
      <c r="J29" s="130"/>
      <c r="K29" s="38"/>
    </row>
    <row r="30" spans="1:11" ht="72" customHeight="1">
      <c r="A30" s="38"/>
      <c r="B30" s="156" t="s">
        <v>96</v>
      </c>
      <c r="C30" s="156"/>
      <c r="D30" s="156"/>
      <c r="E30" s="156"/>
      <c r="F30" s="156"/>
      <c r="G30" s="156"/>
      <c r="H30" s="156"/>
      <c r="I30" s="156"/>
      <c r="J30" s="156"/>
      <c r="K30" s="38"/>
    </row>
    <row r="31" spans="1:11" ht="25.5" customHeight="1">
      <c r="A31" s="38"/>
      <c r="B31" s="132" t="s">
        <v>57</v>
      </c>
      <c r="C31" s="132"/>
      <c r="D31" s="132"/>
      <c r="E31" s="132"/>
      <c r="F31" s="132"/>
      <c r="G31" s="132"/>
      <c r="H31" s="132"/>
      <c r="I31" s="132"/>
      <c r="J31" s="132"/>
      <c r="K31" s="38"/>
    </row>
    <row r="32" spans="1:11" ht="19.5" customHeight="1">
      <c r="A32" s="38"/>
      <c r="B32" s="159" t="s">
        <v>61</v>
      </c>
      <c r="C32" s="159"/>
      <c r="D32" s="159"/>
      <c r="E32" s="159"/>
      <c r="F32" s="41" t="s">
        <v>62</v>
      </c>
      <c r="G32" s="41" t="s">
        <v>63</v>
      </c>
      <c r="H32" s="137" t="s">
        <v>64</v>
      </c>
      <c r="I32" s="160"/>
      <c r="J32" s="160"/>
      <c r="K32" s="38"/>
    </row>
    <row r="33" spans="1:11" ht="45" customHeight="1">
      <c r="A33" s="38"/>
      <c r="B33" s="152" t="s">
        <v>65</v>
      </c>
      <c r="C33" s="152"/>
      <c r="D33" s="152"/>
      <c r="E33" s="152"/>
      <c r="F33" s="40" t="s">
        <v>66</v>
      </c>
      <c r="G33" s="40" t="s">
        <v>66</v>
      </c>
      <c r="H33" s="161" t="s">
        <v>67</v>
      </c>
      <c r="I33" s="162"/>
      <c r="J33" s="162"/>
      <c r="K33" s="38"/>
    </row>
    <row r="34" spans="1:11" ht="45" customHeight="1">
      <c r="A34" s="38"/>
      <c r="B34" s="152" t="s">
        <v>68</v>
      </c>
      <c r="C34" s="152"/>
      <c r="D34" s="152"/>
      <c r="E34" s="152"/>
      <c r="F34" s="40" t="s">
        <v>69</v>
      </c>
      <c r="G34" s="40" t="s">
        <v>70</v>
      </c>
      <c r="H34" s="136" t="s">
        <v>87</v>
      </c>
      <c r="I34" s="136"/>
      <c r="J34" s="136"/>
      <c r="K34" s="38"/>
    </row>
    <row r="35" spans="1:11">
      <c r="A35" s="38"/>
      <c r="B35" s="129"/>
      <c r="C35" s="129"/>
      <c r="D35" s="129"/>
      <c r="E35" s="129"/>
      <c r="F35" s="129"/>
      <c r="G35" s="129"/>
      <c r="H35" s="129"/>
      <c r="I35" s="129"/>
      <c r="J35" s="129"/>
      <c r="K35" s="38"/>
    </row>
    <row r="36" spans="1:11">
      <c r="A36" s="38"/>
      <c r="B36" s="130"/>
      <c r="C36" s="130"/>
      <c r="D36" s="130"/>
      <c r="E36" s="130"/>
      <c r="F36" s="130"/>
      <c r="G36" s="130"/>
      <c r="H36" s="130"/>
      <c r="I36" s="130"/>
      <c r="J36" s="130"/>
      <c r="K36" s="38"/>
    </row>
    <row r="37" spans="1:11">
      <c r="A37" s="38"/>
      <c r="B37" s="158"/>
      <c r="C37" s="158"/>
      <c r="D37" s="158"/>
      <c r="E37" s="158"/>
      <c r="F37" s="158"/>
      <c r="G37" s="158"/>
      <c r="H37" s="158"/>
      <c r="I37" s="158"/>
      <c r="J37" s="158"/>
      <c r="K37" s="38"/>
    </row>
    <row r="38" spans="1:11" ht="21" customHeight="1">
      <c r="A38" s="38"/>
      <c r="B38" s="148" t="s">
        <v>58</v>
      </c>
      <c r="C38" s="149"/>
      <c r="D38" s="149"/>
      <c r="E38" s="149"/>
      <c r="F38" s="149"/>
      <c r="G38" s="149"/>
      <c r="H38" s="149"/>
      <c r="I38" s="149"/>
      <c r="J38" s="150"/>
      <c r="K38" s="38"/>
    </row>
    <row r="39" spans="1:11">
      <c r="A39" s="38"/>
      <c r="B39" s="129"/>
      <c r="C39" s="129"/>
      <c r="D39" s="129"/>
      <c r="E39" s="129"/>
      <c r="F39" s="129"/>
      <c r="G39" s="129"/>
      <c r="H39" s="129"/>
      <c r="I39" s="129"/>
      <c r="J39" s="129"/>
      <c r="K39" s="38"/>
    </row>
    <row r="40" spans="1:11">
      <c r="A40" s="38"/>
      <c r="B40" s="130" t="s">
        <v>59</v>
      </c>
      <c r="C40" s="130"/>
      <c r="D40" s="130"/>
      <c r="E40" s="130"/>
      <c r="F40" s="130"/>
      <c r="G40" s="130"/>
      <c r="H40" s="130"/>
      <c r="I40" s="130"/>
      <c r="J40" s="130"/>
      <c r="K40" s="38"/>
    </row>
    <row r="41" spans="1:11" ht="81" customHeight="1">
      <c r="A41" s="38"/>
      <c r="B41" s="156" t="s">
        <v>60</v>
      </c>
      <c r="C41" s="157"/>
      <c r="D41" s="157"/>
      <c r="E41" s="157"/>
      <c r="F41" s="157"/>
      <c r="G41" s="157"/>
      <c r="H41" s="157"/>
      <c r="I41" s="157"/>
      <c r="J41" s="157"/>
      <c r="K41" s="38"/>
    </row>
    <row r="42" spans="1:11" ht="36.75" customHeight="1">
      <c r="A42" s="38"/>
      <c r="B42" s="152" t="s">
        <v>71</v>
      </c>
      <c r="C42" s="152"/>
      <c r="D42" s="153" t="s">
        <v>80</v>
      </c>
      <c r="E42" s="153"/>
      <c r="F42" s="153"/>
      <c r="G42" s="153"/>
      <c r="H42" s="153" t="s">
        <v>72</v>
      </c>
      <c r="I42" s="154"/>
      <c r="J42" s="154"/>
      <c r="K42" s="38"/>
    </row>
    <row r="43" spans="1:11" ht="39.75" customHeight="1">
      <c r="A43" s="38"/>
      <c r="B43" s="136" t="s">
        <v>73</v>
      </c>
      <c r="C43" s="152"/>
      <c r="D43" s="152" t="s">
        <v>74</v>
      </c>
      <c r="E43" s="152"/>
      <c r="F43" s="152"/>
      <c r="G43" s="152"/>
      <c r="H43" s="136" t="s">
        <v>75</v>
      </c>
      <c r="I43" s="136"/>
      <c r="J43" s="136"/>
      <c r="K43" s="38"/>
    </row>
    <row r="44" spans="1:11" ht="39.75" customHeight="1">
      <c r="A44" s="38"/>
      <c r="B44" s="136" t="s">
        <v>76</v>
      </c>
      <c r="C44" s="152"/>
      <c r="D44" s="152" t="s">
        <v>74</v>
      </c>
      <c r="E44" s="152"/>
      <c r="F44" s="152"/>
      <c r="G44" s="152"/>
      <c r="H44" s="136" t="s">
        <v>75</v>
      </c>
      <c r="I44" s="136"/>
      <c r="J44" s="136"/>
      <c r="K44" s="38"/>
    </row>
    <row r="45" spans="1:11" ht="39.75" customHeight="1">
      <c r="A45" s="38"/>
      <c r="B45" s="136" t="s">
        <v>77</v>
      </c>
      <c r="C45" s="152"/>
      <c r="D45" s="152" t="s">
        <v>78</v>
      </c>
      <c r="E45" s="152"/>
      <c r="F45" s="152"/>
      <c r="G45" s="152"/>
      <c r="H45" s="136" t="s">
        <v>79</v>
      </c>
      <c r="I45" s="152"/>
      <c r="J45" s="152"/>
      <c r="K45" s="38"/>
    </row>
    <row r="46" spans="1:11" ht="17.25" customHeight="1">
      <c r="A46" s="38"/>
      <c r="B46" s="155" t="s">
        <v>136</v>
      </c>
      <c r="C46" s="155"/>
      <c r="D46" s="155"/>
      <c r="E46" s="155"/>
      <c r="F46" s="155"/>
      <c r="G46" s="155"/>
      <c r="H46" s="155"/>
      <c r="I46" s="155"/>
      <c r="J46" s="155"/>
      <c r="K46" s="38"/>
    </row>
    <row r="47" spans="1:11" ht="19.5" customHeight="1">
      <c r="A47" s="38"/>
      <c r="B47" s="130"/>
      <c r="C47" s="130"/>
      <c r="D47" s="130"/>
      <c r="E47" s="130"/>
      <c r="F47" s="130"/>
      <c r="G47" s="130"/>
      <c r="H47" s="130"/>
      <c r="I47" s="130"/>
      <c r="J47" s="130"/>
      <c r="K47" s="38"/>
    </row>
    <row r="48" spans="1:11" ht="19.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1">
      <c r="A49" s="38"/>
      <c r="B49" s="130" t="s">
        <v>81</v>
      </c>
      <c r="C49" s="130"/>
      <c r="D49" s="130"/>
      <c r="E49" s="130"/>
      <c r="F49" s="130"/>
      <c r="G49" s="130"/>
      <c r="H49" s="130"/>
      <c r="I49" s="130"/>
      <c r="J49" s="130"/>
      <c r="K49" s="38"/>
    </row>
    <row r="50" spans="1:11" ht="63" customHeight="1">
      <c r="A50" s="38"/>
      <c r="B50" s="131" t="s">
        <v>86</v>
      </c>
      <c r="C50" s="132"/>
      <c r="D50" s="132"/>
      <c r="E50" s="132"/>
      <c r="F50" s="132"/>
      <c r="G50" s="132"/>
      <c r="H50" s="132"/>
      <c r="I50" s="132"/>
      <c r="J50" s="132"/>
      <c r="K50" s="38"/>
    </row>
    <row r="51" spans="1:11" ht="24" customHeight="1">
      <c r="A51" s="38"/>
      <c r="B51" s="133" t="s">
        <v>82</v>
      </c>
      <c r="C51" s="133"/>
      <c r="D51" s="133" t="s">
        <v>85</v>
      </c>
      <c r="E51" s="133"/>
      <c r="F51" s="133"/>
      <c r="G51" s="133"/>
      <c r="H51" s="133"/>
      <c r="I51" s="133"/>
      <c r="J51" s="133"/>
      <c r="K51" s="38"/>
    </row>
    <row r="52" spans="1:11" ht="36" customHeight="1">
      <c r="A52" s="38"/>
      <c r="B52" s="134" t="s">
        <v>83</v>
      </c>
      <c r="C52" s="134"/>
      <c r="D52" s="134" t="s">
        <v>84</v>
      </c>
      <c r="E52" s="135"/>
      <c r="F52" s="135"/>
      <c r="G52" s="135"/>
      <c r="H52" s="135"/>
      <c r="I52" s="135"/>
      <c r="J52" s="135"/>
      <c r="K52" s="38"/>
    </row>
    <row r="53" spans="1:11">
      <c r="A53" s="38"/>
      <c r="B53" s="129"/>
      <c r="C53" s="129"/>
      <c r="D53" s="129"/>
      <c r="E53" s="129"/>
      <c r="F53" s="129"/>
      <c r="G53" s="129"/>
      <c r="H53" s="129"/>
      <c r="I53" s="129"/>
      <c r="J53" s="129"/>
      <c r="K53" s="38"/>
    </row>
    <row r="54" spans="1:1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ht="80.25" customHeight="1">
      <c r="A55" s="38"/>
      <c r="B55" s="126" t="s">
        <v>137</v>
      </c>
      <c r="C55" s="126"/>
      <c r="D55" s="126"/>
      <c r="E55" s="126"/>
      <c r="F55" s="126"/>
      <c r="G55" s="126"/>
      <c r="H55" s="126"/>
      <c r="I55" s="126"/>
      <c r="J55" s="126"/>
      <c r="K55" s="38"/>
    </row>
    <row r="56" spans="1:11" ht="18" customHeight="1">
      <c r="A56" s="38"/>
      <c r="B56" s="78" t="s">
        <v>138</v>
      </c>
      <c r="C56" s="78"/>
      <c r="D56" s="78"/>
      <c r="E56" s="78"/>
      <c r="F56" s="78"/>
      <c r="G56" s="78"/>
      <c r="H56" s="78"/>
      <c r="I56" s="78"/>
      <c r="J56" s="78"/>
      <c r="K56" s="38"/>
    </row>
    <row r="57" spans="1:1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</row>
  </sheetData>
  <sheetProtection sheet="1" objects="1" scenarios="1"/>
  <mergeCells count="68">
    <mergeCell ref="B29:J29"/>
    <mergeCell ref="B11:J11"/>
    <mergeCell ref="B12:J12"/>
    <mergeCell ref="B15:J15"/>
    <mergeCell ref="B10:J10"/>
    <mergeCell ref="B13:J13"/>
    <mergeCell ref="B14:J14"/>
    <mergeCell ref="B17:J17"/>
    <mergeCell ref="B18:J18"/>
    <mergeCell ref="B19:J19"/>
    <mergeCell ref="B20:J20"/>
    <mergeCell ref="B21:J21"/>
    <mergeCell ref="B23:D23"/>
    <mergeCell ref="B22:D22"/>
    <mergeCell ref="E23:J23"/>
    <mergeCell ref="B24:D24"/>
    <mergeCell ref="B41:J41"/>
    <mergeCell ref="B37:J37"/>
    <mergeCell ref="B30:J30"/>
    <mergeCell ref="B31:J31"/>
    <mergeCell ref="B38:J38"/>
    <mergeCell ref="B39:J39"/>
    <mergeCell ref="B40:J40"/>
    <mergeCell ref="H34:J34"/>
    <mergeCell ref="B36:J36"/>
    <mergeCell ref="B32:E32"/>
    <mergeCell ref="H32:J32"/>
    <mergeCell ref="B33:E33"/>
    <mergeCell ref="B34:E34"/>
    <mergeCell ref="H33:J33"/>
    <mergeCell ref="H44:J44"/>
    <mergeCell ref="H45:J45"/>
    <mergeCell ref="H42:J42"/>
    <mergeCell ref="B46:J46"/>
    <mergeCell ref="B42:C42"/>
    <mergeCell ref="B43:C43"/>
    <mergeCell ref="B44:C44"/>
    <mergeCell ref="B45:C45"/>
    <mergeCell ref="D42:G42"/>
    <mergeCell ref="D43:G43"/>
    <mergeCell ref="D44:G44"/>
    <mergeCell ref="D45:G45"/>
    <mergeCell ref="E24:J24"/>
    <mergeCell ref="E22:J22"/>
    <mergeCell ref="I2:J2"/>
    <mergeCell ref="B4:J5"/>
    <mergeCell ref="B7:J7"/>
    <mergeCell ref="B3:J3"/>
    <mergeCell ref="B6:J6"/>
    <mergeCell ref="B16:J16"/>
    <mergeCell ref="B8:J8"/>
    <mergeCell ref="B9:J9"/>
    <mergeCell ref="B55:J55"/>
    <mergeCell ref="B56:J56"/>
    <mergeCell ref="B26:D26"/>
    <mergeCell ref="E25:J25"/>
    <mergeCell ref="E26:J26"/>
    <mergeCell ref="B53:J53"/>
    <mergeCell ref="B35:J35"/>
    <mergeCell ref="B47:J47"/>
    <mergeCell ref="B49:J49"/>
    <mergeCell ref="B50:J50"/>
    <mergeCell ref="B51:C51"/>
    <mergeCell ref="B25:D25"/>
    <mergeCell ref="B52:C52"/>
    <mergeCell ref="D51:J51"/>
    <mergeCell ref="D52:J52"/>
    <mergeCell ref="H43:J43"/>
  </mergeCells>
  <phoneticPr fontId="2"/>
  <hyperlinks>
    <hyperlink ref="B12:J12" r:id="rId1" display="https://www.jst.go.jp/contract/index2.html" xr:uid="{F348E3F9-7562-4557-8590-D1D6099B4550}"/>
    <hyperlink ref="B15:J15" r:id="rId2" display="https://www.jst.go.jp/contract/movie/index.html" xr:uid="{2BD4BB25-54E5-4A60-8564-FB57983B56F1}"/>
  </hyperlinks>
  <printOptions horizontalCentered="1"/>
  <pageMargins left="0.31496062992125984" right="0.31496062992125984" top="0.35433070866141736" bottom="0.27559055118110237" header="0.23622047244094491" footer="7.874015748031496E-2"/>
  <pageSetup paperSize="9" scale="93" orientation="portrait" r:id="rId3"/>
  <headerFooter>
    <oddFooter>&amp;P / &amp;N ページ</oddFooter>
  </headerFooter>
  <rowBreaks count="1" manualBreakCount="1">
    <brk id="35" max="10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4966-A535-4E31-9528-8422C434DFED}">
  <dimension ref="A1:Z34"/>
  <sheetViews>
    <sheetView view="pageBreakPreview" topLeftCell="A17" zoomScale="90" zoomScaleNormal="90" zoomScaleSheetLayoutView="90" workbookViewId="0">
      <selection activeCell="AA1" sqref="AA1"/>
    </sheetView>
  </sheetViews>
  <sheetFormatPr defaultRowHeight="13.2"/>
  <cols>
    <col min="1" max="1" width="0.6640625" style="1" customWidth="1"/>
    <col min="2" max="9" width="14.109375" style="1" customWidth="1"/>
    <col min="10" max="10" width="0.88671875" style="1" customWidth="1"/>
    <col min="11" max="11" width="13.21875" style="1" customWidth="1"/>
    <col min="12" max="16" width="9" style="1" hidden="1" customWidth="1"/>
    <col min="17" max="25" width="9" style="1"/>
    <col min="26" max="26" width="0.6640625" style="1" customWidth="1"/>
    <col min="27" max="257" width="9" style="1"/>
    <col min="258" max="258" width="3.109375" style="1" customWidth="1"/>
    <col min="259" max="259" width="15" style="1" customWidth="1"/>
    <col min="260" max="265" width="13.21875" style="1" customWidth="1"/>
    <col min="266" max="266" width="3.109375" style="1" customWidth="1"/>
    <col min="267" max="267" width="13.21875" style="1" customWidth="1"/>
    <col min="268" max="513" width="9" style="1"/>
    <col min="514" max="514" width="3.109375" style="1" customWidth="1"/>
    <col min="515" max="515" width="15" style="1" customWidth="1"/>
    <col min="516" max="521" width="13.21875" style="1" customWidth="1"/>
    <col min="522" max="522" width="3.109375" style="1" customWidth="1"/>
    <col min="523" max="523" width="13.21875" style="1" customWidth="1"/>
    <col min="524" max="769" width="9" style="1"/>
    <col min="770" max="770" width="3.109375" style="1" customWidth="1"/>
    <col min="771" max="771" width="15" style="1" customWidth="1"/>
    <col min="772" max="777" width="13.21875" style="1" customWidth="1"/>
    <col min="778" max="778" width="3.109375" style="1" customWidth="1"/>
    <col min="779" max="779" width="13.21875" style="1" customWidth="1"/>
    <col min="780" max="1025" width="9" style="1"/>
    <col min="1026" max="1026" width="3.109375" style="1" customWidth="1"/>
    <col min="1027" max="1027" width="15" style="1" customWidth="1"/>
    <col min="1028" max="1033" width="13.21875" style="1" customWidth="1"/>
    <col min="1034" max="1034" width="3.109375" style="1" customWidth="1"/>
    <col min="1035" max="1035" width="13.21875" style="1" customWidth="1"/>
    <col min="1036" max="1281" width="9" style="1"/>
    <col min="1282" max="1282" width="3.109375" style="1" customWidth="1"/>
    <col min="1283" max="1283" width="15" style="1" customWidth="1"/>
    <col min="1284" max="1289" width="13.21875" style="1" customWidth="1"/>
    <col min="1290" max="1290" width="3.109375" style="1" customWidth="1"/>
    <col min="1291" max="1291" width="13.21875" style="1" customWidth="1"/>
    <col min="1292" max="1537" width="9" style="1"/>
    <col min="1538" max="1538" width="3.109375" style="1" customWidth="1"/>
    <col min="1539" max="1539" width="15" style="1" customWidth="1"/>
    <col min="1540" max="1545" width="13.21875" style="1" customWidth="1"/>
    <col min="1546" max="1546" width="3.109375" style="1" customWidth="1"/>
    <col min="1547" max="1547" width="13.21875" style="1" customWidth="1"/>
    <col min="1548" max="1793" width="9" style="1"/>
    <col min="1794" max="1794" width="3.109375" style="1" customWidth="1"/>
    <col min="1795" max="1795" width="15" style="1" customWidth="1"/>
    <col min="1796" max="1801" width="13.21875" style="1" customWidth="1"/>
    <col min="1802" max="1802" width="3.109375" style="1" customWidth="1"/>
    <col min="1803" max="1803" width="13.21875" style="1" customWidth="1"/>
    <col min="1804" max="2049" width="9" style="1"/>
    <col min="2050" max="2050" width="3.109375" style="1" customWidth="1"/>
    <col min="2051" max="2051" width="15" style="1" customWidth="1"/>
    <col min="2052" max="2057" width="13.21875" style="1" customWidth="1"/>
    <col min="2058" max="2058" width="3.109375" style="1" customWidth="1"/>
    <col min="2059" max="2059" width="13.21875" style="1" customWidth="1"/>
    <col min="2060" max="2305" width="9" style="1"/>
    <col min="2306" max="2306" width="3.109375" style="1" customWidth="1"/>
    <col min="2307" max="2307" width="15" style="1" customWidth="1"/>
    <col min="2308" max="2313" width="13.21875" style="1" customWidth="1"/>
    <col min="2314" max="2314" width="3.109375" style="1" customWidth="1"/>
    <col min="2315" max="2315" width="13.21875" style="1" customWidth="1"/>
    <col min="2316" max="2561" width="9" style="1"/>
    <col min="2562" max="2562" width="3.109375" style="1" customWidth="1"/>
    <col min="2563" max="2563" width="15" style="1" customWidth="1"/>
    <col min="2564" max="2569" width="13.21875" style="1" customWidth="1"/>
    <col min="2570" max="2570" width="3.109375" style="1" customWidth="1"/>
    <col min="2571" max="2571" width="13.21875" style="1" customWidth="1"/>
    <col min="2572" max="2817" width="9" style="1"/>
    <col min="2818" max="2818" width="3.109375" style="1" customWidth="1"/>
    <col min="2819" max="2819" width="15" style="1" customWidth="1"/>
    <col min="2820" max="2825" width="13.21875" style="1" customWidth="1"/>
    <col min="2826" max="2826" width="3.109375" style="1" customWidth="1"/>
    <col min="2827" max="2827" width="13.21875" style="1" customWidth="1"/>
    <col min="2828" max="3073" width="9" style="1"/>
    <col min="3074" max="3074" width="3.109375" style="1" customWidth="1"/>
    <col min="3075" max="3075" width="15" style="1" customWidth="1"/>
    <col min="3076" max="3081" width="13.21875" style="1" customWidth="1"/>
    <col min="3082" max="3082" width="3.109375" style="1" customWidth="1"/>
    <col min="3083" max="3083" width="13.21875" style="1" customWidth="1"/>
    <col min="3084" max="3329" width="9" style="1"/>
    <col min="3330" max="3330" width="3.109375" style="1" customWidth="1"/>
    <col min="3331" max="3331" width="15" style="1" customWidth="1"/>
    <col min="3332" max="3337" width="13.21875" style="1" customWidth="1"/>
    <col min="3338" max="3338" width="3.109375" style="1" customWidth="1"/>
    <col min="3339" max="3339" width="13.21875" style="1" customWidth="1"/>
    <col min="3340" max="3585" width="9" style="1"/>
    <col min="3586" max="3586" width="3.109375" style="1" customWidth="1"/>
    <col min="3587" max="3587" width="15" style="1" customWidth="1"/>
    <col min="3588" max="3593" width="13.21875" style="1" customWidth="1"/>
    <col min="3594" max="3594" width="3.109375" style="1" customWidth="1"/>
    <col min="3595" max="3595" width="13.21875" style="1" customWidth="1"/>
    <col min="3596" max="3841" width="9" style="1"/>
    <col min="3842" max="3842" width="3.109375" style="1" customWidth="1"/>
    <col min="3843" max="3843" width="15" style="1" customWidth="1"/>
    <col min="3844" max="3849" width="13.21875" style="1" customWidth="1"/>
    <col min="3850" max="3850" width="3.109375" style="1" customWidth="1"/>
    <col min="3851" max="3851" width="13.21875" style="1" customWidth="1"/>
    <col min="3852" max="4097" width="9" style="1"/>
    <col min="4098" max="4098" width="3.109375" style="1" customWidth="1"/>
    <col min="4099" max="4099" width="15" style="1" customWidth="1"/>
    <col min="4100" max="4105" width="13.21875" style="1" customWidth="1"/>
    <col min="4106" max="4106" width="3.109375" style="1" customWidth="1"/>
    <col min="4107" max="4107" width="13.21875" style="1" customWidth="1"/>
    <col min="4108" max="4353" width="9" style="1"/>
    <col min="4354" max="4354" width="3.109375" style="1" customWidth="1"/>
    <col min="4355" max="4355" width="15" style="1" customWidth="1"/>
    <col min="4356" max="4361" width="13.21875" style="1" customWidth="1"/>
    <col min="4362" max="4362" width="3.109375" style="1" customWidth="1"/>
    <col min="4363" max="4363" width="13.21875" style="1" customWidth="1"/>
    <col min="4364" max="4609" width="9" style="1"/>
    <col min="4610" max="4610" width="3.109375" style="1" customWidth="1"/>
    <col min="4611" max="4611" width="15" style="1" customWidth="1"/>
    <col min="4612" max="4617" width="13.21875" style="1" customWidth="1"/>
    <col min="4618" max="4618" width="3.109375" style="1" customWidth="1"/>
    <col min="4619" max="4619" width="13.21875" style="1" customWidth="1"/>
    <col min="4620" max="4865" width="9" style="1"/>
    <col min="4866" max="4866" width="3.109375" style="1" customWidth="1"/>
    <col min="4867" max="4867" width="15" style="1" customWidth="1"/>
    <col min="4868" max="4873" width="13.21875" style="1" customWidth="1"/>
    <col min="4874" max="4874" width="3.109375" style="1" customWidth="1"/>
    <col min="4875" max="4875" width="13.21875" style="1" customWidth="1"/>
    <col min="4876" max="5121" width="9" style="1"/>
    <col min="5122" max="5122" width="3.109375" style="1" customWidth="1"/>
    <col min="5123" max="5123" width="15" style="1" customWidth="1"/>
    <col min="5124" max="5129" width="13.21875" style="1" customWidth="1"/>
    <col min="5130" max="5130" width="3.109375" style="1" customWidth="1"/>
    <col min="5131" max="5131" width="13.21875" style="1" customWidth="1"/>
    <col min="5132" max="5377" width="9" style="1"/>
    <col min="5378" max="5378" width="3.109375" style="1" customWidth="1"/>
    <col min="5379" max="5379" width="15" style="1" customWidth="1"/>
    <col min="5380" max="5385" width="13.21875" style="1" customWidth="1"/>
    <col min="5386" max="5386" width="3.109375" style="1" customWidth="1"/>
    <col min="5387" max="5387" width="13.21875" style="1" customWidth="1"/>
    <col min="5388" max="5633" width="9" style="1"/>
    <col min="5634" max="5634" width="3.109375" style="1" customWidth="1"/>
    <col min="5635" max="5635" width="15" style="1" customWidth="1"/>
    <col min="5636" max="5641" width="13.21875" style="1" customWidth="1"/>
    <col min="5642" max="5642" width="3.109375" style="1" customWidth="1"/>
    <col min="5643" max="5643" width="13.21875" style="1" customWidth="1"/>
    <col min="5644" max="5889" width="9" style="1"/>
    <col min="5890" max="5890" width="3.109375" style="1" customWidth="1"/>
    <col min="5891" max="5891" width="15" style="1" customWidth="1"/>
    <col min="5892" max="5897" width="13.21875" style="1" customWidth="1"/>
    <col min="5898" max="5898" width="3.109375" style="1" customWidth="1"/>
    <col min="5899" max="5899" width="13.21875" style="1" customWidth="1"/>
    <col min="5900" max="6145" width="9" style="1"/>
    <col min="6146" max="6146" width="3.109375" style="1" customWidth="1"/>
    <col min="6147" max="6147" width="15" style="1" customWidth="1"/>
    <col min="6148" max="6153" width="13.21875" style="1" customWidth="1"/>
    <col min="6154" max="6154" width="3.109375" style="1" customWidth="1"/>
    <col min="6155" max="6155" width="13.21875" style="1" customWidth="1"/>
    <col min="6156" max="6401" width="9" style="1"/>
    <col min="6402" max="6402" width="3.109375" style="1" customWidth="1"/>
    <col min="6403" max="6403" width="15" style="1" customWidth="1"/>
    <col min="6404" max="6409" width="13.21875" style="1" customWidth="1"/>
    <col min="6410" max="6410" width="3.109375" style="1" customWidth="1"/>
    <col min="6411" max="6411" width="13.21875" style="1" customWidth="1"/>
    <col min="6412" max="6657" width="9" style="1"/>
    <col min="6658" max="6658" width="3.109375" style="1" customWidth="1"/>
    <col min="6659" max="6659" width="15" style="1" customWidth="1"/>
    <col min="6660" max="6665" width="13.21875" style="1" customWidth="1"/>
    <col min="6666" max="6666" width="3.109375" style="1" customWidth="1"/>
    <col min="6667" max="6667" width="13.21875" style="1" customWidth="1"/>
    <col min="6668" max="6913" width="9" style="1"/>
    <col min="6914" max="6914" width="3.109375" style="1" customWidth="1"/>
    <col min="6915" max="6915" width="15" style="1" customWidth="1"/>
    <col min="6916" max="6921" width="13.21875" style="1" customWidth="1"/>
    <col min="6922" max="6922" width="3.109375" style="1" customWidth="1"/>
    <col min="6923" max="6923" width="13.21875" style="1" customWidth="1"/>
    <col min="6924" max="7169" width="9" style="1"/>
    <col min="7170" max="7170" width="3.109375" style="1" customWidth="1"/>
    <col min="7171" max="7171" width="15" style="1" customWidth="1"/>
    <col min="7172" max="7177" width="13.21875" style="1" customWidth="1"/>
    <col min="7178" max="7178" width="3.109375" style="1" customWidth="1"/>
    <col min="7179" max="7179" width="13.21875" style="1" customWidth="1"/>
    <col min="7180" max="7425" width="9" style="1"/>
    <col min="7426" max="7426" width="3.109375" style="1" customWidth="1"/>
    <col min="7427" max="7427" width="15" style="1" customWidth="1"/>
    <col min="7428" max="7433" width="13.21875" style="1" customWidth="1"/>
    <col min="7434" max="7434" width="3.109375" style="1" customWidth="1"/>
    <col min="7435" max="7435" width="13.21875" style="1" customWidth="1"/>
    <col min="7436" max="7681" width="9" style="1"/>
    <col min="7682" max="7682" width="3.109375" style="1" customWidth="1"/>
    <col min="7683" max="7683" width="15" style="1" customWidth="1"/>
    <col min="7684" max="7689" width="13.21875" style="1" customWidth="1"/>
    <col min="7690" max="7690" width="3.109375" style="1" customWidth="1"/>
    <col min="7691" max="7691" width="13.21875" style="1" customWidth="1"/>
    <col min="7692" max="7937" width="9" style="1"/>
    <col min="7938" max="7938" width="3.109375" style="1" customWidth="1"/>
    <col min="7939" max="7939" width="15" style="1" customWidth="1"/>
    <col min="7940" max="7945" width="13.21875" style="1" customWidth="1"/>
    <col min="7946" max="7946" width="3.109375" style="1" customWidth="1"/>
    <col min="7947" max="7947" width="13.21875" style="1" customWidth="1"/>
    <col min="7948" max="8193" width="9" style="1"/>
    <col min="8194" max="8194" width="3.109375" style="1" customWidth="1"/>
    <col min="8195" max="8195" width="15" style="1" customWidth="1"/>
    <col min="8196" max="8201" width="13.21875" style="1" customWidth="1"/>
    <col min="8202" max="8202" width="3.109375" style="1" customWidth="1"/>
    <col min="8203" max="8203" width="13.21875" style="1" customWidth="1"/>
    <col min="8204" max="8449" width="9" style="1"/>
    <col min="8450" max="8450" width="3.109375" style="1" customWidth="1"/>
    <col min="8451" max="8451" width="15" style="1" customWidth="1"/>
    <col min="8452" max="8457" width="13.21875" style="1" customWidth="1"/>
    <col min="8458" max="8458" width="3.109375" style="1" customWidth="1"/>
    <col min="8459" max="8459" width="13.21875" style="1" customWidth="1"/>
    <col min="8460" max="8705" width="9" style="1"/>
    <col min="8706" max="8706" width="3.109375" style="1" customWidth="1"/>
    <col min="8707" max="8707" width="15" style="1" customWidth="1"/>
    <col min="8708" max="8713" width="13.21875" style="1" customWidth="1"/>
    <col min="8714" max="8714" width="3.109375" style="1" customWidth="1"/>
    <col min="8715" max="8715" width="13.21875" style="1" customWidth="1"/>
    <col min="8716" max="8961" width="9" style="1"/>
    <col min="8962" max="8962" width="3.109375" style="1" customWidth="1"/>
    <col min="8963" max="8963" width="15" style="1" customWidth="1"/>
    <col min="8964" max="8969" width="13.21875" style="1" customWidth="1"/>
    <col min="8970" max="8970" width="3.109375" style="1" customWidth="1"/>
    <col min="8971" max="8971" width="13.21875" style="1" customWidth="1"/>
    <col min="8972" max="9217" width="9" style="1"/>
    <col min="9218" max="9218" width="3.109375" style="1" customWidth="1"/>
    <col min="9219" max="9219" width="15" style="1" customWidth="1"/>
    <col min="9220" max="9225" width="13.21875" style="1" customWidth="1"/>
    <col min="9226" max="9226" width="3.109375" style="1" customWidth="1"/>
    <col min="9227" max="9227" width="13.21875" style="1" customWidth="1"/>
    <col min="9228" max="9473" width="9" style="1"/>
    <col min="9474" max="9474" width="3.109375" style="1" customWidth="1"/>
    <col min="9475" max="9475" width="15" style="1" customWidth="1"/>
    <col min="9476" max="9481" width="13.21875" style="1" customWidth="1"/>
    <col min="9482" max="9482" width="3.109375" style="1" customWidth="1"/>
    <col min="9483" max="9483" width="13.21875" style="1" customWidth="1"/>
    <col min="9484" max="9729" width="9" style="1"/>
    <col min="9730" max="9730" width="3.109375" style="1" customWidth="1"/>
    <col min="9731" max="9731" width="15" style="1" customWidth="1"/>
    <col min="9732" max="9737" width="13.21875" style="1" customWidth="1"/>
    <col min="9738" max="9738" width="3.109375" style="1" customWidth="1"/>
    <col min="9739" max="9739" width="13.21875" style="1" customWidth="1"/>
    <col min="9740" max="9985" width="9" style="1"/>
    <col min="9986" max="9986" width="3.109375" style="1" customWidth="1"/>
    <col min="9987" max="9987" width="15" style="1" customWidth="1"/>
    <col min="9988" max="9993" width="13.21875" style="1" customWidth="1"/>
    <col min="9994" max="9994" width="3.109375" style="1" customWidth="1"/>
    <col min="9995" max="9995" width="13.21875" style="1" customWidth="1"/>
    <col min="9996" max="10241" width="9" style="1"/>
    <col min="10242" max="10242" width="3.109375" style="1" customWidth="1"/>
    <col min="10243" max="10243" width="15" style="1" customWidth="1"/>
    <col min="10244" max="10249" width="13.21875" style="1" customWidth="1"/>
    <col min="10250" max="10250" width="3.109375" style="1" customWidth="1"/>
    <col min="10251" max="10251" width="13.21875" style="1" customWidth="1"/>
    <col min="10252" max="10497" width="9" style="1"/>
    <col min="10498" max="10498" width="3.109375" style="1" customWidth="1"/>
    <col min="10499" max="10499" width="15" style="1" customWidth="1"/>
    <col min="10500" max="10505" width="13.21875" style="1" customWidth="1"/>
    <col min="10506" max="10506" width="3.109375" style="1" customWidth="1"/>
    <col min="10507" max="10507" width="13.21875" style="1" customWidth="1"/>
    <col min="10508" max="10753" width="9" style="1"/>
    <col min="10754" max="10754" width="3.109375" style="1" customWidth="1"/>
    <col min="10755" max="10755" width="15" style="1" customWidth="1"/>
    <col min="10756" max="10761" width="13.21875" style="1" customWidth="1"/>
    <col min="10762" max="10762" width="3.109375" style="1" customWidth="1"/>
    <col min="10763" max="10763" width="13.21875" style="1" customWidth="1"/>
    <col min="10764" max="11009" width="9" style="1"/>
    <col min="11010" max="11010" width="3.109375" style="1" customWidth="1"/>
    <col min="11011" max="11011" width="15" style="1" customWidth="1"/>
    <col min="11012" max="11017" width="13.21875" style="1" customWidth="1"/>
    <col min="11018" max="11018" width="3.109375" style="1" customWidth="1"/>
    <col min="11019" max="11019" width="13.21875" style="1" customWidth="1"/>
    <col min="11020" max="11265" width="9" style="1"/>
    <col min="11266" max="11266" width="3.109375" style="1" customWidth="1"/>
    <col min="11267" max="11267" width="15" style="1" customWidth="1"/>
    <col min="11268" max="11273" width="13.21875" style="1" customWidth="1"/>
    <col min="11274" max="11274" width="3.109375" style="1" customWidth="1"/>
    <col min="11275" max="11275" width="13.21875" style="1" customWidth="1"/>
    <col min="11276" max="11521" width="9" style="1"/>
    <col min="11522" max="11522" width="3.109375" style="1" customWidth="1"/>
    <col min="11523" max="11523" width="15" style="1" customWidth="1"/>
    <col min="11524" max="11529" width="13.21875" style="1" customWidth="1"/>
    <col min="11530" max="11530" width="3.109375" style="1" customWidth="1"/>
    <col min="11531" max="11531" width="13.21875" style="1" customWidth="1"/>
    <col min="11532" max="11777" width="9" style="1"/>
    <col min="11778" max="11778" width="3.109375" style="1" customWidth="1"/>
    <col min="11779" max="11779" width="15" style="1" customWidth="1"/>
    <col min="11780" max="11785" width="13.21875" style="1" customWidth="1"/>
    <col min="11786" max="11786" width="3.109375" style="1" customWidth="1"/>
    <col min="11787" max="11787" width="13.21875" style="1" customWidth="1"/>
    <col min="11788" max="12033" width="9" style="1"/>
    <col min="12034" max="12034" width="3.109375" style="1" customWidth="1"/>
    <col min="12035" max="12035" width="15" style="1" customWidth="1"/>
    <col min="12036" max="12041" width="13.21875" style="1" customWidth="1"/>
    <col min="12042" max="12042" width="3.109375" style="1" customWidth="1"/>
    <col min="12043" max="12043" width="13.21875" style="1" customWidth="1"/>
    <col min="12044" max="12289" width="9" style="1"/>
    <col min="12290" max="12290" width="3.109375" style="1" customWidth="1"/>
    <col min="12291" max="12291" width="15" style="1" customWidth="1"/>
    <col min="12292" max="12297" width="13.21875" style="1" customWidth="1"/>
    <col min="12298" max="12298" width="3.109375" style="1" customWidth="1"/>
    <col min="12299" max="12299" width="13.21875" style="1" customWidth="1"/>
    <col min="12300" max="12545" width="9" style="1"/>
    <col min="12546" max="12546" width="3.109375" style="1" customWidth="1"/>
    <col min="12547" max="12547" width="15" style="1" customWidth="1"/>
    <col min="12548" max="12553" width="13.21875" style="1" customWidth="1"/>
    <col min="12554" max="12554" width="3.109375" style="1" customWidth="1"/>
    <col min="12555" max="12555" width="13.21875" style="1" customWidth="1"/>
    <col min="12556" max="12801" width="9" style="1"/>
    <col min="12802" max="12802" width="3.109375" style="1" customWidth="1"/>
    <col min="12803" max="12803" width="15" style="1" customWidth="1"/>
    <col min="12804" max="12809" width="13.21875" style="1" customWidth="1"/>
    <col min="12810" max="12810" width="3.109375" style="1" customWidth="1"/>
    <col min="12811" max="12811" width="13.21875" style="1" customWidth="1"/>
    <col min="12812" max="13057" width="9" style="1"/>
    <col min="13058" max="13058" width="3.109375" style="1" customWidth="1"/>
    <col min="13059" max="13059" width="15" style="1" customWidth="1"/>
    <col min="13060" max="13065" width="13.21875" style="1" customWidth="1"/>
    <col min="13066" max="13066" width="3.109375" style="1" customWidth="1"/>
    <col min="13067" max="13067" width="13.21875" style="1" customWidth="1"/>
    <col min="13068" max="13313" width="9" style="1"/>
    <col min="13314" max="13314" width="3.109375" style="1" customWidth="1"/>
    <col min="13315" max="13315" width="15" style="1" customWidth="1"/>
    <col min="13316" max="13321" width="13.21875" style="1" customWidth="1"/>
    <col min="13322" max="13322" width="3.109375" style="1" customWidth="1"/>
    <col min="13323" max="13323" width="13.21875" style="1" customWidth="1"/>
    <col min="13324" max="13569" width="9" style="1"/>
    <col min="13570" max="13570" width="3.109375" style="1" customWidth="1"/>
    <col min="13571" max="13571" width="15" style="1" customWidth="1"/>
    <col min="13572" max="13577" width="13.21875" style="1" customWidth="1"/>
    <col min="13578" max="13578" width="3.109375" style="1" customWidth="1"/>
    <col min="13579" max="13579" width="13.21875" style="1" customWidth="1"/>
    <col min="13580" max="13825" width="9" style="1"/>
    <col min="13826" max="13826" width="3.109375" style="1" customWidth="1"/>
    <col min="13827" max="13827" width="15" style="1" customWidth="1"/>
    <col min="13828" max="13833" width="13.21875" style="1" customWidth="1"/>
    <col min="13834" max="13834" width="3.109375" style="1" customWidth="1"/>
    <col min="13835" max="13835" width="13.21875" style="1" customWidth="1"/>
    <col min="13836" max="14081" width="9" style="1"/>
    <col min="14082" max="14082" width="3.109375" style="1" customWidth="1"/>
    <col min="14083" max="14083" width="15" style="1" customWidth="1"/>
    <col min="14084" max="14089" width="13.21875" style="1" customWidth="1"/>
    <col min="14090" max="14090" width="3.109375" style="1" customWidth="1"/>
    <col min="14091" max="14091" width="13.21875" style="1" customWidth="1"/>
    <col min="14092" max="14337" width="9" style="1"/>
    <col min="14338" max="14338" width="3.109375" style="1" customWidth="1"/>
    <col min="14339" max="14339" width="15" style="1" customWidth="1"/>
    <col min="14340" max="14345" width="13.21875" style="1" customWidth="1"/>
    <col min="14346" max="14346" width="3.109375" style="1" customWidth="1"/>
    <col min="14347" max="14347" width="13.21875" style="1" customWidth="1"/>
    <col min="14348" max="14593" width="9" style="1"/>
    <col min="14594" max="14594" width="3.109375" style="1" customWidth="1"/>
    <col min="14595" max="14595" width="15" style="1" customWidth="1"/>
    <col min="14596" max="14601" width="13.21875" style="1" customWidth="1"/>
    <col min="14602" max="14602" width="3.109375" style="1" customWidth="1"/>
    <col min="14603" max="14603" width="13.21875" style="1" customWidth="1"/>
    <col min="14604" max="14849" width="9" style="1"/>
    <col min="14850" max="14850" width="3.109375" style="1" customWidth="1"/>
    <col min="14851" max="14851" width="15" style="1" customWidth="1"/>
    <col min="14852" max="14857" width="13.21875" style="1" customWidth="1"/>
    <col min="14858" max="14858" width="3.109375" style="1" customWidth="1"/>
    <col min="14859" max="14859" width="13.21875" style="1" customWidth="1"/>
    <col min="14860" max="15105" width="9" style="1"/>
    <col min="15106" max="15106" width="3.109375" style="1" customWidth="1"/>
    <col min="15107" max="15107" width="15" style="1" customWidth="1"/>
    <col min="15108" max="15113" width="13.21875" style="1" customWidth="1"/>
    <col min="15114" max="15114" width="3.109375" style="1" customWidth="1"/>
    <col min="15115" max="15115" width="13.21875" style="1" customWidth="1"/>
    <col min="15116" max="15361" width="9" style="1"/>
    <col min="15362" max="15362" width="3.109375" style="1" customWidth="1"/>
    <col min="15363" max="15363" width="15" style="1" customWidth="1"/>
    <col min="15364" max="15369" width="13.21875" style="1" customWidth="1"/>
    <col min="15370" max="15370" width="3.109375" style="1" customWidth="1"/>
    <col min="15371" max="15371" width="13.21875" style="1" customWidth="1"/>
    <col min="15372" max="15617" width="9" style="1"/>
    <col min="15618" max="15618" width="3.109375" style="1" customWidth="1"/>
    <col min="15619" max="15619" width="15" style="1" customWidth="1"/>
    <col min="15620" max="15625" width="13.21875" style="1" customWidth="1"/>
    <col min="15626" max="15626" width="3.109375" style="1" customWidth="1"/>
    <col min="15627" max="15627" width="13.21875" style="1" customWidth="1"/>
    <col min="15628" max="15873" width="9" style="1"/>
    <col min="15874" max="15874" width="3.109375" style="1" customWidth="1"/>
    <col min="15875" max="15875" width="15" style="1" customWidth="1"/>
    <col min="15876" max="15881" width="13.21875" style="1" customWidth="1"/>
    <col min="15882" max="15882" width="3.109375" style="1" customWidth="1"/>
    <col min="15883" max="15883" width="13.21875" style="1" customWidth="1"/>
    <col min="15884" max="16129" width="9" style="1"/>
    <col min="16130" max="16130" width="3.109375" style="1" customWidth="1"/>
    <col min="16131" max="16131" width="15" style="1" customWidth="1"/>
    <col min="16132" max="16137" width="13.21875" style="1" customWidth="1"/>
    <col min="16138" max="16138" width="3.109375" style="1" customWidth="1"/>
    <col min="16139" max="16139" width="13.21875" style="1" customWidth="1"/>
    <col min="16140" max="16384" width="9" style="1"/>
  </cols>
  <sheetData>
    <row r="1" spans="1:26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9.8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9.8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9.2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6.2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6.2">
      <c r="A6" s="33"/>
      <c r="B6" s="30"/>
      <c r="C6" s="30"/>
      <c r="D6" s="61" t="s">
        <v>120</v>
      </c>
      <c r="E6" s="63" t="s">
        <v>119</v>
      </c>
      <c r="F6" s="62" t="s">
        <v>116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6.2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6.2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6.2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6.2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4.4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4.9" customHeight="1">
      <c r="A14" s="24"/>
      <c r="B14" s="120" t="s">
        <v>28</v>
      </c>
      <c r="C14" s="121"/>
      <c r="D14" s="8">
        <f>C28</f>
        <v>12500000</v>
      </c>
      <c r="E14" s="21">
        <v>0</v>
      </c>
      <c r="F14" s="7">
        <f>SUM(P14:P17)</f>
        <v>0</v>
      </c>
      <c r="G14" s="7">
        <f t="shared" ref="G14" si="0">E14-F14</f>
        <v>0</v>
      </c>
      <c r="H14" s="7">
        <f>SUM(P21:P24)</f>
        <v>3650000</v>
      </c>
      <c r="I14" s="8">
        <f>H14-G14</f>
        <v>3650000</v>
      </c>
      <c r="J14" s="24"/>
      <c r="K14" s="24"/>
      <c r="L14" s="37">
        <f>IF(D23="支出済額",D24,0)</f>
        <v>0</v>
      </c>
      <c r="M14" s="37">
        <f>IF(E23="支出済額",E24,0)</f>
        <v>0</v>
      </c>
      <c r="N14" s="37">
        <f>IF(F23="支出済額",F24,0)</f>
        <v>0</v>
      </c>
      <c r="O14" s="37">
        <f>IF(G23="支出済額",G24,0)</f>
        <v>0</v>
      </c>
      <c r="P14" s="37">
        <f>SUM(L14:O14)</f>
        <v>0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4.9" customHeight="1">
      <c r="A15" s="24"/>
      <c r="B15" s="120" t="s">
        <v>29</v>
      </c>
      <c r="C15" s="121"/>
      <c r="D15" s="9">
        <f>C29</f>
        <v>1250000</v>
      </c>
      <c r="E15" s="17">
        <v>0</v>
      </c>
      <c r="F15" s="9">
        <f>IF(SUM(L19:N19)&gt;D15,D15,SUM(L19:N19))</f>
        <v>0</v>
      </c>
      <c r="G15" s="7">
        <f>E15-F15</f>
        <v>0</v>
      </c>
      <c r="H15" s="9">
        <f>P27</f>
        <v>365000</v>
      </c>
      <c r="I15" s="8">
        <f>IF(F14+H14&lt;=D14,H15-G15,IF(E15&gt;=D15,0,D15-E15))</f>
        <v>365000</v>
      </c>
      <c r="J15" s="24"/>
      <c r="K15" s="24"/>
      <c r="L15" s="37">
        <f>IF(D23="支出済額",D25,0)</f>
        <v>0</v>
      </c>
      <c r="M15" s="37">
        <f>IF(E23="支出済額",E25,0)</f>
        <v>0</v>
      </c>
      <c r="N15" s="37">
        <f>IF(F23="支出済額",F25,0)</f>
        <v>0</v>
      </c>
      <c r="O15" s="37">
        <f>IF(G23="支出済額",G25,0)</f>
        <v>0</v>
      </c>
      <c r="P15" s="37">
        <f>SUM(L15:O15)</f>
        <v>0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4.9" customHeight="1">
      <c r="A16" s="24"/>
      <c r="B16" s="120" t="s">
        <v>30</v>
      </c>
      <c r="C16" s="121"/>
      <c r="D16" s="8">
        <f>C30</f>
        <v>13750000</v>
      </c>
      <c r="E16" s="8">
        <f>SUM(E14:E15)</f>
        <v>0</v>
      </c>
      <c r="F16" s="8">
        <f>SUM(F14:F15)</f>
        <v>0</v>
      </c>
      <c r="G16" s="7">
        <f t="shared" ref="G16" si="1">E16-F16</f>
        <v>0</v>
      </c>
      <c r="H16" s="8">
        <f>SUM(H14:H15)</f>
        <v>4015000</v>
      </c>
      <c r="I16" s="9">
        <f>SUM(I14:I15)</f>
        <v>4015000</v>
      </c>
      <c r="J16" s="24"/>
      <c r="K16" s="24"/>
      <c r="L16" s="37">
        <f>IF(D23="支出済額",D26,0)</f>
        <v>0</v>
      </c>
      <c r="M16" s="37">
        <f>IF(E23="支出済額",E26,0)</f>
        <v>0</v>
      </c>
      <c r="N16" s="37">
        <f>IF(F23="支出済額",F26,0)</f>
        <v>0</v>
      </c>
      <c r="O16" s="37">
        <f>IF(G23="支出済額",G26,0)</f>
        <v>0</v>
      </c>
      <c r="P16" s="37">
        <f>SUM(L16:O16)</f>
        <v>0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0</v>
      </c>
      <c r="N17" s="37">
        <f>IF(F23="支出済額",F27,0)</f>
        <v>0</v>
      </c>
      <c r="O17" s="37">
        <f>IF(G23="支出済額",G27,0)</f>
        <v>0</v>
      </c>
      <c r="P17" s="37">
        <f>SUM(L17:O17)</f>
        <v>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</row>
    <row r="18" spans="1:26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4015000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0</v>
      </c>
      <c r="M19" s="37">
        <f>IF(E23="支出済額",E29,0)</f>
        <v>0</v>
      </c>
      <c r="N19" s="37">
        <f>IF(F23="支出済額",F29,0)</f>
        <v>0</v>
      </c>
      <c r="O19" s="37"/>
      <c r="P19" s="37">
        <f t="shared" si="2"/>
        <v>0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4.4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2500000</v>
      </c>
      <c r="M21" s="37">
        <f>IF(AND(D23="支出済額",E23="支出予定額",F23="支出予定額",G23="支出予定額"),E24,0)</f>
        <v>0</v>
      </c>
      <c r="N21" s="37">
        <f>IF(AND(D23="支出済額",E23="支出済額",F23="支出予定額",G23="支出予定額"),F24,0)</f>
        <v>0</v>
      </c>
      <c r="O21" s="37">
        <f>IF(AND(D23="支出済額",E23="支出済額",F23="支出済額",G23="支出予定額"),G24,0)</f>
        <v>0</v>
      </c>
      <c r="P21" s="37">
        <f>SUM(L21:O21)</f>
        <v>2500000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250000</v>
      </c>
      <c r="M22" s="37">
        <f>IF(AND(D23="支出済額",E23="支出予定額",F23="支出予定額",G23="支出予定額"),E25,0)</f>
        <v>0</v>
      </c>
      <c r="N22" s="37">
        <f>IF(AND(D23="支出済額",E23="支出済額",F23="支出予定額",G23="支出予定額"),F25,0)</f>
        <v>0</v>
      </c>
      <c r="O22" s="37">
        <f>IF(AND(D23="支出済額",E23="支出済額",F23="支出済額",G23="支出予定額"),G25,0)</f>
        <v>0</v>
      </c>
      <c r="P22" s="37">
        <f t="shared" ref="P22:P24" si="3">SUM(L22:O22)</f>
        <v>250000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8" customHeight="1">
      <c r="A23" s="24"/>
      <c r="B23" s="113"/>
      <c r="C23" s="113"/>
      <c r="D23" s="20" t="str">
        <f>IF(OR(E6="第1四半期分"),"支出予定額","支出済額")</f>
        <v>支出予定額</v>
      </c>
      <c r="E23" s="20" t="str">
        <f>IF(OR(E6="第1四半期分",E6="第2四半期分"),"支出予定額","支出済額")</f>
        <v>支出予定額</v>
      </c>
      <c r="F23" s="20" t="str">
        <f>IF(OR(E6="第1四半期分",E6="第2四半期分",E6="第3四半期分"),"支出予定額","支出済額")</f>
        <v>支出予定額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900000</v>
      </c>
      <c r="M23" s="37">
        <f>IF(AND(D23="支出済額",E23="支出予定額",F23="支出予定額",G23="支出予定額"),E26,0)</f>
        <v>0</v>
      </c>
      <c r="N23" s="37">
        <f>IF(AND(D23="支出済額",E23="支出済額",F23="支出予定額",G23="支出予定額"),F26,0)</f>
        <v>0</v>
      </c>
      <c r="O23" s="37">
        <f>IF(AND(D23="支出済額",E23="支出済額",F23="支出済額",G23="支出予定額"),G26,0)</f>
        <v>0</v>
      </c>
      <c r="P23" s="37">
        <f t="shared" si="3"/>
        <v>900000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4.75" customHeight="1">
      <c r="A24" s="24"/>
      <c r="B24" s="19" t="s">
        <v>24</v>
      </c>
      <c r="C24" s="17">
        <v>5000000</v>
      </c>
      <c r="D24" s="17">
        <v>2500000</v>
      </c>
      <c r="E24" s="17">
        <v>500000</v>
      </c>
      <c r="F24" s="17">
        <v>1500000</v>
      </c>
      <c r="G24" s="17">
        <v>500000</v>
      </c>
      <c r="H24" s="8">
        <f>SUM(D24:G24)</f>
        <v>5000000</v>
      </c>
      <c r="I24" s="8">
        <f t="shared" ref="I24:I30" si="4">C24-H24</f>
        <v>0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0</v>
      </c>
      <c r="N24" s="37">
        <f>IF(AND(D23="支出済額",E23="支出済額",F23="支出予定額",G23="支出予定額"),F27,0)</f>
        <v>0</v>
      </c>
      <c r="O24" s="37">
        <f>IF(AND(D23="支出済額",E23="支出済額",F23="支出済額",G23="支出予定額"),G27,0)</f>
        <v>0</v>
      </c>
      <c r="P24" s="37">
        <f t="shared" si="3"/>
        <v>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24.75" customHeight="1">
      <c r="A25" s="24"/>
      <c r="B25" s="19" t="s">
        <v>25</v>
      </c>
      <c r="C25" s="17">
        <v>1000000</v>
      </c>
      <c r="D25" s="17">
        <v>250000</v>
      </c>
      <c r="E25" s="17">
        <v>250000</v>
      </c>
      <c r="F25" s="17">
        <v>250000</v>
      </c>
      <c r="G25" s="17">
        <v>250000</v>
      </c>
      <c r="H25" s="8">
        <f>SUM(D25:G25)</f>
        <v>1000000</v>
      </c>
      <c r="I25" s="8">
        <f t="shared" si="4"/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24.75" customHeight="1">
      <c r="A26" s="24"/>
      <c r="B26" s="19" t="s">
        <v>26</v>
      </c>
      <c r="C26" s="17">
        <v>4000000</v>
      </c>
      <c r="D26" s="17">
        <v>900000</v>
      </c>
      <c r="E26" s="17">
        <v>1100000</v>
      </c>
      <c r="F26" s="17">
        <v>1100000</v>
      </c>
      <c r="G26" s="17">
        <v>900000</v>
      </c>
      <c r="H26" s="8">
        <f>SUM(D26:G26)</f>
        <v>4000000</v>
      </c>
      <c r="I26" s="8">
        <f t="shared" si="4"/>
        <v>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365000</v>
      </c>
      <c r="M27" s="37">
        <f>IF(AND(D23="支出済額",E23="支出予定額",F23="支出予定額",G23="支出予定額"),E29,0)</f>
        <v>0</v>
      </c>
      <c r="N27" s="37">
        <f>IF(AND(D23="支出済額",E23="支出済額",F23="支出予定額",G23="支出予定額"),F29,0)</f>
        <v>0</v>
      </c>
      <c r="O27" s="37">
        <f>IF(AND(D23="支出済額",E23="支出済額",F23="支出済額",G23="支出予定額"),G29,0)</f>
        <v>0</v>
      </c>
      <c r="P27" s="37">
        <f t="shared" ref="P27" si="5">SUM(L27:O27)</f>
        <v>365000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3650000</v>
      </c>
      <c r="E28" s="8">
        <f t="shared" si="6"/>
        <v>2850000</v>
      </c>
      <c r="F28" s="8">
        <f t="shared" si="6"/>
        <v>4350000</v>
      </c>
      <c r="G28" s="8">
        <f t="shared" si="6"/>
        <v>1650000</v>
      </c>
      <c r="H28" s="8">
        <f t="shared" si="6"/>
        <v>12500000</v>
      </c>
      <c r="I28" s="8">
        <f t="shared" si="4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4.75" customHeight="1">
      <c r="A29" s="24"/>
      <c r="B29" s="19" t="s">
        <v>29</v>
      </c>
      <c r="C29" s="17">
        <v>1250000</v>
      </c>
      <c r="D29" s="9">
        <f>MIN(ROUNDDOWN(D28*I3,0),D15)</f>
        <v>365000</v>
      </c>
      <c r="E29" s="9">
        <f>MIN(ROUNDDOWN((D28+E28)*I3,0)-D29,D15-D29)</f>
        <v>285000</v>
      </c>
      <c r="F29" s="9">
        <f>MIN(ROUNDDOWN((D28+E28+F28)*I3,0)-D29-E29,D15-D29-E29)</f>
        <v>435000</v>
      </c>
      <c r="G29" s="9">
        <f>MIN(ROUNDDOWN(SUM(D28:G28)*I3,0)-SUM(D29:F29),D15-SUM(D29:F29))</f>
        <v>165000</v>
      </c>
      <c r="H29" s="8">
        <f>SUM(D29:G29)</f>
        <v>1250000</v>
      </c>
      <c r="I29" s="8">
        <f t="shared" si="4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4015000</v>
      </c>
      <c r="E30" s="8">
        <f t="shared" si="7"/>
        <v>3135000</v>
      </c>
      <c r="F30" s="8">
        <f t="shared" si="7"/>
        <v>4785000</v>
      </c>
      <c r="G30" s="8">
        <f t="shared" si="7"/>
        <v>1815000</v>
      </c>
      <c r="H30" s="8">
        <f t="shared" si="7"/>
        <v>13750000</v>
      </c>
      <c r="I30" s="8">
        <f t="shared" si="4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3.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>
      <c r="Y34" s="15"/>
    </row>
  </sheetData>
  <sheetProtection sheet="1" objects="1" scenarios="1"/>
  <mergeCells count="13">
    <mergeCell ref="E7:F7"/>
    <mergeCell ref="B11:D11"/>
    <mergeCell ref="B13:C13"/>
    <mergeCell ref="L13:M13"/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</mergeCells>
  <phoneticPr fontId="2"/>
  <dataValidations count="1">
    <dataValidation type="list" allowBlank="1" showInputMessage="1" showErrorMessage="1" sqref="WVL983059:WVO983059 IZ27:JC27 SV27:SY27 ACR27:ACU27 AMN27:AMQ27 AWJ27:AWM27 BGF27:BGI27 BQB27:BQE27 BZX27:CAA27 CJT27:CJW27 CTP27:CTS27 DDL27:DDO27 DNH27:DNK27 DXD27:DXG27 EGZ27:EHC27 EQV27:EQY27 FAR27:FAU27 FKN27:FKQ27 FUJ27:FUM27 GEF27:GEI27 GOB27:GOE27 GXX27:GYA27 HHT27:HHW27 HRP27:HRS27 IBL27:IBO27 ILH27:ILK27 IVD27:IVG27 JEZ27:JFC27 JOV27:JOY27 JYR27:JYU27 KIN27:KIQ27 KSJ27:KSM27 LCF27:LCI27 LMB27:LME27 LVX27:LWA27 MFT27:MFW27 MPP27:MPS27 MZL27:MZO27 NJH27:NJK27 NTD27:NTG27 OCZ27:ODC27 OMV27:OMY27 OWR27:OWU27 PGN27:PGQ27 PQJ27:PQM27 QAF27:QAI27 QKB27:QKE27 QTX27:QUA27 RDT27:RDW27 RNP27:RNS27 RXL27:RXO27 SHH27:SHK27 SRD27:SRG27 TAZ27:TBC27 TKV27:TKY27 TUR27:TUU27 UEN27:UEQ27 UOJ27:UOM27 UYF27:UYI27 VIB27:VIE27 VRX27:VSA27 WBT27:WBW27 WLP27:WLS27 WVL27:WVO27 D65551:G65551 IZ65555:JC65555 SV65555:SY65555 ACR65555:ACU65555 AMN65555:AMQ65555 AWJ65555:AWM65555 BGF65555:BGI65555 BQB65555:BQE65555 BZX65555:CAA65555 CJT65555:CJW65555 CTP65555:CTS65555 DDL65555:DDO65555 DNH65555:DNK65555 DXD65555:DXG65555 EGZ65555:EHC65555 EQV65555:EQY65555 FAR65555:FAU65555 FKN65555:FKQ65555 FUJ65555:FUM65555 GEF65555:GEI65555 GOB65555:GOE65555 GXX65555:GYA65555 HHT65555:HHW65555 HRP65555:HRS65555 IBL65555:IBO65555 ILH65555:ILK65555 IVD65555:IVG65555 JEZ65555:JFC65555 JOV65555:JOY65555 JYR65555:JYU65555 KIN65555:KIQ65555 KSJ65555:KSM65555 LCF65555:LCI65555 LMB65555:LME65555 LVX65555:LWA65555 MFT65555:MFW65555 MPP65555:MPS65555 MZL65555:MZO65555 NJH65555:NJK65555 NTD65555:NTG65555 OCZ65555:ODC65555 OMV65555:OMY65555 OWR65555:OWU65555 PGN65555:PGQ65555 PQJ65555:PQM65555 QAF65555:QAI65555 QKB65555:QKE65555 QTX65555:QUA65555 RDT65555:RDW65555 RNP65555:RNS65555 RXL65555:RXO65555 SHH65555:SHK65555 SRD65555:SRG65555 TAZ65555:TBC65555 TKV65555:TKY65555 TUR65555:TUU65555 UEN65555:UEQ65555 UOJ65555:UOM65555 UYF65555:UYI65555 VIB65555:VIE65555 VRX65555:VSA65555 WBT65555:WBW65555 WLP65555:WLS65555 WVL65555:WVO65555 D131087:G131087 IZ131091:JC131091 SV131091:SY131091 ACR131091:ACU131091 AMN131091:AMQ131091 AWJ131091:AWM131091 BGF131091:BGI131091 BQB131091:BQE131091 BZX131091:CAA131091 CJT131091:CJW131091 CTP131091:CTS131091 DDL131091:DDO131091 DNH131091:DNK131091 DXD131091:DXG131091 EGZ131091:EHC131091 EQV131091:EQY131091 FAR131091:FAU131091 FKN131091:FKQ131091 FUJ131091:FUM131091 GEF131091:GEI131091 GOB131091:GOE131091 GXX131091:GYA131091 HHT131091:HHW131091 HRP131091:HRS131091 IBL131091:IBO131091 ILH131091:ILK131091 IVD131091:IVG131091 JEZ131091:JFC131091 JOV131091:JOY131091 JYR131091:JYU131091 KIN131091:KIQ131091 KSJ131091:KSM131091 LCF131091:LCI131091 LMB131091:LME131091 LVX131091:LWA131091 MFT131091:MFW131091 MPP131091:MPS131091 MZL131091:MZO131091 NJH131091:NJK131091 NTD131091:NTG131091 OCZ131091:ODC131091 OMV131091:OMY131091 OWR131091:OWU131091 PGN131091:PGQ131091 PQJ131091:PQM131091 QAF131091:QAI131091 QKB131091:QKE131091 QTX131091:QUA131091 RDT131091:RDW131091 RNP131091:RNS131091 RXL131091:RXO131091 SHH131091:SHK131091 SRD131091:SRG131091 TAZ131091:TBC131091 TKV131091:TKY131091 TUR131091:TUU131091 UEN131091:UEQ131091 UOJ131091:UOM131091 UYF131091:UYI131091 VIB131091:VIE131091 VRX131091:VSA131091 WBT131091:WBW131091 WLP131091:WLS131091 WVL131091:WVO131091 D196623:G196623 IZ196627:JC196627 SV196627:SY196627 ACR196627:ACU196627 AMN196627:AMQ196627 AWJ196627:AWM196627 BGF196627:BGI196627 BQB196627:BQE196627 BZX196627:CAA196627 CJT196627:CJW196627 CTP196627:CTS196627 DDL196627:DDO196627 DNH196627:DNK196627 DXD196627:DXG196627 EGZ196627:EHC196627 EQV196627:EQY196627 FAR196627:FAU196627 FKN196627:FKQ196627 FUJ196627:FUM196627 GEF196627:GEI196627 GOB196627:GOE196627 GXX196627:GYA196627 HHT196627:HHW196627 HRP196627:HRS196627 IBL196627:IBO196627 ILH196627:ILK196627 IVD196627:IVG196627 JEZ196627:JFC196627 JOV196627:JOY196627 JYR196627:JYU196627 KIN196627:KIQ196627 KSJ196627:KSM196627 LCF196627:LCI196627 LMB196627:LME196627 LVX196627:LWA196627 MFT196627:MFW196627 MPP196627:MPS196627 MZL196627:MZO196627 NJH196627:NJK196627 NTD196627:NTG196627 OCZ196627:ODC196627 OMV196627:OMY196627 OWR196627:OWU196627 PGN196627:PGQ196627 PQJ196627:PQM196627 QAF196627:QAI196627 QKB196627:QKE196627 QTX196627:QUA196627 RDT196627:RDW196627 RNP196627:RNS196627 RXL196627:RXO196627 SHH196627:SHK196627 SRD196627:SRG196627 TAZ196627:TBC196627 TKV196627:TKY196627 TUR196627:TUU196627 UEN196627:UEQ196627 UOJ196627:UOM196627 UYF196627:UYI196627 VIB196627:VIE196627 VRX196627:VSA196627 WBT196627:WBW196627 WLP196627:WLS196627 WVL196627:WVO196627 D262159:G262159 IZ262163:JC262163 SV262163:SY262163 ACR262163:ACU262163 AMN262163:AMQ262163 AWJ262163:AWM262163 BGF262163:BGI262163 BQB262163:BQE262163 BZX262163:CAA262163 CJT262163:CJW262163 CTP262163:CTS262163 DDL262163:DDO262163 DNH262163:DNK262163 DXD262163:DXG262163 EGZ262163:EHC262163 EQV262163:EQY262163 FAR262163:FAU262163 FKN262163:FKQ262163 FUJ262163:FUM262163 GEF262163:GEI262163 GOB262163:GOE262163 GXX262163:GYA262163 HHT262163:HHW262163 HRP262163:HRS262163 IBL262163:IBO262163 ILH262163:ILK262163 IVD262163:IVG262163 JEZ262163:JFC262163 JOV262163:JOY262163 JYR262163:JYU262163 KIN262163:KIQ262163 KSJ262163:KSM262163 LCF262163:LCI262163 LMB262163:LME262163 LVX262163:LWA262163 MFT262163:MFW262163 MPP262163:MPS262163 MZL262163:MZO262163 NJH262163:NJK262163 NTD262163:NTG262163 OCZ262163:ODC262163 OMV262163:OMY262163 OWR262163:OWU262163 PGN262163:PGQ262163 PQJ262163:PQM262163 QAF262163:QAI262163 QKB262163:QKE262163 QTX262163:QUA262163 RDT262163:RDW262163 RNP262163:RNS262163 RXL262163:RXO262163 SHH262163:SHK262163 SRD262163:SRG262163 TAZ262163:TBC262163 TKV262163:TKY262163 TUR262163:TUU262163 UEN262163:UEQ262163 UOJ262163:UOM262163 UYF262163:UYI262163 VIB262163:VIE262163 VRX262163:VSA262163 WBT262163:WBW262163 WLP262163:WLS262163 WVL262163:WVO262163 D327695:G327695 IZ327699:JC327699 SV327699:SY327699 ACR327699:ACU327699 AMN327699:AMQ327699 AWJ327699:AWM327699 BGF327699:BGI327699 BQB327699:BQE327699 BZX327699:CAA327699 CJT327699:CJW327699 CTP327699:CTS327699 DDL327699:DDO327699 DNH327699:DNK327699 DXD327699:DXG327699 EGZ327699:EHC327699 EQV327699:EQY327699 FAR327699:FAU327699 FKN327699:FKQ327699 FUJ327699:FUM327699 GEF327699:GEI327699 GOB327699:GOE327699 GXX327699:GYA327699 HHT327699:HHW327699 HRP327699:HRS327699 IBL327699:IBO327699 ILH327699:ILK327699 IVD327699:IVG327699 JEZ327699:JFC327699 JOV327699:JOY327699 JYR327699:JYU327699 KIN327699:KIQ327699 KSJ327699:KSM327699 LCF327699:LCI327699 LMB327699:LME327699 LVX327699:LWA327699 MFT327699:MFW327699 MPP327699:MPS327699 MZL327699:MZO327699 NJH327699:NJK327699 NTD327699:NTG327699 OCZ327699:ODC327699 OMV327699:OMY327699 OWR327699:OWU327699 PGN327699:PGQ327699 PQJ327699:PQM327699 QAF327699:QAI327699 QKB327699:QKE327699 QTX327699:QUA327699 RDT327699:RDW327699 RNP327699:RNS327699 RXL327699:RXO327699 SHH327699:SHK327699 SRD327699:SRG327699 TAZ327699:TBC327699 TKV327699:TKY327699 TUR327699:TUU327699 UEN327699:UEQ327699 UOJ327699:UOM327699 UYF327699:UYI327699 VIB327699:VIE327699 VRX327699:VSA327699 WBT327699:WBW327699 WLP327699:WLS327699 WVL327699:WVO327699 D393231:G393231 IZ393235:JC393235 SV393235:SY393235 ACR393235:ACU393235 AMN393235:AMQ393235 AWJ393235:AWM393235 BGF393235:BGI393235 BQB393235:BQE393235 BZX393235:CAA393235 CJT393235:CJW393235 CTP393235:CTS393235 DDL393235:DDO393235 DNH393235:DNK393235 DXD393235:DXG393235 EGZ393235:EHC393235 EQV393235:EQY393235 FAR393235:FAU393235 FKN393235:FKQ393235 FUJ393235:FUM393235 GEF393235:GEI393235 GOB393235:GOE393235 GXX393235:GYA393235 HHT393235:HHW393235 HRP393235:HRS393235 IBL393235:IBO393235 ILH393235:ILK393235 IVD393235:IVG393235 JEZ393235:JFC393235 JOV393235:JOY393235 JYR393235:JYU393235 KIN393235:KIQ393235 KSJ393235:KSM393235 LCF393235:LCI393235 LMB393235:LME393235 LVX393235:LWA393235 MFT393235:MFW393235 MPP393235:MPS393235 MZL393235:MZO393235 NJH393235:NJK393235 NTD393235:NTG393235 OCZ393235:ODC393235 OMV393235:OMY393235 OWR393235:OWU393235 PGN393235:PGQ393235 PQJ393235:PQM393235 QAF393235:QAI393235 QKB393235:QKE393235 QTX393235:QUA393235 RDT393235:RDW393235 RNP393235:RNS393235 RXL393235:RXO393235 SHH393235:SHK393235 SRD393235:SRG393235 TAZ393235:TBC393235 TKV393235:TKY393235 TUR393235:TUU393235 UEN393235:UEQ393235 UOJ393235:UOM393235 UYF393235:UYI393235 VIB393235:VIE393235 VRX393235:VSA393235 WBT393235:WBW393235 WLP393235:WLS393235 WVL393235:WVO393235 D458767:G458767 IZ458771:JC458771 SV458771:SY458771 ACR458771:ACU458771 AMN458771:AMQ458771 AWJ458771:AWM458771 BGF458771:BGI458771 BQB458771:BQE458771 BZX458771:CAA458771 CJT458771:CJW458771 CTP458771:CTS458771 DDL458771:DDO458771 DNH458771:DNK458771 DXD458771:DXG458771 EGZ458771:EHC458771 EQV458771:EQY458771 FAR458771:FAU458771 FKN458771:FKQ458771 FUJ458771:FUM458771 GEF458771:GEI458771 GOB458771:GOE458771 GXX458771:GYA458771 HHT458771:HHW458771 HRP458771:HRS458771 IBL458771:IBO458771 ILH458771:ILK458771 IVD458771:IVG458771 JEZ458771:JFC458771 JOV458771:JOY458771 JYR458771:JYU458771 KIN458771:KIQ458771 KSJ458771:KSM458771 LCF458771:LCI458771 LMB458771:LME458771 LVX458771:LWA458771 MFT458771:MFW458771 MPP458771:MPS458771 MZL458771:MZO458771 NJH458771:NJK458771 NTD458771:NTG458771 OCZ458771:ODC458771 OMV458771:OMY458771 OWR458771:OWU458771 PGN458771:PGQ458771 PQJ458771:PQM458771 QAF458771:QAI458771 QKB458771:QKE458771 QTX458771:QUA458771 RDT458771:RDW458771 RNP458771:RNS458771 RXL458771:RXO458771 SHH458771:SHK458771 SRD458771:SRG458771 TAZ458771:TBC458771 TKV458771:TKY458771 TUR458771:TUU458771 UEN458771:UEQ458771 UOJ458771:UOM458771 UYF458771:UYI458771 VIB458771:VIE458771 VRX458771:VSA458771 WBT458771:WBW458771 WLP458771:WLS458771 WVL458771:WVO458771 D524303:G524303 IZ524307:JC524307 SV524307:SY524307 ACR524307:ACU524307 AMN524307:AMQ524307 AWJ524307:AWM524307 BGF524307:BGI524307 BQB524307:BQE524307 BZX524307:CAA524307 CJT524307:CJW524307 CTP524307:CTS524307 DDL524307:DDO524307 DNH524307:DNK524307 DXD524307:DXG524307 EGZ524307:EHC524307 EQV524307:EQY524307 FAR524307:FAU524307 FKN524307:FKQ524307 FUJ524307:FUM524307 GEF524307:GEI524307 GOB524307:GOE524307 GXX524307:GYA524307 HHT524307:HHW524307 HRP524307:HRS524307 IBL524307:IBO524307 ILH524307:ILK524307 IVD524307:IVG524307 JEZ524307:JFC524307 JOV524307:JOY524307 JYR524307:JYU524307 KIN524307:KIQ524307 KSJ524307:KSM524307 LCF524307:LCI524307 LMB524307:LME524307 LVX524307:LWA524307 MFT524307:MFW524307 MPP524307:MPS524307 MZL524307:MZO524307 NJH524307:NJK524307 NTD524307:NTG524307 OCZ524307:ODC524307 OMV524307:OMY524307 OWR524307:OWU524307 PGN524307:PGQ524307 PQJ524307:PQM524307 QAF524307:QAI524307 QKB524307:QKE524307 QTX524307:QUA524307 RDT524307:RDW524307 RNP524307:RNS524307 RXL524307:RXO524307 SHH524307:SHK524307 SRD524307:SRG524307 TAZ524307:TBC524307 TKV524307:TKY524307 TUR524307:TUU524307 UEN524307:UEQ524307 UOJ524307:UOM524307 UYF524307:UYI524307 VIB524307:VIE524307 VRX524307:VSA524307 WBT524307:WBW524307 WLP524307:WLS524307 WVL524307:WVO524307 D589839:G589839 IZ589843:JC589843 SV589843:SY589843 ACR589843:ACU589843 AMN589843:AMQ589843 AWJ589843:AWM589843 BGF589843:BGI589843 BQB589843:BQE589843 BZX589843:CAA589843 CJT589843:CJW589843 CTP589843:CTS589843 DDL589843:DDO589843 DNH589843:DNK589843 DXD589843:DXG589843 EGZ589843:EHC589843 EQV589843:EQY589843 FAR589843:FAU589843 FKN589843:FKQ589843 FUJ589843:FUM589843 GEF589843:GEI589843 GOB589843:GOE589843 GXX589843:GYA589843 HHT589843:HHW589843 HRP589843:HRS589843 IBL589843:IBO589843 ILH589843:ILK589843 IVD589843:IVG589843 JEZ589843:JFC589843 JOV589843:JOY589843 JYR589843:JYU589843 KIN589843:KIQ589843 KSJ589843:KSM589843 LCF589843:LCI589843 LMB589843:LME589843 LVX589843:LWA589843 MFT589843:MFW589843 MPP589843:MPS589843 MZL589843:MZO589843 NJH589843:NJK589843 NTD589843:NTG589843 OCZ589843:ODC589843 OMV589843:OMY589843 OWR589843:OWU589843 PGN589843:PGQ589843 PQJ589843:PQM589843 QAF589843:QAI589843 QKB589843:QKE589843 QTX589843:QUA589843 RDT589843:RDW589843 RNP589843:RNS589843 RXL589843:RXO589843 SHH589843:SHK589843 SRD589843:SRG589843 TAZ589843:TBC589843 TKV589843:TKY589843 TUR589843:TUU589843 UEN589843:UEQ589843 UOJ589843:UOM589843 UYF589843:UYI589843 VIB589843:VIE589843 VRX589843:VSA589843 WBT589843:WBW589843 WLP589843:WLS589843 WVL589843:WVO589843 D655375:G655375 IZ655379:JC655379 SV655379:SY655379 ACR655379:ACU655379 AMN655379:AMQ655379 AWJ655379:AWM655379 BGF655379:BGI655379 BQB655379:BQE655379 BZX655379:CAA655379 CJT655379:CJW655379 CTP655379:CTS655379 DDL655379:DDO655379 DNH655379:DNK655379 DXD655379:DXG655379 EGZ655379:EHC655379 EQV655379:EQY655379 FAR655379:FAU655379 FKN655379:FKQ655379 FUJ655379:FUM655379 GEF655379:GEI655379 GOB655379:GOE655379 GXX655379:GYA655379 HHT655379:HHW655379 HRP655379:HRS655379 IBL655379:IBO655379 ILH655379:ILK655379 IVD655379:IVG655379 JEZ655379:JFC655379 JOV655379:JOY655379 JYR655379:JYU655379 KIN655379:KIQ655379 KSJ655379:KSM655379 LCF655379:LCI655379 LMB655379:LME655379 LVX655379:LWA655379 MFT655379:MFW655379 MPP655379:MPS655379 MZL655379:MZO655379 NJH655379:NJK655379 NTD655379:NTG655379 OCZ655379:ODC655379 OMV655379:OMY655379 OWR655379:OWU655379 PGN655379:PGQ655379 PQJ655379:PQM655379 QAF655379:QAI655379 QKB655379:QKE655379 QTX655379:QUA655379 RDT655379:RDW655379 RNP655379:RNS655379 RXL655379:RXO655379 SHH655379:SHK655379 SRD655379:SRG655379 TAZ655379:TBC655379 TKV655379:TKY655379 TUR655379:TUU655379 UEN655379:UEQ655379 UOJ655379:UOM655379 UYF655379:UYI655379 VIB655379:VIE655379 VRX655379:VSA655379 WBT655379:WBW655379 WLP655379:WLS655379 WVL655379:WVO655379 D720911:G720911 IZ720915:JC720915 SV720915:SY720915 ACR720915:ACU720915 AMN720915:AMQ720915 AWJ720915:AWM720915 BGF720915:BGI720915 BQB720915:BQE720915 BZX720915:CAA720915 CJT720915:CJW720915 CTP720915:CTS720915 DDL720915:DDO720915 DNH720915:DNK720915 DXD720915:DXG720915 EGZ720915:EHC720915 EQV720915:EQY720915 FAR720915:FAU720915 FKN720915:FKQ720915 FUJ720915:FUM720915 GEF720915:GEI720915 GOB720915:GOE720915 GXX720915:GYA720915 HHT720915:HHW720915 HRP720915:HRS720915 IBL720915:IBO720915 ILH720915:ILK720915 IVD720915:IVG720915 JEZ720915:JFC720915 JOV720915:JOY720915 JYR720915:JYU720915 KIN720915:KIQ720915 KSJ720915:KSM720915 LCF720915:LCI720915 LMB720915:LME720915 LVX720915:LWA720915 MFT720915:MFW720915 MPP720915:MPS720915 MZL720915:MZO720915 NJH720915:NJK720915 NTD720915:NTG720915 OCZ720915:ODC720915 OMV720915:OMY720915 OWR720915:OWU720915 PGN720915:PGQ720915 PQJ720915:PQM720915 QAF720915:QAI720915 QKB720915:QKE720915 QTX720915:QUA720915 RDT720915:RDW720915 RNP720915:RNS720915 RXL720915:RXO720915 SHH720915:SHK720915 SRD720915:SRG720915 TAZ720915:TBC720915 TKV720915:TKY720915 TUR720915:TUU720915 UEN720915:UEQ720915 UOJ720915:UOM720915 UYF720915:UYI720915 VIB720915:VIE720915 VRX720915:VSA720915 WBT720915:WBW720915 WLP720915:WLS720915 WVL720915:WVO720915 D786447:G786447 IZ786451:JC786451 SV786451:SY786451 ACR786451:ACU786451 AMN786451:AMQ786451 AWJ786451:AWM786451 BGF786451:BGI786451 BQB786451:BQE786451 BZX786451:CAA786451 CJT786451:CJW786451 CTP786451:CTS786451 DDL786451:DDO786451 DNH786451:DNK786451 DXD786451:DXG786451 EGZ786451:EHC786451 EQV786451:EQY786451 FAR786451:FAU786451 FKN786451:FKQ786451 FUJ786451:FUM786451 GEF786451:GEI786451 GOB786451:GOE786451 GXX786451:GYA786451 HHT786451:HHW786451 HRP786451:HRS786451 IBL786451:IBO786451 ILH786451:ILK786451 IVD786451:IVG786451 JEZ786451:JFC786451 JOV786451:JOY786451 JYR786451:JYU786451 KIN786451:KIQ786451 KSJ786451:KSM786451 LCF786451:LCI786451 LMB786451:LME786451 LVX786451:LWA786451 MFT786451:MFW786451 MPP786451:MPS786451 MZL786451:MZO786451 NJH786451:NJK786451 NTD786451:NTG786451 OCZ786451:ODC786451 OMV786451:OMY786451 OWR786451:OWU786451 PGN786451:PGQ786451 PQJ786451:PQM786451 QAF786451:QAI786451 QKB786451:QKE786451 QTX786451:QUA786451 RDT786451:RDW786451 RNP786451:RNS786451 RXL786451:RXO786451 SHH786451:SHK786451 SRD786451:SRG786451 TAZ786451:TBC786451 TKV786451:TKY786451 TUR786451:TUU786451 UEN786451:UEQ786451 UOJ786451:UOM786451 UYF786451:UYI786451 VIB786451:VIE786451 VRX786451:VSA786451 WBT786451:WBW786451 WLP786451:WLS786451 WVL786451:WVO786451 D851983:G851983 IZ851987:JC851987 SV851987:SY851987 ACR851987:ACU851987 AMN851987:AMQ851987 AWJ851987:AWM851987 BGF851987:BGI851987 BQB851987:BQE851987 BZX851987:CAA851987 CJT851987:CJW851987 CTP851987:CTS851987 DDL851987:DDO851987 DNH851987:DNK851987 DXD851987:DXG851987 EGZ851987:EHC851987 EQV851987:EQY851987 FAR851987:FAU851987 FKN851987:FKQ851987 FUJ851987:FUM851987 GEF851987:GEI851987 GOB851987:GOE851987 GXX851987:GYA851987 HHT851987:HHW851987 HRP851987:HRS851987 IBL851987:IBO851987 ILH851987:ILK851987 IVD851987:IVG851987 JEZ851987:JFC851987 JOV851987:JOY851987 JYR851987:JYU851987 KIN851987:KIQ851987 KSJ851987:KSM851987 LCF851987:LCI851987 LMB851987:LME851987 LVX851987:LWA851987 MFT851987:MFW851987 MPP851987:MPS851987 MZL851987:MZO851987 NJH851987:NJK851987 NTD851987:NTG851987 OCZ851987:ODC851987 OMV851987:OMY851987 OWR851987:OWU851987 PGN851987:PGQ851987 PQJ851987:PQM851987 QAF851987:QAI851987 QKB851987:QKE851987 QTX851987:QUA851987 RDT851987:RDW851987 RNP851987:RNS851987 RXL851987:RXO851987 SHH851987:SHK851987 SRD851987:SRG851987 TAZ851987:TBC851987 TKV851987:TKY851987 TUR851987:TUU851987 UEN851987:UEQ851987 UOJ851987:UOM851987 UYF851987:UYI851987 VIB851987:VIE851987 VRX851987:VSA851987 WBT851987:WBW851987 WLP851987:WLS851987 WVL851987:WVO851987 D917519:G917519 IZ917523:JC917523 SV917523:SY917523 ACR917523:ACU917523 AMN917523:AMQ917523 AWJ917523:AWM917523 BGF917523:BGI917523 BQB917523:BQE917523 BZX917523:CAA917523 CJT917523:CJW917523 CTP917523:CTS917523 DDL917523:DDO917523 DNH917523:DNK917523 DXD917523:DXG917523 EGZ917523:EHC917523 EQV917523:EQY917523 FAR917523:FAU917523 FKN917523:FKQ917523 FUJ917523:FUM917523 GEF917523:GEI917523 GOB917523:GOE917523 GXX917523:GYA917523 HHT917523:HHW917523 HRP917523:HRS917523 IBL917523:IBO917523 ILH917523:ILK917523 IVD917523:IVG917523 JEZ917523:JFC917523 JOV917523:JOY917523 JYR917523:JYU917523 KIN917523:KIQ917523 KSJ917523:KSM917523 LCF917523:LCI917523 LMB917523:LME917523 LVX917523:LWA917523 MFT917523:MFW917523 MPP917523:MPS917523 MZL917523:MZO917523 NJH917523:NJK917523 NTD917523:NTG917523 OCZ917523:ODC917523 OMV917523:OMY917523 OWR917523:OWU917523 PGN917523:PGQ917523 PQJ917523:PQM917523 QAF917523:QAI917523 QKB917523:QKE917523 QTX917523:QUA917523 RDT917523:RDW917523 RNP917523:RNS917523 RXL917523:RXO917523 SHH917523:SHK917523 SRD917523:SRG917523 TAZ917523:TBC917523 TKV917523:TKY917523 TUR917523:TUU917523 UEN917523:UEQ917523 UOJ917523:UOM917523 UYF917523:UYI917523 VIB917523:VIE917523 VRX917523:VSA917523 WBT917523:WBW917523 WLP917523:WLS917523 WVL917523:WVO917523 D983055:G983055 IZ983059:JC983059 SV983059:SY983059 ACR983059:ACU983059 AMN983059:AMQ983059 AWJ983059:AWM983059 BGF983059:BGI983059 BQB983059:BQE983059 BZX983059:CAA983059 CJT983059:CJW983059 CTP983059:CTS983059 DDL983059:DDO983059 DNH983059:DNK983059 DXD983059:DXG983059 EGZ983059:EHC983059 EQV983059:EQY983059 FAR983059:FAU983059 FKN983059:FKQ983059 FUJ983059:FUM983059 GEF983059:GEI983059 GOB983059:GOE983059 GXX983059:GYA983059 HHT983059:HHW983059 HRP983059:HRS983059 IBL983059:IBO983059 ILH983059:ILK983059 IVD983059:IVG983059 JEZ983059:JFC983059 JOV983059:JOY983059 JYR983059:JYU983059 KIN983059:KIQ983059 KSJ983059:KSM983059 LCF983059:LCI983059 LMB983059:LME983059 LVX983059:LWA983059 MFT983059:MFW983059 MPP983059:MPS983059 MZL983059:MZO983059 NJH983059:NJK983059 NTD983059:NTG983059 OCZ983059:ODC983059 OMV983059:OMY983059 OWR983059:OWU983059 PGN983059:PGQ983059 PQJ983059:PQM983059 QAF983059:QAI983059 QKB983059:QKE983059 QTX983059:QUA983059 RDT983059:RDW983059 RNP983059:RNS983059 RXL983059:RXO983059 SHH983059:SHK983059 SRD983059:SRG983059 TAZ983059:TBC983059 TKV983059:TKY983059 TUR983059:TUU983059 UEN983059:UEQ983059 UOJ983059:UOM983059 UYF983059:UYI983059 VIB983059:VIE983059 VRX983059:VSA983059 WBT983059:WBW983059 WLP983059:WLS983059" xr:uid="{DDA1F151-E307-49D3-B3D2-5C414966CD3B}">
      <formula1>"支出予定額,支出済額"</formula1>
    </dataValidation>
  </dataValidations>
  <printOptions horizontalCentered="1" verticalCentered="1"/>
  <pageMargins left="0.19685039370078741" right="0.19685039370078741" top="0.35433070866141736" bottom="0.35433070866141736" header="0.11811023622047245" footer="0.11811023622047245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68BC-CE25-4929-A0C2-71588F13E200}">
  <dimension ref="A1:AA54"/>
  <sheetViews>
    <sheetView view="pageBreakPreview" zoomScale="90" zoomScaleNormal="100" zoomScaleSheetLayoutView="90" workbookViewId="0">
      <selection activeCell="AB1" sqref="AB1"/>
    </sheetView>
  </sheetViews>
  <sheetFormatPr defaultRowHeight="13.2"/>
  <cols>
    <col min="1" max="1" width="0.6640625" style="1" customWidth="1"/>
    <col min="2" max="9" width="14.109375" style="1" customWidth="1"/>
    <col min="10" max="10" width="0.88671875" style="1" customWidth="1"/>
    <col min="11" max="11" width="13.21875" style="1" customWidth="1"/>
    <col min="12" max="16" width="9" style="1" hidden="1" customWidth="1"/>
    <col min="17" max="26" width="9" style="1"/>
    <col min="27" max="27" width="0.6640625" style="1" customWidth="1"/>
    <col min="28" max="258" width="9" style="1"/>
    <col min="259" max="259" width="3.109375" style="1" customWidth="1"/>
    <col min="260" max="260" width="15" style="1" customWidth="1"/>
    <col min="261" max="266" width="13.21875" style="1" customWidth="1"/>
    <col min="267" max="267" width="3.109375" style="1" customWidth="1"/>
    <col min="268" max="268" width="13.21875" style="1" customWidth="1"/>
    <col min="269" max="514" width="9" style="1"/>
    <col min="515" max="515" width="3.109375" style="1" customWidth="1"/>
    <col min="516" max="516" width="15" style="1" customWidth="1"/>
    <col min="517" max="522" width="13.21875" style="1" customWidth="1"/>
    <col min="523" max="523" width="3.109375" style="1" customWidth="1"/>
    <col min="524" max="524" width="13.21875" style="1" customWidth="1"/>
    <col min="525" max="770" width="9" style="1"/>
    <col min="771" max="771" width="3.109375" style="1" customWidth="1"/>
    <col min="772" max="772" width="15" style="1" customWidth="1"/>
    <col min="773" max="778" width="13.21875" style="1" customWidth="1"/>
    <col min="779" max="779" width="3.109375" style="1" customWidth="1"/>
    <col min="780" max="780" width="13.21875" style="1" customWidth="1"/>
    <col min="781" max="1026" width="9" style="1"/>
    <col min="1027" max="1027" width="3.109375" style="1" customWidth="1"/>
    <col min="1028" max="1028" width="15" style="1" customWidth="1"/>
    <col min="1029" max="1034" width="13.21875" style="1" customWidth="1"/>
    <col min="1035" max="1035" width="3.109375" style="1" customWidth="1"/>
    <col min="1036" max="1036" width="13.21875" style="1" customWidth="1"/>
    <col min="1037" max="1282" width="9" style="1"/>
    <col min="1283" max="1283" width="3.109375" style="1" customWidth="1"/>
    <col min="1284" max="1284" width="15" style="1" customWidth="1"/>
    <col min="1285" max="1290" width="13.21875" style="1" customWidth="1"/>
    <col min="1291" max="1291" width="3.109375" style="1" customWidth="1"/>
    <col min="1292" max="1292" width="13.21875" style="1" customWidth="1"/>
    <col min="1293" max="1538" width="9" style="1"/>
    <col min="1539" max="1539" width="3.109375" style="1" customWidth="1"/>
    <col min="1540" max="1540" width="15" style="1" customWidth="1"/>
    <col min="1541" max="1546" width="13.21875" style="1" customWidth="1"/>
    <col min="1547" max="1547" width="3.109375" style="1" customWidth="1"/>
    <col min="1548" max="1548" width="13.21875" style="1" customWidth="1"/>
    <col min="1549" max="1794" width="9" style="1"/>
    <col min="1795" max="1795" width="3.109375" style="1" customWidth="1"/>
    <col min="1796" max="1796" width="15" style="1" customWidth="1"/>
    <col min="1797" max="1802" width="13.21875" style="1" customWidth="1"/>
    <col min="1803" max="1803" width="3.109375" style="1" customWidth="1"/>
    <col min="1804" max="1804" width="13.21875" style="1" customWidth="1"/>
    <col min="1805" max="2050" width="9" style="1"/>
    <col min="2051" max="2051" width="3.109375" style="1" customWidth="1"/>
    <col min="2052" max="2052" width="15" style="1" customWidth="1"/>
    <col min="2053" max="2058" width="13.21875" style="1" customWidth="1"/>
    <col min="2059" max="2059" width="3.109375" style="1" customWidth="1"/>
    <col min="2060" max="2060" width="13.21875" style="1" customWidth="1"/>
    <col min="2061" max="2306" width="9" style="1"/>
    <col min="2307" max="2307" width="3.109375" style="1" customWidth="1"/>
    <col min="2308" max="2308" width="15" style="1" customWidth="1"/>
    <col min="2309" max="2314" width="13.21875" style="1" customWidth="1"/>
    <col min="2315" max="2315" width="3.109375" style="1" customWidth="1"/>
    <col min="2316" max="2316" width="13.21875" style="1" customWidth="1"/>
    <col min="2317" max="2562" width="9" style="1"/>
    <col min="2563" max="2563" width="3.109375" style="1" customWidth="1"/>
    <col min="2564" max="2564" width="15" style="1" customWidth="1"/>
    <col min="2565" max="2570" width="13.21875" style="1" customWidth="1"/>
    <col min="2571" max="2571" width="3.109375" style="1" customWidth="1"/>
    <col min="2572" max="2572" width="13.21875" style="1" customWidth="1"/>
    <col min="2573" max="2818" width="9" style="1"/>
    <col min="2819" max="2819" width="3.109375" style="1" customWidth="1"/>
    <col min="2820" max="2820" width="15" style="1" customWidth="1"/>
    <col min="2821" max="2826" width="13.21875" style="1" customWidth="1"/>
    <col min="2827" max="2827" width="3.109375" style="1" customWidth="1"/>
    <col min="2828" max="2828" width="13.21875" style="1" customWidth="1"/>
    <col min="2829" max="3074" width="9" style="1"/>
    <col min="3075" max="3075" width="3.109375" style="1" customWidth="1"/>
    <col min="3076" max="3076" width="15" style="1" customWidth="1"/>
    <col min="3077" max="3082" width="13.21875" style="1" customWidth="1"/>
    <col min="3083" max="3083" width="3.109375" style="1" customWidth="1"/>
    <col min="3084" max="3084" width="13.21875" style="1" customWidth="1"/>
    <col min="3085" max="3330" width="9" style="1"/>
    <col min="3331" max="3331" width="3.109375" style="1" customWidth="1"/>
    <col min="3332" max="3332" width="15" style="1" customWidth="1"/>
    <col min="3333" max="3338" width="13.21875" style="1" customWidth="1"/>
    <col min="3339" max="3339" width="3.109375" style="1" customWidth="1"/>
    <col min="3340" max="3340" width="13.21875" style="1" customWidth="1"/>
    <col min="3341" max="3586" width="9" style="1"/>
    <col min="3587" max="3587" width="3.109375" style="1" customWidth="1"/>
    <col min="3588" max="3588" width="15" style="1" customWidth="1"/>
    <col min="3589" max="3594" width="13.21875" style="1" customWidth="1"/>
    <col min="3595" max="3595" width="3.109375" style="1" customWidth="1"/>
    <col min="3596" max="3596" width="13.21875" style="1" customWidth="1"/>
    <col min="3597" max="3842" width="9" style="1"/>
    <col min="3843" max="3843" width="3.109375" style="1" customWidth="1"/>
    <col min="3844" max="3844" width="15" style="1" customWidth="1"/>
    <col min="3845" max="3850" width="13.21875" style="1" customWidth="1"/>
    <col min="3851" max="3851" width="3.109375" style="1" customWidth="1"/>
    <col min="3852" max="3852" width="13.21875" style="1" customWidth="1"/>
    <col min="3853" max="4098" width="9" style="1"/>
    <col min="4099" max="4099" width="3.109375" style="1" customWidth="1"/>
    <col min="4100" max="4100" width="15" style="1" customWidth="1"/>
    <col min="4101" max="4106" width="13.21875" style="1" customWidth="1"/>
    <col min="4107" max="4107" width="3.109375" style="1" customWidth="1"/>
    <col min="4108" max="4108" width="13.21875" style="1" customWidth="1"/>
    <col min="4109" max="4354" width="9" style="1"/>
    <col min="4355" max="4355" width="3.109375" style="1" customWidth="1"/>
    <col min="4356" max="4356" width="15" style="1" customWidth="1"/>
    <col min="4357" max="4362" width="13.21875" style="1" customWidth="1"/>
    <col min="4363" max="4363" width="3.109375" style="1" customWidth="1"/>
    <col min="4364" max="4364" width="13.21875" style="1" customWidth="1"/>
    <col min="4365" max="4610" width="9" style="1"/>
    <col min="4611" max="4611" width="3.109375" style="1" customWidth="1"/>
    <col min="4612" max="4612" width="15" style="1" customWidth="1"/>
    <col min="4613" max="4618" width="13.21875" style="1" customWidth="1"/>
    <col min="4619" max="4619" width="3.109375" style="1" customWidth="1"/>
    <col min="4620" max="4620" width="13.21875" style="1" customWidth="1"/>
    <col min="4621" max="4866" width="9" style="1"/>
    <col min="4867" max="4867" width="3.109375" style="1" customWidth="1"/>
    <col min="4868" max="4868" width="15" style="1" customWidth="1"/>
    <col min="4869" max="4874" width="13.21875" style="1" customWidth="1"/>
    <col min="4875" max="4875" width="3.109375" style="1" customWidth="1"/>
    <col min="4876" max="4876" width="13.21875" style="1" customWidth="1"/>
    <col min="4877" max="5122" width="9" style="1"/>
    <col min="5123" max="5123" width="3.109375" style="1" customWidth="1"/>
    <col min="5124" max="5124" width="15" style="1" customWidth="1"/>
    <col min="5125" max="5130" width="13.21875" style="1" customWidth="1"/>
    <col min="5131" max="5131" width="3.109375" style="1" customWidth="1"/>
    <col min="5132" max="5132" width="13.21875" style="1" customWidth="1"/>
    <col min="5133" max="5378" width="9" style="1"/>
    <col min="5379" max="5379" width="3.109375" style="1" customWidth="1"/>
    <col min="5380" max="5380" width="15" style="1" customWidth="1"/>
    <col min="5381" max="5386" width="13.21875" style="1" customWidth="1"/>
    <col min="5387" max="5387" width="3.109375" style="1" customWidth="1"/>
    <col min="5388" max="5388" width="13.21875" style="1" customWidth="1"/>
    <col min="5389" max="5634" width="9" style="1"/>
    <col min="5635" max="5635" width="3.109375" style="1" customWidth="1"/>
    <col min="5636" max="5636" width="15" style="1" customWidth="1"/>
    <col min="5637" max="5642" width="13.21875" style="1" customWidth="1"/>
    <col min="5643" max="5643" width="3.109375" style="1" customWidth="1"/>
    <col min="5644" max="5644" width="13.21875" style="1" customWidth="1"/>
    <col min="5645" max="5890" width="9" style="1"/>
    <col min="5891" max="5891" width="3.109375" style="1" customWidth="1"/>
    <col min="5892" max="5892" width="15" style="1" customWidth="1"/>
    <col min="5893" max="5898" width="13.21875" style="1" customWidth="1"/>
    <col min="5899" max="5899" width="3.109375" style="1" customWidth="1"/>
    <col min="5900" max="5900" width="13.21875" style="1" customWidth="1"/>
    <col min="5901" max="6146" width="9" style="1"/>
    <col min="6147" max="6147" width="3.109375" style="1" customWidth="1"/>
    <col min="6148" max="6148" width="15" style="1" customWidth="1"/>
    <col min="6149" max="6154" width="13.21875" style="1" customWidth="1"/>
    <col min="6155" max="6155" width="3.109375" style="1" customWidth="1"/>
    <col min="6156" max="6156" width="13.21875" style="1" customWidth="1"/>
    <col min="6157" max="6402" width="9" style="1"/>
    <col min="6403" max="6403" width="3.109375" style="1" customWidth="1"/>
    <col min="6404" max="6404" width="15" style="1" customWidth="1"/>
    <col min="6405" max="6410" width="13.21875" style="1" customWidth="1"/>
    <col min="6411" max="6411" width="3.109375" style="1" customWidth="1"/>
    <col min="6412" max="6412" width="13.21875" style="1" customWidth="1"/>
    <col min="6413" max="6658" width="9" style="1"/>
    <col min="6659" max="6659" width="3.109375" style="1" customWidth="1"/>
    <col min="6660" max="6660" width="15" style="1" customWidth="1"/>
    <col min="6661" max="6666" width="13.21875" style="1" customWidth="1"/>
    <col min="6667" max="6667" width="3.109375" style="1" customWidth="1"/>
    <col min="6668" max="6668" width="13.21875" style="1" customWidth="1"/>
    <col min="6669" max="6914" width="9" style="1"/>
    <col min="6915" max="6915" width="3.109375" style="1" customWidth="1"/>
    <col min="6916" max="6916" width="15" style="1" customWidth="1"/>
    <col min="6917" max="6922" width="13.21875" style="1" customWidth="1"/>
    <col min="6923" max="6923" width="3.109375" style="1" customWidth="1"/>
    <col min="6924" max="6924" width="13.21875" style="1" customWidth="1"/>
    <col min="6925" max="7170" width="9" style="1"/>
    <col min="7171" max="7171" width="3.109375" style="1" customWidth="1"/>
    <col min="7172" max="7172" width="15" style="1" customWidth="1"/>
    <col min="7173" max="7178" width="13.21875" style="1" customWidth="1"/>
    <col min="7179" max="7179" width="3.109375" style="1" customWidth="1"/>
    <col min="7180" max="7180" width="13.21875" style="1" customWidth="1"/>
    <col min="7181" max="7426" width="9" style="1"/>
    <col min="7427" max="7427" width="3.109375" style="1" customWidth="1"/>
    <col min="7428" max="7428" width="15" style="1" customWidth="1"/>
    <col min="7429" max="7434" width="13.21875" style="1" customWidth="1"/>
    <col min="7435" max="7435" width="3.109375" style="1" customWidth="1"/>
    <col min="7436" max="7436" width="13.21875" style="1" customWidth="1"/>
    <col min="7437" max="7682" width="9" style="1"/>
    <col min="7683" max="7683" width="3.109375" style="1" customWidth="1"/>
    <col min="7684" max="7684" width="15" style="1" customWidth="1"/>
    <col min="7685" max="7690" width="13.21875" style="1" customWidth="1"/>
    <col min="7691" max="7691" width="3.109375" style="1" customWidth="1"/>
    <col min="7692" max="7692" width="13.21875" style="1" customWidth="1"/>
    <col min="7693" max="7938" width="9" style="1"/>
    <col min="7939" max="7939" width="3.109375" style="1" customWidth="1"/>
    <col min="7940" max="7940" width="15" style="1" customWidth="1"/>
    <col min="7941" max="7946" width="13.21875" style="1" customWidth="1"/>
    <col min="7947" max="7947" width="3.109375" style="1" customWidth="1"/>
    <col min="7948" max="7948" width="13.21875" style="1" customWidth="1"/>
    <col min="7949" max="8194" width="9" style="1"/>
    <col min="8195" max="8195" width="3.109375" style="1" customWidth="1"/>
    <col min="8196" max="8196" width="15" style="1" customWidth="1"/>
    <col min="8197" max="8202" width="13.21875" style="1" customWidth="1"/>
    <col min="8203" max="8203" width="3.109375" style="1" customWidth="1"/>
    <col min="8204" max="8204" width="13.21875" style="1" customWidth="1"/>
    <col min="8205" max="8450" width="9" style="1"/>
    <col min="8451" max="8451" width="3.109375" style="1" customWidth="1"/>
    <col min="8452" max="8452" width="15" style="1" customWidth="1"/>
    <col min="8453" max="8458" width="13.21875" style="1" customWidth="1"/>
    <col min="8459" max="8459" width="3.109375" style="1" customWidth="1"/>
    <col min="8460" max="8460" width="13.21875" style="1" customWidth="1"/>
    <col min="8461" max="8706" width="9" style="1"/>
    <col min="8707" max="8707" width="3.109375" style="1" customWidth="1"/>
    <col min="8708" max="8708" width="15" style="1" customWidth="1"/>
    <col min="8709" max="8714" width="13.21875" style="1" customWidth="1"/>
    <col min="8715" max="8715" width="3.109375" style="1" customWidth="1"/>
    <col min="8716" max="8716" width="13.21875" style="1" customWidth="1"/>
    <col min="8717" max="8962" width="9" style="1"/>
    <col min="8963" max="8963" width="3.109375" style="1" customWidth="1"/>
    <col min="8964" max="8964" width="15" style="1" customWidth="1"/>
    <col min="8965" max="8970" width="13.21875" style="1" customWidth="1"/>
    <col min="8971" max="8971" width="3.109375" style="1" customWidth="1"/>
    <col min="8972" max="8972" width="13.21875" style="1" customWidth="1"/>
    <col min="8973" max="9218" width="9" style="1"/>
    <col min="9219" max="9219" width="3.109375" style="1" customWidth="1"/>
    <col min="9220" max="9220" width="15" style="1" customWidth="1"/>
    <col min="9221" max="9226" width="13.21875" style="1" customWidth="1"/>
    <col min="9227" max="9227" width="3.109375" style="1" customWidth="1"/>
    <col min="9228" max="9228" width="13.21875" style="1" customWidth="1"/>
    <col min="9229" max="9474" width="9" style="1"/>
    <col min="9475" max="9475" width="3.109375" style="1" customWidth="1"/>
    <col min="9476" max="9476" width="15" style="1" customWidth="1"/>
    <col min="9477" max="9482" width="13.21875" style="1" customWidth="1"/>
    <col min="9483" max="9483" width="3.109375" style="1" customWidth="1"/>
    <col min="9484" max="9484" width="13.21875" style="1" customWidth="1"/>
    <col min="9485" max="9730" width="9" style="1"/>
    <col min="9731" max="9731" width="3.109375" style="1" customWidth="1"/>
    <col min="9732" max="9732" width="15" style="1" customWidth="1"/>
    <col min="9733" max="9738" width="13.21875" style="1" customWidth="1"/>
    <col min="9739" max="9739" width="3.109375" style="1" customWidth="1"/>
    <col min="9740" max="9740" width="13.21875" style="1" customWidth="1"/>
    <col min="9741" max="9986" width="9" style="1"/>
    <col min="9987" max="9987" width="3.109375" style="1" customWidth="1"/>
    <col min="9988" max="9988" width="15" style="1" customWidth="1"/>
    <col min="9989" max="9994" width="13.21875" style="1" customWidth="1"/>
    <col min="9995" max="9995" width="3.109375" style="1" customWidth="1"/>
    <col min="9996" max="9996" width="13.21875" style="1" customWidth="1"/>
    <col min="9997" max="10242" width="9" style="1"/>
    <col min="10243" max="10243" width="3.109375" style="1" customWidth="1"/>
    <col min="10244" max="10244" width="15" style="1" customWidth="1"/>
    <col min="10245" max="10250" width="13.21875" style="1" customWidth="1"/>
    <col min="10251" max="10251" width="3.109375" style="1" customWidth="1"/>
    <col min="10252" max="10252" width="13.21875" style="1" customWidth="1"/>
    <col min="10253" max="10498" width="9" style="1"/>
    <col min="10499" max="10499" width="3.109375" style="1" customWidth="1"/>
    <col min="10500" max="10500" width="15" style="1" customWidth="1"/>
    <col min="10501" max="10506" width="13.21875" style="1" customWidth="1"/>
    <col min="10507" max="10507" width="3.109375" style="1" customWidth="1"/>
    <col min="10508" max="10508" width="13.21875" style="1" customWidth="1"/>
    <col min="10509" max="10754" width="9" style="1"/>
    <col min="10755" max="10755" width="3.109375" style="1" customWidth="1"/>
    <col min="10756" max="10756" width="15" style="1" customWidth="1"/>
    <col min="10757" max="10762" width="13.21875" style="1" customWidth="1"/>
    <col min="10763" max="10763" width="3.109375" style="1" customWidth="1"/>
    <col min="10764" max="10764" width="13.21875" style="1" customWidth="1"/>
    <col min="10765" max="11010" width="9" style="1"/>
    <col min="11011" max="11011" width="3.109375" style="1" customWidth="1"/>
    <col min="11012" max="11012" width="15" style="1" customWidth="1"/>
    <col min="11013" max="11018" width="13.21875" style="1" customWidth="1"/>
    <col min="11019" max="11019" width="3.109375" style="1" customWidth="1"/>
    <col min="11020" max="11020" width="13.21875" style="1" customWidth="1"/>
    <col min="11021" max="11266" width="9" style="1"/>
    <col min="11267" max="11267" width="3.109375" style="1" customWidth="1"/>
    <col min="11268" max="11268" width="15" style="1" customWidth="1"/>
    <col min="11269" max="11274" width="13.21875" style="1" customWidth="1"/>
    <col min="11275" max="11275" width="3.109375" style="1" customWidth="1"/>
    <col min="11276" max="11276" width="13.21875" style="1" customWidth="1"/>
    <col min="11277" max="11522" width="9" style="1"/>
    <col min="11523" max="11523" width="3.109375" style="1" customWidth="1"/>
    <col min="11524" max="11524" width="15" style="1" customWidth="1"/>
    <col min="11525" max="11530" width="13.21875" style="1" customWidth="1"/>
    <col min="11531" max="11531" width="3.109375" style="1" customWidth="1"/>
    <col min="11532" max="11532" width="13.21875" style="1" customWidth="1"/>
    <col min="11533" max="11778" width="9" style="1"/>
    <col min="11779" max="11779" width="3.109375" style="1" customWidth="1"/>
    <col min="11780" max="11780" width="15" style="1" customWidth="1"/>
    <col min="11781" max="11786" width="13.21875" style="1" customWidth="1"/>
    <col min="11787" max="11787" width="3.109375" style="1" customWidth="1"/>
    <col min="11788" max="11788" width="13.21875" style="1" customWidth="1"/>
    <col min="11789" max="12034" width="9" style="1"/>
    <col min="12035" max="12035" width="3.109375" style="1" customWidth="1"/>
    <col min="12036" max="12036" width="15" style="1" customWidth="1"/>
    <col min="12037" max="12042" width="13.21875" style="1" customWidth="1"/>
    <col min="12043" max="12043" width="3.109375" style="1" customWidth="1"/>
    <col min="12044" max="12044" width="13.21875" style="1" customWidth="1"/>
    <col min="12045" max="12290" width="9" style="1"/>
    <col min="12291" max="12291" width="3.109375" style="1" customWidth="1"/>
    <col min="12292" max="12292" width="15" style="1" customWidth="1"/>
    <col min="12293" max="12298" width="13.21875" style="1" customWidth="1"/>
    <col min="12299" max="12299" width="3.109375" style="1" customWidth="1"/>
    <col min="12300" max="12300" width="13.21875" style="1" customWidth="1"/>
    <col min="12301" max="12546" width="9" style="1"/>
    <col min="12547" max="12547" width="3.109375" style="1" customWidth="1"/>
    <col min="12548" max="12548" width="15" style="1" customWidth="1"/>
    <col min="12549" max="12554" width="13.21875" style="1" customWidth="1"/>
    <col min="12555" max="12555" width="3.109375" style="1" customWidth="1"/>
    <col min="12556" max="12556" width="13.21875" style="1" customWidth="1"/>
    <col min="12557" max="12802" width="9" style="1"/>
    <col min="12803" max="12803" width="3.109375" style="1" customWidth="1"/>
    <col min="12804" max="12804" width="15" style="1" customWidth="1"/>
    <col min="12805" max="12810" width="13.21875" style="1" customWidth="1"/>
    <col min="12811" max="12811" width="3.109375" style="1" customWidth="1"/>
    <col min="12812" max="12812" width="13.21875" style="1" customWidth="1"/>
    <col min="12813" max="13058" width="9" style="1"/>
    <col min="13059" max="13059" width="3.109375" style="1" customWidth="1"/>
    <col min="13060" max="13060" width="15" style="1" customWidth="1"/>
    <col min="13061" max="13066" width="13.21875" style="1" customWidth="1"/>
    <col min="13067" max="13067" width="3.109375" style="1" customWidth="1"/>
    <col min="13068" max="13068" width="13.21875" style="1" customWidth="1"/>
    <col min="13069" max="13314" width="9" style="1"/>
    <col min="13315" max="13315" width="3.109375" style="1" customWidth="1"/>
    <col min="13316" max="13316" width="15" style="1" customWidth="1"/>
    <col min="13317" max="13322" width="13.21875" style="1" customWidth="1"/>
    <col min="13323" max="13323" width="3.109375" style="1" customWidth="1"/>
    <col min="13324" max="13324" width="13.21875" style="1" customWidth="1"/>
    <col min="13325" max="13570" width="9" style="1"/>
    <col min="13571" max="13571" width="3.109375" style="1" customWidth="1"/>
    <col min="13572" max="13572" width="15" style="1" customWidth="1"/>
    <col min="13573" max="13578" width="13.21875" style="1" customWidth="1"/>
    <col min="13579" max="13579" width="3.109375" style="1" customWidth="1"/>
    <col min="13580" max="13580" width="13.21875" style="1" customWidth="1"/>
    <col min="13581" max="13826" width="9" style="1"/>
    <col min="13827" max="13827" width="3.109375" style="1" customWidth="1"/>
    <col min="13828" max="13828" width="15" style="1" customWidth="1"/>
    <col min="13829" max="13834" width="13.21875" style="1" customWidth="1"/>
    <col min="13835" max="13835" width="3.109375" style="1" customWidth="1"/>
    <col min="13836" max="13836" width="13.21875" style="1" customWidth="1"/>
    <col min="13837" max="14082" width="9" style="1"/>
    <col min="14083" max="14083" width="3.109375" style="1" customWidth="1"/>
    <col min="14084" max="14084" width="15" style="1" customWidth="1"/>
    <col min="14085" max="14090" width="13.21875" style="1" customWidth="1"/>
    <col min="14091" max="14091" width="3.109375" style="1" customWidth="1"/>
    <col min="14092" max="14092" width="13.21875" style="1" customWidth="1"/>
    <col min="14093" max="14338" width="9" style="1"/>
    <col min="14339" max="14339" width="3.109375" style="1" customWidth="1"/>
    <col min="14340" max="14340" width="15" style="1" customWidth="1"/>
    <col min="14341" max="14346" width="13.21875" style="1" customWidth="1"/>
    <col min="14347" max="14347" width="3.109375" style="1" customWidth="1"/>
    <col min="14348" max="14348" width="13.21875" style="1" customWidth="1"/>
    <col min="14349" max="14594" width="9" style="1"/>
    <col min="14595" max="14595" width="3.109375" style="1" customWidth="1"/>
    <col min="14596" max="14596" width="15" style="1" customWidth="1"/>
    <col min="14597" max="14602" width="13.21875" style="1" customWidth="1"/>
    <col min="14603" max="14603" width="3.109375" style="1" customWidth="1"/>
    <col min="14604" max="14604" width="13.21875" style="1" customWidth="1"/>
    <col min="14605" max="14850" width="9" style="1"/>
    <col min="14851" max="14851" width="3.109375" style="1" customWidth="1"/>
    <col min="14852" max="14852" width="15" style="1" customWidth="1"/>
    <col min="14853" max="14858" width="13.21875" style="1" customWidth="1"/>
    <col min="14859" max="14859" width="3.109375" style="1" customWidth="1"/>
    <col min="14860" max="14860" width="13.21875" style="1" customWidth="1"/>
    <col min="14861" max="15106" width="9" style="1"/>
    <col min="15107" max="15107" width="3.109375" style="1" customWidth="1"/>
    <col min="15108" max="15108" width="15" style="1" customWidth="1"/>
    <col min="15109" max="15114" width="13.21875" style="1" customWidth="1"/>
    <col min="15115" max="15115" width="3.109375" style="1" customWidth="1"/>
    <col min="15116" max="15116" width="13.21875" style="1" customWidth="1"/>
    <col min="15117" max="15362" width="9" style="1"/>
    <col min="15363" max="15363" width="3.109375" style="1" customWidth="1"/>
    <col min="15364" max="15364" width="15" style="1" customWidth="1"/>
    <col min="15365" max="15370" width="13.21875" style="1" customWidth="1"/>
    <col min="15371" max="15371" width="3.109375" style="1" customWidth="1"/>
    <col min="15372" max="15372" width="13.21875" style="1" customWidth="1"/>
    <col min="15373" max="15618" width="9" style="1"/>
    <col min="15619" max="15619" width="3.109375" style="1" customWidth="1"/>
    <col min="15620" max="15620" width="15" style="1" customWidth="1"/>
    <col min="15621" max="15626" width="13.21875" style="1" customWidth="1"/>
    <col min="15627" max="15627" width="3.109375" style="1" customWidth="1"/>
    <col min="15628" max="15628" width="13.21875" style="1" customWidth="1"/>
    <col min="15629" max="15874" width="9" style="1"/>
    <col min="15875" max="15875" width="3.109375" style="1" customWidth="1"/>
    <col min="15876" max="15876" width="15" style="1" customWidth="1"/>
    <col min="15877" max="15882" width="13.21875" style="1" customWidth="1"/>
    <col min="15883" max="15883" width="3.109375" style="1" customWidth="1"/>
    <col min="15884" max="15884" width="13.21875" style="1" customWidth="1"/>
    <col min="15885" max="16130" width="9" style="1"/>
    <col min="16131" max="16131" width="3.109375" style="1" customWidth="1"/>
    <col min="16132" max="16132" width="15" style="1" customWidth="1"/>
    <col min="16133" max="16138" width="13.21875" style="1" customWidth="1"/>
    <col min="16139" max="16139" width="3.109375" style="1" customWidth="1"/>
    <col min="16140" max="16140" width="13.21875" style="1" customWidth="1"/>
    <col min="16141" max="16384" width="9" style="1"/>
  </cols>
  <sheetData>
    <row r="1" spans="1:27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9.8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19.8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9.2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6.2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6.2">
      <c r="A6" s="33"/>
      <c r="B6" s="30"/>
      <c r="C6" s="30"/>
      <c r="D6" s="61" t="s">
        <v>120</v>
      </c>
      <c r="E6" s="63" t="s">
        <v>121</v>
      </c>
      <c r="F6" s="62" t="s">
        <v>116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6.2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6.2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6.2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6.2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4.4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24.9" customHeight="1">
      <c r="A14" s="24"/>
      <c r="B14" s="120" t="s">
        <v>28</v>
      </c>
      <c r="C14" s="121"/>
      <c r="D14" s="8">
        <f>C28</f>
        <v>12500000</v>
      </c>
      <c r="E14" s="21">
        <v>3650000</v>
      </c>
      <c r="F14" s="7">
        <f>SUM(P14:P17)</f>
        <v>3458217</v>
      </c>
      <c r="G14" s="7">
        <f t="shared" ref="G14" si="0">E14-F14</f>
        <v>191783</v>
      </c>
      <c r="H14" s="7">
        <f>SUM(P21:P24)</f>
        <v>2650000</v>
      </c>
      <c r="I14" s="8">
        <f>H14-G14</f>
        <v>2458217</v>
      </c>
      <c r="J14" s="24"/>
      <c r="K14" s="24"/>
      <c r="L14" s="37">
        <f>IF(D23="支出済額",D24,0)</f>
        <v>2480564</v>
      </c>
      <c r="M14" s="37">
        <f>IF(E23="支出済額",E24,0)</f>
        <v>0</v>
      </c>
      <c r="N14" s="37">
        <f>IF(F23="支出済額",F24,0)</f>
        <v>0</v>
      </c>
      <c r="O14" s="37">
        <f>IF(G23="支出済額",G24,0)</f>
        <v>0</v>
      </c>
      <c r="P14" s="37">
        <f>SUM(L14:O14)</f>
        <v>2480564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24.9" customHeight="1">
      <c r="A15" s="24"/>
      <c r="B15" s="120" t="s">
        <v>29</v>
      </c>
      <c r="C15" s="121"/>
      <c r="D15" s="9">
        <f>C29</f>
        <v>1250000</v>
      </c>
      <c r="E15" s="17">
        <v>365000</v>
      </c>
      <c r="F15" s="9">
        <f>IF(SUM(L19:N19)&gt;D15,D15,SUM(L19:N19))</f>
        <v>345821</v>
      </c>
      <c r="G15" s="7">
        <f>E15-F15</f>
        <v>19179</v>
      </c>
      <c r="H15" s="9">
        <f>P27</f>
        <v>265000</v>
      </c>
      <c r="I15" s="8">
        <f>IF(F14+H14&lt;=D14,H15-G15,IF(E15&gt;=D15,0,D15-E15))</f>
        <v>245821</v>
      </c>
      <c r="J15" s="24"/>
      <c r="K15" s="24"/>
      <c r="L15" s="37">
        <f>IF(D23="支出済額",D25,0)</f>
        <v>54235</v>
      </c>
      <c r="M15" s="37">
        <f>IF(E23="支出済額",E25,0)</f>
        <v>0</v>
      </c>
      <c r="N15" s="37">
        <f>IF(F23="支出済額",F25,0)</f>
        <v>0</v>
      </c>
      <c r="O15" s="37">
        <f>IF(G23="支出済額",G25,0)</f>
        <v>0</v>
      </c>
      <c r="P15" s="37">
        <f>SUM(L15:O15)</f>
        <v>54235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24.9" customHeight="1">
      <c r="A16" s="24"/>
      <c r="B16" s="120" t="s">
        <v>30</v>
      </c>
      <c r="C16" s="121"/>
      <c r="D16" s="8">
        <f>C30</f>
        <v>13750000</v>
      </c>
      <c r="E16" s="8">
        <f>SUM(E14:E15)</f>
        <v>4015000</v>
      </c>
      <c r="F16" s="8">
        <f>SUM(F14:F15)</f>
        <v>3804038</v>
      </c>
      <c r="G16" s="7">
        <f t="shared" ref="G16" si="1">E16-F16</f>
        <v>210962</v>
      </c>
      <c r="H16" s="8">
        <f>SUM(H14:H15)</f>
        <v>2915000</v>
      </c>
      <c r="I16" s="9">
        <f>SUM(I14:I15)</f>
        <v>2704038</v>
      </c>
      <c r="J16" s="24"/>
      <c r="K16" s="24"/>
      <c r="L16" s="37">
        <f>IF(D23="支出済額",D26,0)</f>
        <v>923418</v>
      </c>
      <c r="M16" s="37">
        <f>IF(E23="支出済額",E26,0)</f>
        <v>0</v>
      </c>
      <c r="N16" s="37">
        <f>IF(F23="支出済額",F26,0)</f>
        <v>0</v>
      </c>
      <c r="O16" s="37">
        <f>IF(G23="支出済額",G26,0)</f>
        <v>0</v>
      </c>
      <c r="P16" s="37">
        <f>SUM(L16:O16)</f>
        <v>923418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0</v>
      </c>
      <c r="N17" s="37">
        <f>IF(F23="支出済額",F27,0)</f>
        <v>0</v>
      </c>
      <c r="O17" s="37">
        <f>IF(G23="支出済額",G27,0)</f>
        <v>0</v>
      </c>
      <c r="P17" s="37">
        <f>SUM(L17:O17)</f>
        <v>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  <c r="AA17" s="24"/>
    </row>
    <row r="18" spans="1:27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2704038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345821</v>
      </c>
      <c r="M19" s="37">
        <f>IF(E23="支出済額",E29,0)</f>
        <v>0</v>
      </c>
      <c r="N19" s="37">
        <f>IF(F23="支出済額",F29,0)</f>
        <v>0</v>
      </c>
      <c r="O19" s="37"/>
      <c r="P19" s="37">
        <f t="shared" si="2"/>
        <v>345821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4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0</v>
      </c>
      <c r="M21" s="37">
        <f>IF(AND(D23="支出済額",E23="支出予定額",F23="支出予定額",G23="支出予定額"),E24,0)</f>
        <v>500000</v>
      </c>
      <c r="N21" s="37">
        <f>IF(AND(D23="支出済額",E23="支出済額",F23="支出予定額",G23="支出予定額"),F24,0)</f>
        <v>0</v>
      </c>
      <c r="O21" s="37">
        <f>IF(AND(D23="支出済額",E23="支出済額",F23="支出済額",G23="支出予定額"),G24,0)</f>
        <v>0</v>
      </c>
      <c r="P21" s="37">
        <f>SUM(L21:O21)</f>
        <v>500000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0</v>
      </c>
      <c r="M22" s="37">
        <f>IF(AND(D23="支出済額",E23="支出予定額",F23="支出予定額",G23="支出予定額"),E25,0)</f>
        <v>50000</v>
      </c>
      <c r="N22" s="37">
        <f>IF(AND(D23="支出済額",E23="支出済額",F23="支出予定額",G23="支出予定額"),F25,0)</f>
        <v>0</v>
      </c>
      <c r="O22" s="37">
        <f>IF(AND(D23="支出済額",E23="支出済額",F23="支出済額",G23="支出予定額"),G25,0)</f>
        <v>0</v>
      </c>
      <c r="P22" s="37">
        <f t="shared" ref="P22:P24" si="3">SUM(L22:O22)</f>
        <v>50000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8" customHeight="1">
      <c r="A23" s="24"/>
      <c r="B23" s="113"/>
      <c r="C23" s="113"/>
      <c r="D23" s="20" t="str">
        <f>IF(OR(E6="第1四半期分"),"支出予定額","支出済額")</f>
        <v>支出済額</v>
      </c>
      <c r="E23" s="20" t="str">
        <f>IF(OR(E6="第1四半期分",E6="第2四半期分"),"支出予定額","支出済額")</f>
        <v>支出予定額</v>
      </c>
      <c r="F23" s="20" t="str">
        <f>IF(OR(E6="第1四半期分",E6="第2四半期分",E6="第3四半期分"),"支出予定額","支出済額")</f>
        <v>支出予定額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0</v>
      </c>
      <c r="M23" s="37">
        <f>IF(AND(D23="支出済額",E23="支出予定額",F23="支出予定額",G23="支出予定額"),E26,0)</f>
        <v>1100000</v>
      </c>
      <c r="N23" s="37">
        <f>IF(AND(D23="支出済額",E23="支出済額",F23="支出予定額",G23="支出予定額"),F26,0)</f>
        <v>0</v>
      </c>
      <c r="O23" s="37">
        <f>IF(AND(D23="支出済額",E23="支出済額",F23="支出済額",G23="支出予定額"),G26,0)</f>
        <v>0</v>
      </c>
      <c r="P23" s="37">
        <f t="shared" si="3"/>
        <v>1100000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4.75" customHeight="1">
      <c r="A24" s="24"/>
      <c r="B24" s="19" t="s">
        <v>24</v>
      </c>
      <c r="C24" s="17">
        <v>5000000</v>
      </c>
      <c r="D24" s="17">
        <v>2480564</v>
      </c>
      <c r="E24" s="17">
        <v>500000</v>
      </c>
      <c r="F24" s="17">
        <v>2000000</v>
      </c>
      <c r="G24" s="17">
        <v>519436</v>
      </c>
      <c r="H24" s="8">
        <f>SUM(D24:G24)</f>
        <v>5500000</v>
      </c>
      <c r="I24" s="8">
        <f t="shared" ref="I24:I30" si="4">C24-H24</f>
        <v>-500000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1000000</v>
      </c>
      <c r="N24" s="37">
        <f>IF(AND(D23="支出済額",E23="支出済額",F23="支出予定額",G23="支出予定額"),F27,0)</f>
        <v>0</v>
      </c>
      <c r="O24" s="37">
        <f>IF(AND(D23="支出済額",E23="支出済額",F23="支出済額",G23="支出予定額"),G27,0)</f>
        <v>0</v>
      </c>
      <c r="P24" s="37">
        <f t="shared" si="3"/>
        <v>1000000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4.75" customHeight="1">
      <c r="A25" s="24"/>
      <c r="B25" s="19" t="s">
        <v>25</v>
      </c>
      <c r="C25" s="17">
        <v>1000000</v>
      </c>
      <c r="D25" s="17">
        <v>54235</v>
      </c>
      <c r="E25" s="17">
        <v>50000</v>
      </c>
      <c r="F25" s="17">
        <v>50000</v>
      </c>
      <c r="G25" s="17">
        <v>50000</v>
      </c>
      <c r="H25" s="8">
        <f>SUM(D25:G25)</f>
        <v>204235</v>
      </c>
      <c r="I25" s="8">
        <f t="shared" si="4"/>
        <v>795765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4.75" customHeight="1">
      <c r="A26" s="24"/>
      <c r="B26" s="19" t="s">
        <v>26</v>
      </c>
      <c r="C26" s="17">
        <v>4000000</v>
      </c>
      <c r="D26" s="17">
        <v>923418</v>
      </c>
      <c r="E26" s="17">
        <v>1100000</v>
      </c>
      <c r="F26" s="17">
        <v>1300000</v>
      </c>
      <c r="G26" s="17">
        <v>972347</v>
      </c>
      <c r="H26" s="8">
        <f>SUM(D26:G26)</f>
        <v>4295765</v>
      </c>
      <c r="I26" s="8">
        <f t="shared" si="4"/>
        <v>-295765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0</v>
      </c>
      <c r="M27" s="37">
        <f>IF(AND(D23="支出済額",E23="支出予定額",F23="支出予定額",G23="支出予定額"),E29,0)</f>
        <v>265000</v>
      </c>
      <c r="N27" s="37">
        <f>IF(AND(D23="支出済額",E23="支出済額",F23="支出予定額",G23="支出予定額"),F29,0)</f>
        <v>0</v>
      </c>
      <c r="O27" s="37">
        <f>IF(AND(D23="支出済額",E23="支出済額",F23="支出済額",G23="支出予定額"),G29,0)</f>
        <v>0</v>
      </c>
      <c r="P27" s="37">
        <f t="shared" ref="P27" si="5">SUM(L27:O27)</f>
        <v>265000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3458217</v>
      </c>
      <c r="E28" s="8">
        <f t="shared" si="6"/>
        <v>2650000</v>
      </c>
      <c r="F28" s="8">
        <f t="shared" si="6"/>
        <v>4850000</v>
      </c>
      <c r="G28" s="8">
        <f t="shared" si="6"/>
        <v>1541783</v>
      </c>
      <c r="H28" s="8">
        <f t="shared" si="6"/>
        <v>12500000</v>
      </c>
      <c r="I28" s="8">
        <f t="shared" si="4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24.75" customHeight="1">
      <c r="A29" s="24"/>
      <c r="B29" s="19" t="s">
        <v>29</v>
      </c>
      <c r="C29" s="17">
        <v>1250000</v>
      </c>
      <c r="D29" s="9">
        <f>MIN(ROUNDDOWN(D28*I3,0),D15)</f>
        <v>345821</v>
      </c>
      <c r="E29" s="9">
        <f>MIN(ROUNDDOWN((D28+E28)*I3,0)-D29,D15-D29)</f>
        <v>265000</v>
      </c>
      <c r="F29" s="9">
        <f>MIN(ROUNDDOWN((D28+E28+F28)*I3,0)-D29-E29,D15-D29-E29)</f>
        <v>485000</v>
      </c>
      <c r="G29" s="9">
        <f>MIN(ROUNDDOWN(SUM(D28:G28)*I3,0)-SUM(D29:F29),D15-SUM(D29:F29))</f>
        <v>154179</v>
      </c>
      <c r="H29" s="8">
        <f>SUM(D29:G29)</f>
        <v>1250000</v>
      </c>
      <c r="I29" s="8">
        <f t="shared" si="4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3804038</v>
      </c>
      <c r="E30" s="8">
        <f t="shared" si="7"/>
        <v>2915000</v>
      </c>
      <c r="F30" s="8">
        <f t="shared" si="7"/>
        <v>5335000</v>
      </c>
      <c r="G30" s="8">
        <f t="shared" si="7"/>
        <v>1695962</v>
      </c>
      <c r="H30" s="8">
        <f t="shared" si="7"/>
        <v>13750000</v>
      </c>
      <c r="I30" s="8">
        <f t="shared" si="4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3.5" customHeight="1">
      <c r="A32" s="24"/>
      <c r="B32" s="34"/>
      <c r="C32" s="35"/>
      <c r="D32" s="35"/>
      <c r="E32" s="35"/>
      <c r="F32" s="35"/>
      <c r="G32" s="35"/>
      <c r="H32" s="35"/>
      <c r="I32" s="3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3.5" customHeight="1">
      <c r="A33" s="24"/>
      <c r="B33" s="34"/>
      <c r="C33" s="35"/>
      <c r="D33" s="35"/>
      <c r="E33" s="35"/>
      <c r="F33" s="35"/>
      <c r="G33" s="35"/>
      <c r="H33" s="35"/>
      <c r="I33" s="3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3.5" customHeight="1">
      <c r="A34" s="24"/>
      <c r="B34" s="34"/>
      <c r="C34" s="35"/>
      <c r="D34" s="35"/>
      <c r="E34" s="35"/>
      <c r="F34" s="35"/>
      <c r="G34" s="35"/>
      <c r="H34" s="35"/>
      <c r="I34" s="3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3.5" customHeight="1">
      <c r="A35" s="24"/>
      <c r="B35" s="34"/>
      <c r="C35" s="35"/>
      <c r="D35" s="35"/>
      <c r="E35" s="35"/>
      <c r="F35" s="35"/>
      <c r="G35" s="35"/>
      <c r="H35" s="35"/>
      <c r="I35" s="3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3.5" customHeight="1">
      <c r="A36" s="24"/>
      <c r="B36" s="34"/>
      <c r="C36" s="35"/>
      <c r="D36" s="35"/>
      <c r="E36" s="35"/>
      <c r="F36" s="35"/>
      <c r="G36" s="35"/>
      <c r="H36" s="35"/>
      <c r="I36" s="3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3.5" customHeight="1">
      <c r="A37" s="24"/>
      <c r="B37" s="34"/>
      <c r="C37" s="35"/>
      <c r="D37" s="35"/>
      <c r="E37" s="35"/>
      <c r="F37" s="35"/>
      <c r="G37" s="35"/>
      <c r="H37" s="35"/>
      <c r="I37" s="3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3.5" customHeight="1">
      <c r="A39" s="24"/>
      <c r="B39" s="34"/>
      <c r="C39" s="35"/>
      <c r="D39" s="35"/>
      <c r="E39" s="35"/>
      <c r="F39" s="35"/>
      <c r="G39" s="35"/>
      <c r="H39" s="35"/>
      <c r="I39" s="3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3.5" customHeight="1">
      <c r="A40" s="24"/>
      <c r="B40" s="34"/>
      <c r="C40" s="35"/>
      <c r="D40" s="35"/>
      <c r="E40" s="35"/>
      <c r="F40" s="35"/>
      <c r="G40" s="35"/>
      <c r="H40" s="35"/>
      <c r="I40" s="3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3.5" customHeight="1">
      <c r="A41" s="24"/>
      <c r="B41" s="34"/>
      <c r="C41" s="35"/>
      <c r="D41" s="35"/>
      <c r="E41" s="35"/>
      <c r="F41" s="35"/>
      <c r="G41" s="35"/>
      <c r="H41" s="35"/>
      <c r="I41" s="3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3.5" customHeight="1">
      <c r="A42" s="24"/>
      <c r="B42" s="34"/>
      <c r="C42" s="35"/>
      <c r="D42" s="35"/>
      <c r="E42" s="35"/>
      <c r="F42" s="35"/>
      <c r="G42" s="35"/>
      <c r="H42" s="35"/>
      <c r="I42" s="3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3.5" customHeight="1">
      <c r="A43" s="24"/>
      <c r="B43" s="34"/>
      <c r="C43" s="35"/>
      <c r="D43" s="35"/>
      <c r="E43" s="35"/>
      <c r="F43" s="35"/>
      <c r="G43" s="35"/>
      <c r="H43" s="35"/>
      <c r="I43" s="3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ht="13.5" customHeight="1">
      <c r="A44" s="24"/>
      <c r="B44" s="34"/>
      <c r="C44" s="35"/>
      <c r="D44" s="35"/>
      <c r="E44" s="35"/>
      <c r="F44" s="35"/>
      <c r="G44" s="35"/>
      <c r="H44" s="35"/>
      <c r="I44" s="3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3.5" customHeight="1">
      <c r="A45" s="24"/>
      <c r="B45" s="34"/>
      <c r="C45" s="35"/>
      <c r="D45" s="35"/>
      <c r="E45" s="35"/>
      <c r="F45" s="35"/>
      <c r="G45" s="35"/>
      <c r="H45" s="35"/>
      <c r="I45" s="3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3.5" customHeight="1">
      <c r="A46" s="24"/>
      <c r="B46" s="34"/>
      <c r="C46" s="35"/>
      <c r="D46" s="35"/>
      <c r="E46" s="35"/>
      <c r="F46" s="35"/>
      <c r="G46" s="35"/>
      <c r="H46" s="35"/>
      <c r="I46" s="3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3.5" customHeight="1">
      <c r="A47" s="24"/>
      <c r="B47" s="34"/>
      <c r="C47" s="35"/>
      <c r="D47" s="35"/>
      <c r="E47" s="35"/>
      <c r="F47" s="35"/>
      <c r="G47" s="35"/>
      <c r="H47" s="35"/>
      <c r="I47" s="3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3.5" customHeight="1">
      <c r="A48" s="24"/>
      <c r="B48" s="34"/>
      <c r="C48" s="35"/>
      <c r="D48" s="35"/>
      <c r="E48" s="35"/>
      <c r="F48" s="35"/>
      <c r="G48" s="35"/>
      <c r="H48" s="35"/>
      <c r="I48" s="3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3.5" customHeight="1">
      <c r="A49" s="24"/>
      <c r="B49" s="34"/>
      <c r="C49" s="35"/>
      <c r="D49" s="35"/>
      <c r="E49" s="35"/>
      <c r="F49" s="35"/>
      <c r="G49" s="35"/>
      <c r="H49" s="35"/>
      <c r="I49" s="3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3.5" customHeight="1">
      <c r="A50" s="24"/>
      <c r="B50" s="34"/>
      <c r="C50" s="35"/>
      <c r="D50" s="35"/>
      <c r="E50" s="35"/>
      <c r="F50" s="35"/>
      <c r="G50" s="35"/>
      <c r="H50" s="35"/>
      <c r="I50" s="3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3.5" customHeight="1">
      <c r="A51" s="24"/>
      <c r="B51" s="34"/>
      <c r="C51" s="35"/>
      <c r="D51" s="35"/>
      <c r="E51" s="35"/>
      <c r="F51" s="35"/>
      <c r="G51" s="35"/>
      <c r="H51" s="35"/>
      <c r="I51" s="3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3.5" customHeight="1">
      <c r="A52" s="24"/>
      <c r="B52" s="34"/>
      <c r="C52" s="35"/>
      <c r="D52" s="35"/>
      <c r="E52" s="35"/>
      <c r="F52" s="35"/>
      <c r="G52" s="35"/>
      <c r="H52" s="35"/>
      <c r="I52" s="3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3.5" customHeight="1">
      <c r="A53" s="24"/>
      <c r="B53" s="34"/>
      <c r="C53" s="35"/>
      <c r="D53" s="35"/>
      <c r="E53" s="35"/>
      <c r="F53" s="35"/>
      <c r="G53" s="35"/>
      <c r="H53" s="35"/>
      <c r="I53" s="3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>
      <c r="Y54" s="15"/>
      <c r="Z54" s="15"/>
    </row>
  </sheetData>
  <sheetProtection sheet="1" objects="1" scenarios="1"/>
  <mergeCells count="13">
    <mergeCell ref="H22:H23"/>
    <mergeCell ref="I22:I23"/>
    <mergeCell ref="B15:C15"/>
    <mergeCell ref="B16:C16"/>
    <mergeCell ref="B18:F18"/>
    <mergeCell ref="B20:E20"/>
    <mergeCell ref="B22:B23"/>
    <mergeCell ref="C22:C23"/>
    <mergeCell ref="E7:F7"/>
    <mergeCell ref="B11:D11"/>
    <mergeCell ref="B13:C13"/>
    <mergeCell ref="L13:M13"/>
    <mergeCell ref="B14:C14"/>
  </mergeCells>
  <phoneticPr fontId="2"/>
  <dataValidations count="1">
    <dataValidation type="list" allowBlank="1" showInputMessage="1" showErrorMessage="1" sqref="WVM983079:WVP983079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1:G65571 JA65575:JD65575 SW65575:SZ65575 ACS65575:ACV65575 AMO65575:AMR65575 AWK65575:AWN65575 BGG65575:BGJ65575 BQC65575:BQF65575 BZY65575:CAB65575 CJU65575:CJX65575 CTQ65575:CTT65575 DDM65575:DDP65575 DNI65575:DNL65575 DXE65575:DXH65575 EHA65575:EHD65575 EQW65575:EQZ65575 FAS65575:FAV65575 FKO65575:FKR65575 FUK65575:FUN65575 GEG65575:GEJ65575 GOC65575:GOF65575 GXY65575:GYB65575 HHU65575:HHX65575 HRQ65575:HRT65575 IBM65575:IBP65575 ILI65575:ILL65575 IVE65575:IVH65575 JFA65575:JFD65575 JOW65575:JOZ65575 JYS65575:JYV65575 KIO65575:KIR65575 KSK65575:KSN65575 LCG65575:LCJ65575 LMC65575:LMF65575 LVY65575:LWB65575 MFU65575:MFX65575 MPQ65575:MPT65575 MZM65575:MZP65575 NJI65575:NJL65575 NTE65575:NTH65575 ODA65575:ODD65575 OMW65575:OMZ65575 OWS65575:OWV65575 PGO65575:PGR65575 PQK65575:PQN65575 QAG65575:QAJ65575 QKC65575:QKF65575 QTY65575:QUB65575 RDU65575:RDX65575 RNQ65575:RNT65575 RXM65575:RXP65575 SHI65575:SHL65575 SRE65575:SRH65575 TBA65575:TBD65575 TKW65575:TKZ65575 TUS65575:TUV65575 UEO65575:UER65575 UOK65575:UON65575 UYG65575:UYJ65575 VIC65575:VIF65575 VRY65575:VSB65575 WBU65575:WBX65575 WLQ65575:WLT65575 WVM65575:WVP65575 D131107:G131107 JA131111:JD131111 SW131111:SZ131111 ACS131111:ACV131111 AMO131111:AMR131111 AWK131111:AWN131111 BGG131111:BGJ131111 BQC131111:BQF131111 BZY131111:CAB131111 CJU131111:CJX131111 CTQ131111:CTT131111 DDM131111:DDP131111 DNI131111:DNL131111 DXE131111:DXH131111 EHA131111:EHD131111 EQW131111:EQZ131111 FAS131111:FAV131111 FKO131111:FKR131111 FUK131111:FUN131111 GEG131111:GEJ131111 GOC131111:GOF131111 GXY131111:GYB131111 HHU131111:HHX131111 HRQ131111:HRT131111 IBM131111:IBP131111 ILI131111:ILL131111 IVE131111:IVH131111 JFA131111:JFD131111 JOW131111:JOZ131111 JYS131111:JYV131111 KIO131111:KIR131111 KSK131111:KSN131111 LCG131111:LCJ131111 LMC131111:LMF131111 LVY131111:LWB131111 MFU131111:MFX131111 MPQ131111:MPT131111 MZM131111:MZP131111 NJI131111:NJL131111 NTE131111:NTH131111 ODA131111:ODD131111 OMW131111:OMZ131111 OWS131111:OWV131111 PGO131111:PGR131111 PQK131111:PQN131111 QAG131111:QAJ131111 QKC131111:QKF131111 QTY131111:QUB131111 RDU131111:RDX131111 RNQ131111:RNT131111 RXM131111:RXP131111 SHI131111:SHL131111 SRE131111:SRH131111 TBA131111:TBD131111 TKW131111:TKZ131111 TUS131111:TUV131111 UEO131111:UER131111 UOK131111:UON131111 UYG131111:UYJ131111 VIC131111:VIF131111 VRY131111:VSB131111 WBU131111:WBX131111 WLQ131111:WLT131111 WVM131111:WVP131111 D196643:G196643 JA196647:JD196647 SW196647:SZ196647 ACS196647:ACV196647 AMO196647:AMR196647 AWK196647:AWN196647 BGG196647:BGJ196647 BQC196647:BQF196647 BZY196647:CAB196647 CJU196647:CJX196647 CTQ196647:CTT196647 DDM196647:DDP196647 DNI196647:DNL196647 DXE196647:DXH196647 EHA196647:EHD196647 EQW196647:EQZ196647 FAS196647:FAV196647 FKO196647:FKR196647 FUK196647:FUN196647 GEG196647:GEJ196647 GOC196647:GOF196647 GXY196647:GYB196647 HHU196647:HHX196647 HRQ196647:HRT196647 IBM196647:IBP196647 ILI196647:ILL196647 IVE196647:IVH196647 JFA196647:JFD196647 JOW196647:JOZ196647 JYS196647:JYV196647 KIO196647:KIR196647 KSK196647:KSN196647 LCG196647:LCJ196647 LMC196647:LMF196647 LVY196647:LWB196647 MFU196647:MFX196647 MPQ196647:MPT196647 MZM196647:MZP196647 NJI196647:NJL196647 NTE196647:NTH196647 ODA196647:ODD196647 OMW196647:OMZ196647 OWS196647:OWV196647 PGO196647:PGR196647 PQK196647:PQN196647 QAG196647:QAJ196647 QKC196647:QKF196647 QTY196647:QUB196647 RDU196647:RDX196647 RNQ196647:RNT196647 RXM196647:RXP196647 SHI196647:SHL196647 SRE196647:SRH196647 TBA196647:TBD196647 TKW196647:TKZ196647 TUS196647:TUV196647 UEO196647:UER196647 UOK196647:UON196647 UYG196647:UYJ196647 VIC196647:VIF196647 VRY196647:VSB196647 WBU196647:WBX196647 WLQ196647:WLT196647 WVM196647:WVP196647 D262179:G262179 JA262183:JD262183 SW262183:SZ262183 ACS262183:ACV262183 AMO262183:AMR262183 AWK262183:AWN262183 BGG262183:BGJ262183 BQC262183:BQF262183 BZY262183:CAB262183 CJU262183:CJX262183 CTQ262183:CTT262183 DDM262183:DDP262183 DNI262183:DNL262183 DXE262183:DXH262183 EHA262183:EHD262183 EQW262183:EQZ262183 FAS262183:FAV262183 FKO262183:FKR262183 FUK262183:FUN262183 GEG262183:GEJ262183 GOC262183:GOF262183 GXY262183:GYB262183 HHU262183:HHX262183 HRQ262183:HRT262183 IBM262183:IBP262183 ILI262183:ILL262183 IVE262183:IVH262183 JFA262183:JFD262183 JOW262183:JOZ262183 JYS262183:JYV262183 KIO262183:KIR262183 KSK262183:KSN262183 LCG262183:LCJ262183 LMC262183:LMF262183 LVY262183:LWB262183 MFU262183:MFX262183 MPQ262183:MPT262183 MZM262183:MZP262183 NJI262183:NJL262183 NTE262183:NTH262183 ODA262183:ODD262183 OMW262183:OMZ262183 OWS262183:OWV262183 PGO262183:PGR262183 PQK262183:PQN262183 QAG262183:QAJ262183 QKC262183:QKF262183 QTY262183:QUB262183 RDU262183:RDX262183 RNQ262183:RNT262183 RXM262183:RXP262183 SHI262183:SHL262183 SRE262183:SRH262183 TBA262183:TBD262183 TKW262183:TKZ262183 TUS262183:TUV262183 UEO262183:UER262183 UOK262183:UON262183 UYG262183:UYJ262183 VIC262183:VIF262183 VRY262183:VSB262183 WBU262183:WBX262183 WLQ262183:WLT262183 WVM262183:WVP262183 D327715:G327715 JA327719:JD327719 SW327719:SZ327719 ACS327719:ACV327719 AMO327719:AMR327719 AWK327719:AWN327719 BGG327719:BGJ327719 BQC327719:BQF327719 BZY327719:CAB327719 CJU327719:CJX327719 CTQ327719:CTT327719 DDM327719:DDP327719 DNI327719:DNL327719 DXE327719:DXH327719 EHA327719:EHD327719 EQW327719:EQZ327719 FAS327719:FAV327719 FKO327719:FKR327719 FUK327719:FUN327719 GEG327719:GEJ327719 GOC327719:GOF327719 GXY327719:GYB327719 HHU327719:HHX327719 HRQ327719:HRT327719 IBM327719:IBP327719 ILI327719:ILL327719 IVE327719:IVH327719 JFA327719:JFD327719 JOW327719:JOZ327719 JYS327719:JYV327719 KIO327719:KIR327719 KSK327719:KSN327719 LCG327719:LCJ327719 LMC327719:LMF327719 LVY327719:LWB327719 MFU327719:MFX327719 MPQ327719:MPT327719 MZM327719:MZP327719 NJI327719:NJL327719 NTE327719:NTH327719 ODA327719:ODD327719 OMW327719:OMZ327719 OWS327719:OWV327719 PGO327719:PGR327719 PQK327719:PQN327719 QAG327719:QAJ327719 QKC327719:QKF327719 QTY327719:QUB327719 RDU327719:RDX327719 RNQ327719:RNT327719 RXM327719:RXP327719 SHI327719:SHL327719 SRE327719:SRH327719 TBA327719:TBD327719 TKW327719:TKZ327719 TUS327719:TUV327719 UEO327719:UER327719 UOK327719:UON327719 UYG327719:UYJ327719 VIC327719:VIF327719 VRY327719:VSB327719 WBU327719:WBX327719 WLQ327719:WLT327719 WVM327719:WVP327719 D393251:G393251 JA393255:JD393255 SW393255:SZ393255 ACS393255:ACV393255 AMO393255:AMR393255 AWK393255:AWN393255 BGG393255:BGJ393255 BQC393255:BQF393255 BZY393255:CAB393255 CJU393255:CJX393255 CTQ393255:CTT393255 DDM393255:DDP393255 DNI393255:DNL393255 DXE393255:DXH393255 EHA393255:EHD393255 EQW393255:EQZ393255 FAS393255:FAV393255 FKO393255:FKR393255 FUK393255:FUN393255 GEG393255:GEJ393255 GOC393255:GOF393255 GXY393255:GYB393255 HHU393255:HHX393255 HRQ393255:HRT393255 IBM393255:IBP393255 ILI393255:ILL393255 IVE393255:IVH393255 JFA393255:JFD393255 JOW393255:JOZ393255 JYS393255:JYV393255 KIO393255:KIR393255 KSK393255:KSN393255 LCG393255:LCJ393255 LMC393255:LMF393255 LVY393255:LWB393255 MFU393255:MFX393255 MPQ393255:MPT393255 MZM393255:MZP393255 NJI393255:NJL393255 NTE393255:NTH393255 ODA393255:ODD393255 OMW393255:OMZ393255 OWS393255:OWV393255 PGO393255:PGR393255 PQK393255:PQN393255 QAG393255:QAJ393255 QKC393255:QKF393255 QTY393255:QUB393255 RDU393255:RDX393255 RNQ393255:RNT393255 RXM393255:RXP393255 SHI393255:SHL393255 SRE393255:SRH393255 TBA393255:TBD393255 TKW393255:TKZ393255 TUS393255:TUV393255 UEO393255:UER393255 UOK393255:UON393255 UYG393255:UYJ393255 VIC393255:VIF393255 VRY393255:VSB393255 WBU393255:WBX393255 WLQ393255:WLT393255 WVM393255:WVP393255 D458787:G458787 JA458791:JD458791 SW458791:SZ458791 ACS458791:ACV458791 AMO458791:AMR458791 AWK458791:AWN458791 BGG458791:BGJ458791 BQC458791:BQF458791 BZY458791:CAB458791 CJU458791:CJX458791 CTQ458791:CTT458791 DDM458791:DDP458791 DNI458791:DNL458791 DXE458791:DXH458791 EHA458791:EHD458791 EQW458791:EQZ458791 FAS458791:FAV458791 FKO458791:FKR458791 FUK458791:FUN458791 GEG458791:GEJ458791 GOC458791:GOF458791 GXY458791:GYB458791 HHU458791:HHX458791 HRQ458791:HRT458791 IBM458791:IBP458791 ILI458791:ILL458791 IVE458791:IVH458791 JFA458791:JFD458791 JOW458791:JOZ458791 JYS458791:JYV458791 KIO458791:KIR458791 KSK458791:KSN458791 LCG458791:LCJ458791 LMC458791:LMF458791 LVY458791:LWB458791 MFU458791:MFX458791 MPQ458791:MPT458791 MZM458791:MZP458791 NJI458791:NJL458791 NTE458791:NTH458791 ODA458791:ODD458791 OMW458791:OMZ458791 OWS458791:OWV458791 PGO458791:PGR458791 PQK458791:PQN458791 QAG458791:QAJ458791 QKC458791:QKF458791 QTY458791:QUB458791 RDU458791:RDX458791 RNQ458791:RNT458791 RXM458791:RXP458791 SHI458791:SHL458791 SRE458791:SRH458791 TBA458791:TBD458791 TKW458791:TKZ458791 TUS458791:TUV458791 UEO458791:UER458791 UOK458791:UON458791 UYG458791:UYJ458791 VIC458791:VIF458791 VRY458791:VSB458791 WBU458791:WBX458791 WLQ458791:WLT458791 WVM458791:WVP458791 D524323:G524323 JA524327:JD524327 SW524327:SZ524327 ACS524327:ACV524327 AMO524327:AMR524327 AWK524327:AWN524327 BGG524327:BGJ524327 BQC524327:BQF524327 BZY524327:CAB524327 CJU524327:CJX524327 CTQ524327:CTT524327 DDM524327:DDP524327 DNI524327:DNL524327 DXE524327:DXH524327 EHA524327:EHD524327 EQW524327:EQZ524327 FAS524327:FAV524327 FKO524327:FKR524327 FUK524327:FUN524327 GEG524327:GEJ524327 GOC524327:GOF524327 GXY524327:GYB524327 HHU524327:HHX524327 HRQ524327:HRT524327 IBM524327:IBP524327 ILI524327:ILL524327 IVE524327:IVH524327 JFA524327:JFD524327 JOW524327:JOZ524327 JYS524327:JYV524327 KIO524327:KIR524327 KSK524327:KSN524327 LCG524327:LCJ524327 LMC524327:LMF524327 LVY524327:LWB524327 MFU524327:MFX524327 MPQ524327:MPT524327 MZM524327:MZP524327 NJI524327:NJL524327 NTE524327:NTH524327 ODA524327:ODD524327 OMW524327:OMZ524327 OWS524327:OWV524327 PGO524327:PGR524327 PQK524327:PQN524327 QAG524327:QAJ524327 QKC524327:QKF524327 QTY524327:QUB524327 RDU524327:RDX524327 RNQ524327:RNT524327 RXM524327:RXP524327 SHI524327:SHL524327 SRE524327:SRH524327 TBA524327:TBD524327 TKW524327:TKZ524327 TUS524327:TUV524327 UEO524327:UER524327 UOK524327:UON524327 UYG524327:UYJ524327 VIC524327:VIF524327 VRY524327:VSB524327 WBU524327:WBX524327 WLQ524327:WLT524327 WVM524327:WVP524327 D589859:G589859 JA589863:JD589863 SW589863:SZ589863 ACS589863:ACV589863 AMO589863:AMR589863 AWK589863:AWN589863 BGG589863:BGJ589863 BQC589863:BQF589863 BZY589863:CAB589863 CJU589863:CJX589863 CTQ589863:CTT589863 DDM589863:DDP589863 DNI589863:DNL589863 DXE589863:DXH589863 EHA589863:EHD589863 EQW589863:EQZ589863 FAS589863:FAV589863 FKO589863:FKR589863 FUK589863:FUN589863 GEG589863:GEJ589863 GOC589863:GOF589863 GXY589863:GYB589863 HHU589863:HHX589863 HRQ589863:HRT589863 IBM589863:IBP589863 ILI589863:ILL589863 IVE589863:IVH589863 JFA589863:JFD589863 JOW589863:JOZ589863 JYS589863:JYV589863 KIO589863:KIR589863 KSK589863:KSN589863 LCG589863:LCJ589863 LMC589863:LMF589863 LVY589863:LWB589863 MFU589863:MFX589863 MPQ589863:MPT589863 MZM589863:MZP589863 NJI589863:NJL589863 NTE589863:NTH589863 ODA589863:ODD589863 OMW589863:OMZ589863 OWS589863:OWV589863 PGO589863:PGR589863 PQK589863:PQN589863 QAG589863:QAJ589863 QKC589863:QKF589863 QTY589863:QUB589863 RDU589863:RDX589863 RNQ589863:RNT589863 RXM589863:RXP589863 SHI589863:SHL589863 SRE589863:SRH589863 TBA589863:TBD589863 TKW589863:TKZ589863 TUS589863:TUV589863 UEO589863:UER589863 UOK589863:UON589863 UYG589863:UYJ589863 VIC589863:VIF589863 VRY589863:VSB589863 WBU589863:WBX589863 WLQ589863:WLT589863 WVM589863:WVP589863 D655395:G655395 JA655399:JD655399 SW655399:SZ655399 ACS655399:ACV655399 AMO655399:AMR655399 AWK655399:AWN655399 BGG655399:BGJ655399 BQC655399:BQF655399 BZY655399:CAB655399 CJU655399:CJX655399 CTQ655399:CTT655399 DDM655399:DDP655399 DNI655399:DNL655399 DXE655399:DXH655399 EHA655399:EHD655399 EQW655399:EQZ655399 FAS655399:FAV655399 FKO655399:FKR655399 FUK655399:FUN655399 GEG655399:GEJ655399 GOC655399:GOF655399 GXY655399:GYB655399 HHU655399:HHX655399 HRQ655399:HRT655399 IBM655399:IBP655399 ILI655399:ILL655399 IVE655399:IVH655399 JFA655399:JFD655399 JOW655399:JOZ655399 JYS655399:JYV655399 KIO655399:KIR655399 KSK655399:KSN655399 LCG655399:LCJ655399 LMC655399:LMF655399 LVY655399:LWB655399 MFU655399:MFX655399 MPQ655399:MPT655399 MZM655399:MZP655399 NJI655399:NJL655399 NTE655399:NTH655399 ODA655399:ODD655399 OMW655399:OMZ655399 OWS655399:OWV655399 PGO655399:PGR655399 PQK655399:PQN655399 QAG655399:QAJ655399 QKC655399:QKF655399 QTY655399:QUB655399 RDU655399:RDX655399 RNQ655399:RNT655399 RXM655399:RXP655399 SHI655399:SHL655399 SRE655399:SRH655399 TBA655399:TBD655399 TKW655399:TKZ655399 TUS655399:TUV655399 UEO655399:UER655399 UOK655399:UON655399 UYG655399:UYJ655399 VIC655399:VIF655399 VRY655399:VSB655399 WBU655399:WBX655399 WLQ655399:WLT655399 WVM655399:WVP655399 D720931:G720931 JA720935:JD720935 SW720935:SZ720935 ACS720935:ACV720935 AMO720935:AMR720935 AWK720935:AWN720935 BGG720935:BGJ720935 BQC720935:BQF720935 BZY720935:CAB720935 CJU720935:CJX720935 CTQ720935:CTT720935 DDM720935:DDP720935 DNI720935:DNL720935 DXE720935:DXH720935 EHA720935:EHD720935 EQW720935:EQZ720935 FAS720935:FAV720935 FKO720935:FKR720935 FUK720935:FUN720935 GEG720935:GEJ720935 GOC720935:GOF720935 GXY720935:GYB720935 HHU720935:HHX720935 HRQ720935:HRT720935 IBM720935:IBP720935 ILI720935:ILL720935 IVE720935:IVH720935 JFA720935:JFD720935 JOW720935:JOZ720935 JYS720935:JYV720935 KIO720935:KIR720935 KSK720935:KSN720935 LCG720935:LCJ720935 LMC720935:LMF720935 LVY720935:LWB720935 MFU720935:MFX720935 MPQ720935:MPT720935 MZM720935:MZP720935 NJI720935:NJL720935 NTE720935:NTH720935 ODA720935:ODD720935 OMW720935:OMZ720935 OWS720935:OWV720935 PGO720935:PGR720935 PQK720935:PQN720935 QAG720935:QAJ720935 QKC720935:QKF720935 QTY720935:QUB720935 RDU720935:RDX720935 RNQ720935:RNT720935 RXM720935:RXP720935 SHI720935:SHL720935 SRE720935:SRH720935 TBA720935:TBD720935 TKW720935:TKZ720935 TUS720935:TUV720935 UEO720935:UER720935 UOK720935:UON720935 UYG720935:UYJ720935 VIC720935:VIF720935 VRY720935:VSB720935 WBU720935:WBX720935 WLQ720935:WLT720935 WVM720935:WVP720935 D786467:G786467 JA786471:JD786471 SW786471:SZ786471 ACS786471:ACV786471 AMO786471:AMR786471 AWK786471:AWN786471 BGG786471:BGJ786471 BQC786471:BQF786471 BZY786471:CAB786471 CJU786471:CJX786471 CTQ786471:CTT786471 DDM786471:DDP786471 DNI786471:DNL786471 DXE786471:DXH786471 EHA786471:EHD786471 EQW786471:EQZ786471 FAS786471:FAV786471 FKO786471:FKR786471 FUK786471:FUN786471 GEG786471:GEJ786471 GOC786471:GOF786471 GXY786471:GYB786471 HHU786471:HHX786471 HRQ786471:HRT786471 IBM786471:IBP786471 ILI786471:ILL786471 IVE786471:IVH786471 JFA786471:JFD786471 JOW786471:JOZ786471 JYS786471:JYV786471 KIO786471:KIR786471 KSK786471:KSN786471 LCG786471:LCJ786471 LMC786471:LMF786471 LVY786471:LWB786471 MFU786471:MFX786471 MPQ786471:MPT786471 MZM786471:MZP786471 NJI786471:NJL786471 NTE786471:NTH786471 ODA786471:ODD786471 OMW786471:OMZ786471 OWS786471:OWV786471 PGO786471:PGR786471 PQK786471:PQN786471 QAG786471:QAJ786471 QKC786471:QKF786471 QTY786471:QUB786471 RDU786471:RDX786471 RNQ786471:RNT786471 RXM786471:RXP786471 SHI786471:SHL786471 SRE786471:SRH786471 TBA786471:TBD786471 TKW786471:TKZ786471 TUS786471:TUV786471 UEO786471:UER786471 UOK786471:UON786471 UYG786471:UYJ786471 VIC786471:VIF786471 VRY786471:VSB786471 WBU786471:WBX786471 WLQ786471:WLT786471 WVM786471:WVP786471 D852003:G852003 JA852007:JD852007 SW852007:SZ852007 ACS852007:ACV852007 AMO852007:AMR852007 AWK852007:AWN852007 BGG852007:BGJ852007 BQC852007:BQF852007 BZY852007:CAB852007 CJU852007:CJX852007 CTQ852007:CTT852007 DDM852007:DDP852007 DNI852007:DNL852007 DXE852007:DXH852007 EHA852007:EHD852007 EQW852007:EQZ852007 FAS852007:FAV852007 FKO852007:FKR852007 FUK852007:FUN852007 GEG852007:GEJ852007 GOC852007:GOF852007 GXY852007:GYB852007 HHU852007:HHX852007 HRQ852007:HRT852007 IBM852007:IBP852007 ILI852007:ILL852007 IVE852007:IVH852007 JFA852007:JFD852007 JOW852007:JOZ852007 JYS852007:JYV852007 KIO852007:KIR852007 KSK852007:KSN852007 LCG852007:LCJ852007 LMC852007:LMF852007 LVY852007:LWB852007 MFU852007:MFX852007 MPQ852007:MPT852007 MZM852007:MZP852007 NJI852007:NJL852007 NTE852007:NTH852007 ODA852007:ODD852007 OMW852007:OMZ852007 OWS852007:OWV852007 PGO852007:PGR852007 PQK852007:PQN852007 QAG852007:QAJ852007 QKC852007:QKF852007 QTY852007:QUB852007 RDU852007:RDX852007 RNQ852007:RNT852007 RXM852007:RXP852007 SHI852007:SHL852007 SRE852007:SRH852007 TBA852007:TBD852007 TKW852007:TKZ852007 TUS852007:TUV852007 UEO852007:UER852007 UOK852007:UON852007 UYG852007:UYJ852007 VIC852007:VIF852007 VRY852007:VSB852007 WBU852007:WBX852007 WLQ852007:WLT852007 WVM852007:WVP852007 D917539:G917539 JA917543:JD917543 SW917543:SZ917543 ACS917543:ACV917543 AMO917543:AMR917543 AWK917543:AWN917543 BGG917543:BGJ917543 BQC917543:BQF917543 BZY917543:CAB917543 CJU917543:CJX917543 CTQ917543:CTT917543 DDM917543:DDP917543 DNI917543:DNL917543 DXE917543:DXH917543 EHA917543:EHD917543 EQW917543:EQZ917543 FAS917543:FAV917543 FKO917543:FKR917543 FUK917543:FUN917543 GEG917543:GEJ917543 GOC917543:GOF917543 GXY917543:GYB917543 HHU917543:HHX917543 HRQ917543:HRT917543 IBM917543:IBP917543 ILI917543:ILL917543 IVE917543:IVH917543 JFA917543:JFD917543 JOW917543:JOZ917543 JYS917543:JYV917543 KIO917543:KIR917543 KSK917543:KSN917543 LCG917543:LCJ917543 LMC917543:LMF917543 LVY917543:LWB917543 MFU917543:MFX917543 MPQ917543:MPT917543 MZM917543:MZP917543 NJI917543:NJL917543 NTE917543:NTH917543 ODA917543:ODD917543 OMW917543:OMZ917543 OWS917543:OWV917543 PGO917543:PGR917543 PQK917543:PQN917543 QAG917543:QAJ917543 QKC917543:QKF917543 QTY917543:QUB917543 RDU917543:RDX917543 RNQ917543:RNT917543 RXM917543:RXP917543 SHI917543:SHL917543 SRE917543:SRH917543 TBA917543:TBD917543 TKW917543:TKZ917543 TUS917543:TUV917543 UEO917543:UER917543 UOK917543:UON917543 UYG917543:UYJ917543 VIC917543:VIF917543 VRY917543:VSB917543 WBU917543:WBX917543 WLQ917543:WLT917543 WVM917543:WVP917543 D983075:G983075 JA983079:JD983079 SW983079:SZ983079 ACS983079:ACV983079 AMO983079:AMR983079 AWK983079:AWN983079 BGG983079:BGJ983079 BQC983079:BQF983079 BZY983079:CAB983079 CJU983079:CJX983079 CTQ983079:CTT983079 DDM983079:DDP983079 DNI983079:DNL983079 DXE983079:DXH983079 EHA983079:EHD983079 EQW983079:EQZ983079 FAS983079:FAV983079 FKO983079:FKR983079 FUK983079:FUN983079 GEG983079:GEJ983079 GOC983079:GOF983079 GXY983079:GYB983079 HHU983079:HHX983079 HRQ983079:HRT983079 IBM983079:IBP983079 ILI983079:ILL983079 IVE983079:IVH983079 JFA983079:JFD983079 JOW983079:JOZ983079 JYS983079:JYV983079 KIO983079:KIR983079 KSK983079:KSN983079 LCG983079:LCJ983079 LMC983079:LMF983079 LVY983079:LWB983079 MFU983079:MFX983079 MPQ983079:MPT983079 MZM983079:MZP983079 NJI983079:NJL983079 NTE983079:NTH983079 ODA983079:ODD983079 OMW983079:OMZ983079 OWS983079:OWV983079 PGO983079:PGR983079 PQK983079:PQN983079 QAG983079:QAJ983079 QKC983079:QKF983079 QTY983079:QUB983079 RDU983079:RDX983079 RNQ983079:RNT983079 RXM983079:RXP983079 SHI983079:SHL983079 SRE983079:SRH983079 TBA983079:TBD983079 TKW983079:TKZ983079 TUS983079:TUV983079 UEO983079:UER983079 UOK983079:UON983079 UYG983079:UYJ983079 VIC983079:VIF983079 VRY983079:VSB983079 WBU983079:WBX983079 WLQ983079:WLT983079" xr:uid="{1531D46F-4DA9-4390-9F5F-AFBA1141A1D9}">
      <formula1>"支出予定額,支出済額"</formula1>
    </dataValidation>
  </dataValidations>
  <printOptions horizontalCentered="1" verticalCentered="1"/>
  <pageMargins left="0.11811023622047245" right="0.11811023622047245" top="3.937007874015748E-2" bottom="3.937007874015748E-2" header="0" footer="0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76D5-B33A-4839-8D19-D56E90172B47}">
  <dimension ref="A1:AA54"/>
  <sheetViews>
    <sheetView view="pageBreakPreview" topLeftCell="A25" zoomScale="90" zoomScaleNormal="100" zoomScaleSheetLayoutView="90" workbookViewId="0">
      <selection activeCell="AB1" sqref="AB1"/>
    </sheetView>
  </sheetViews>
  <sheetFormatPr defaultRowHeight="13.2"/>
  <cols>
    <col min="1" max="1" width="0.6640625" style="1" customWidth="1"/>
    <col min="2" max="9" width="14.21875" style="1" customWidth="1"/>
    <col min="10" max="10" width="0.88671875" style="1" customWidth="1"/>
    <col min="11" max="11" width="13.21875" style="1" customWidth="1"/>
    <col min="12" max="16" width="9" style="1" hidden="1" customWidth="1"/>
    <col min="17" max="26" width="9" style="1"/>
    <col min="27" max="27" width="0.6640625" style="1" customWidth="1"/>
    <col min="28" max="258" width="9" style="1"/>
    <col min="259" max="259" width="3.109375" style="1" customWidth="1"/>
    <col min="260" max="260" width="15" style="1" customWidth="1"/>
    <col min="261" max="266" width="13.21875" style="1" customWidth="1"/>
    <col min="267" max="267" width="3.109375" style="1" customWidth="1"/>
    <col min="268" max="268" width="13.21875" style="1" customWidth="1"/>
    <col min="269" max="514" width="9" style="1"/>
    <col min="515" max="515" width="3.109375" style="1" customWidth="1"/>
    <col min="516" max="516" width="15" style="1" customWidth="1"/>
    <col min="517" max="522" width="13.21875" style="1" customWidth="1"/>
    <col min="523" max="523" width="3.109375" style="1" customWidth="1"/>
    <col min="524" max="524" width="13.21875" style="1" customWidth="1"/>
    <col min="525" max="770" width="9" style="1"/>
    <col min="771" max="771" width="3.109375" style="1" customWidth="1"/>
    <col min="772" max="772" width="15" style="1" customWidth="1"/>
    <col min="773" max="778" width="13.21875" style="1" customWidth="1"/>
    <col min="779" max="779" width="3.109375" style="1" customWidth="1"/>
    <col min="780" max="780" width="13.21875" style="1" customWidth="1"/>
    <col min="781" max="1026" width="9" style="1"/>
    <col min="1027" max="1027" width="3.109375" style="1" customWidth="1"/>
    <col min="1028" max="1028" width="15" style="1" customWidth="1"/>
    <col min="1029" max="1034" width="13.21875" style="1" customWidth="1"/>
    <col min="1035" max="1035" width="3.109375" style="1" customWidth="1"/>
    <col min="1036" max="1036" width="13.21875" style="1" customWidth="1"/>
    <col min="1037" max="1282" width="9" style="1"/>
    <col min="1283" max="1283" width="3.109375" style="1" customWidth="1"/>
    <col min="1284" max="1284" width="15" style="1" customWidth="1"/>
    <col min="1285" max="1290" width="13.21875" style="1" customWidth="1"/>
    <col min="1291" max="1291" width="3.109375" style="1" customWidth="1"/>
    <col min="1292" max="1292" width="13.21875" style="1" customWidth="1"/>
    <col min="1293" max="1538" width="9" style="1"/>
    <col min="1539" max="1539" width="3.109375" style="1" customWidth="1"/>
    <col min="1540" max="1540" width="15" style="1" customWidth="1"/>
    <col min="1541" max="1546" width="13.21875" style="1" customWidth="1"/>
    <col min="1547" max="1547" width="3.109375" style="1" customWidth="1"/>
    <col min="1548" max="1548" width="13.21875" style="1" customWidth="1"/>
    <col min="1549" max="1794" width="9" style="1"/>
    <col min="1795" max="1795" width="3.109375" style="1" customWidth="1"/>
    <col min="1796" max="1796" width="15" style="1" customWidth="1"/>
    <col min="1797" max="1802" width="13.21875" style="1" customWidth="1"/>
    <col min="1803" max="1803" width="3.109375" style="1" customWidth="1"/>
    <col min="1804" max="1804" width="13.21875" style="1" customWidth="1"/>
    <col min="1805" max="2050" width="9" style="1"/>
    <col min="2051" max="2051" width="3.109375" style="1" customWidth="1"/>
    <col min="2052" max="2052" width="15" style="1" customWidth="1"/>
    <col min="2053" max="2058" width="13.21875" style="1" customWidth="1"/>
    <col min="2059" max="2059" width="3.109375" style="1" customWidth="1"/>
    <col min="2060" max="2060" width="13.21875" style="1" customWidth="1"/>
    <col min="2061" max="2306" width="9" style="1"/>
    <col min="2307" max="2307" width="3.109375" style="1" customWidth="1"/>
    <col min="2308" max="2308" width="15" style="1" customWidth="1"/>
    <col min="2309" max="2314" width="13.21875" style="1" customWidth="1"/>
    <col min="2315" max="2315" width="3.109375" style="1" customWidth="1"/>
    <col min="2316" max="2316" width="13.21875" style="1" customWidth="1"/>
    <col min="2317" max="2562" width="9" style="1"/>
    <col min="2563" max="2563" width="3.109375" style="1" customWidth="1"/>
    <col min="2564" max="2564" width="15" style="1" customWidth="1"/>
    <col min="2565" max="2570" width="13.21875" style="1" customWidth="1"/>
    <col min="2571" max="2571" width="3.109375" style="1" customWidth="1"/>
    <col min="2572" max="2572" width="13.21875" style="1" customWidth="1"/>
    <col min="2573" max="2818" width="9" style="1"/>
    <col min="2819" max="2819" width="3.109375" style="1" customWidth="1"/>
    <col min="2820" max="2820" width="15" style="1" customWidth="1"/>
    <col min="2821" max="2826" width="13.21875" style="1" customWidth="1"/>
    <col min="2827" max="2827" width="3.109375" style="1" customWidth="1"/>
    <col min="2828" max="2828" width="13.21875" style="1" customWidth="1"/>
    <col min="2829" max="3074" width="9" style="1"/>
    <col min="3075" max="3075" width="3.109375" style="1" customWidth="1"/>
    <col min="3076" max="3076" width="15" style="1" customWidth="1"/>
    <col min="3077" max="3082" width="13.21875" style="1" customWidth="1"/>
    <col min="3083" max="3083" width="3.109375" style="1" customWidth="1"/>
    <col min="3084" max="3084" width="13.21875" style="1" customWidth="1"/>
    <col min="3085" max="3330" width="9" style="1"/>
    <col min="3331" max="3331" width="3.109375" style="1" customWidth="1"/>
    <col min="3332" max="3332" width="15" style="1" customWidth="1"/>
    <col min="3333" max="3338" width="13.21875" style="1" customWidth="1"/>
    <col min="3339" max="3339" width="3.109375" style="1" customWidth="1"/>
    <col min="3340" max="3340" width="13.21875" style="1" customWidth="1"/>
    <col min="3341" max="3586" width="9" style="1"/>
    <col min="3587" max="3587" width="3.109375" style="1" customWidth="1"/>
    <col min="3588" max="3588" width="15" style="1" customWidth="1"/>
    <col min="3589" max="3594" width="13.21875" style="1" customWidth="1"/>
    <col min="3595" max="3595" width="3.109375" style="1" customWidth="1"/>
    <col min="3596" max="3596" width="13.21875" style="1" customWidth="1"/>
    <col min="3597" max="3842" width="9" style="1"/>
    <col min="3843" max="3843" width="3.109375" style="1" customWidth="1"/>
    <col min="3844" max="3844" width="15" style="1" customWidth="1"/>
    <col min="3845" max="3850" width="13.21875" style="1" customWidth="1"/>
    <col min="3851" max="3851" width="3.109375" style="1" customWidth="1"/>
    <col min="3852" max="3852" width="13.21875" style="1" customWidth="1"/>
    <col min="3853" max="4098" width="9" style="1"/>
    <col min="4099" max="4099" width="3.109375" style="1" customWidth="1"/>
    <col min="4100" max="4100" width="15" style="1" customWidth="1"/>
    <col min="4101" max="4106" width="13.21875" style="1" customWidth="1"/>
    <col min="4107" max="4107" width="3.109375" style="1" customWidth="1"/>
    <col min="4108" max="4108" width="13.21875" style="1" customWidth="1"/>
    <col min="4109" max="4354" width="9" style="1"/>
    <col min="4355" max="4355" width="3.109375" style="1" customWidth="1"/>
    <col min="4356" max="4356" width="15" style="1" customWidth="1"/>
    <col min="4357" max="4362" width="13.21875" style="1" customWidth="1"/>
    <col min="4363" max="4363" width="3.109375" style="1" customWidth="1"/>
    <col min="4364" max="4364" width="13.21875" style="1" customWidth="1"/>
    <col min="4365" max="4610" width="9" style="1"/>
    <col min="4611" max="4611" width="3.109375" style="1" customWidth="1"/>
    <col min="4612" max="4612" width="15" style="1" customWidth="1"/>
    <col min="4613" max="4618" width="13.21875" style="1" customWidth="1"/>
    <col min="4619" max="4619" width="3.109375" style="1" customWidth="1"/>
    <col min="4620" max="4620" width="13.21875" style="1" customWidth="1"/>
    <col min="4621" max="4866" width="9" style="1"/>
    <col min="4867" max="4867" width="3.109375" style="1" customWidth="1"/>
    <col min="4868" max="4868" width="15" style="1" customWidth="1"/>
    <col min="4869" max="4874" width="13.21875" style="1" customWidth="1"/>
    <col min="4875" max="4875" width="3.109375" style="1" customWidth="1"/>
    <col min="4876" max="4876" width="13.21875" style="1" customWidth="1"/>
    <col min="4877" max="5122" width="9" style="1"/>
    <col min="5123" max="5123" width="3.109375" style="1" customWidth="1"/>
    <col min="5124" max="5124" width="15" style="1" customWidth="1"/>
    <col min="5125" max="5130" width="13.21875" style="1" customWidth="1"/>
    <col min="5131" max="5131" width="3.109375" style="1" customWidth="1"/>
    <col min="5132" max="5132" width="13.21875" style="1" customWidth="1"/>
    <col min="5133" max="5378" width="9" style="1"/>
    <col min="5379" max="5379" width="3.109375" style="1" customWidth="1"/>
    <col min="5380" max="5380" width="15" style="1" customWidth="1"/>
    <col min="5381" max="5386" width="13.21875" style="1" customWidth="1"/>
    <col min="5387" max="5387" width="3.109375" style="1" customWidth="1"/>
    <col min="5388" max="5388" width="13.21875" style="1" customWidth="1"/>
    <col min="5389" max="5634" width="9" style="1"/>
    <col min="5635" max="5635" width="3.109375" style="1" customWidth="1"/>
    <col min="5636" max="5636" width="15" style="1" customWidth="1"/>
    <col min="5637" max="5642" width="13.21875" style="1" customWidth="1"/>
    <col min="5643" max="5643" width="3.109375" style="1" customWidth="1"/>
    <col min="5644" max="5644" width="13.21875" style="1" customWidth="1"/>
    <col min="5645" max="5890" width="9" style="1"/>
    <col min="5891" max="5891" width="3.109375" style="1" customWidth="1"/>
    <col min="5892" max="5892" width="15" style="1" customWidth="1"/>
    <col min="5893" max="5898" width="13.21875" style="1" customWidth="1"/>
    <col min="5899" max="5899" width="3.109375" style="1" customWidth="1"/>
    <col min="5900" max="5900" width="13.21875" style="1" customWidth="1"/>
    <col min="5901" max="6146" width="9" style="1"/>
    <col min="6147" max="6147" width="3.109375" style="1" customWidth="1"/>
    <col min="6148" max="6148" width="15" style="1" customWidth="1"/>
    <col min="6149" max="6154" width="13.21875" style="1" customWidth="1"/>
    <col min="6155" max="6155" width="3.109375" style="1" customWidth="1"/>
    <col min="6156" max="6156" width="13.21875" style="1" customWidth="1"/>
    <col min="6157" max="6402" width="9" style="1"/>
    <col min="6403" max="6403" width="3.109375" style="1" customWidth="1"/>
    <col min="6404" max="6404" width="15" style="1" customWidth="1"/>
    <col min="6405" max="6410" width="13.21875" style="1" customWidth="1"/>
    <col min="6411" max="6411" width="3.109375" style="1" customWidth="1"/>
    <col min="6412" max="6412" width="13.21875" style="1" customWidth="1"/>
    <col min="6413" max="6658" width="9" style="1"/>
    <col min="6659" max="6659" width="3.109375" style="1" customWidth="1"/>
    <col min="6660" max="6660" width="15" style="1" customWidth="1"/>
    <col min="6661" max="6666" width="13.21875" style="1" customWidth="1"/>
    <col min="6667" max="6667" width="3.109375" style="1" customWidth="1"/>
    <col min="6668" max="6668" width="13.21875" style="1" customWidth="1"/>
    <col min="6669" max="6914" width="9" style="1"/>
    <col min="6915" max="6915" width="3.109375" style="1" customWidth="1"/>
    <col min="6916" max="6916" width="15" style="1" customWidth="1"/>
    <col min="6917" max="6922" width="13.21875" style="1" customWidth="1"/>
    <col min="6923" max="6923" width="3.109375" style="1" customWidth="1"/>
    <col min="6924" max="6924" width="13.21875" style="1" customWidth="1"/>
    <col min="6925" max="7170" width="9" style="1"/>
    <col min="7171" max="7171" width="3.109375" style="1" customWidth="1"/>
    <col min="7172" max="7172" width="15" style="1" customWidth="1"/>
    <col min="7173" max="7178" width="13.21875" style="1" customWidth="1"/>
    <col min="7179" max="7179" width="3.109375" style="1" customWidth="1"/>
    <col min="7180" max="7180" width="13.21875" style="1" customWidth="1"/>
    <col min="7181" max="7426" width="9" style="1"/>
    <col min="7427" max="7427" width="3.109375" style="1" customWidth="1"/>
    <col min="7428" max="7428" width="15" style="1" customWidth="1"/>
    <col min="7429" max="7434" width="13.21875" style="1" customWidth="1"/>
    <col min="7435" max="7435" width="3.109375" style="1" customWidth="1"/>
    <col min="7436" max="7436" width="13.21875" style="1" customWidth="1"/>
    <col min="7437" max="7682" width="9" style="1"/>
    <col min="7683" max="7683" width="3.109375" style="1" customWidth="1"/>
    <col min="7684" max="7684" width="15" style="1" customWidth="1"/>
    <col min="7685" max="7690" width="13.21875" style="1" customWidth="1"/>
    <col min="7691" max="7691" width="3.109375" style="1" customWidth="1"/>
    <col min="7692" max="7692" width="13.21875" style="1" customWidth="1"/>
    <col min="7693" max="7938" width="9" style="1"/>
    <col min="7939" max="7939" width="3.109375" style="1" customWidth="1"/>
    <col min="7940" max="7940" width="15" style="1" customWidth="1"/>
    <col min="7941" max="7946" width="13.21875" style="1" customWidth="1"/>
    <col min="7947" max="7947" width="3.109375" style="1" customWidth="1"/>
    <col min="7948" max="7948" width="13.21875" style="1" customWidth="1"/>
    <col min="7949" max="8194" width="9" style="1"/>
    <col min="8195" max="8195" width="3.109375" style="1" customWidth="1"/>
    <col min="8196" max="8196" width="15" style="1" customWidth="1"/>
    <col min="8197" max="8202" width="13.21875" style="1" customWidth="1"/>
    <col min="8203" max="8203" width="3.109375" style="1" customWidth="1"/>
    <col min="8204" max="8204" width="13.21875" style="1" customWidth="1"/>
    <col min="8205" max="8450" width="9" style="1"/>
    <col min="8451" max="8451" width="3.109375" style="1" customWidth="1"/>
    <col min="8452" max="8452" width="15" style="1" customWidth="1"/>
    <col min="8453" max="8458" width="13.21875" style="1" customWidth="1"/>
    <col min="8459" max="8459" width="3.109375" style="1" customWidth="1"/>
    <col min="8460" max="8460" width="13.21875" style="1" customWidth="1"/>
    <col min="8461" max="8706" width="9" style="1"/>
    <col min="8707" max="8707" width="3.109375" style="1" customWidth="1"/>
    <col min="8708" max="8708" width="15" style="1" customWidth="1"/>
    <col min="8709" max="8714" width="13.21875" style="1" customWidth="1"/>
    <col min="8715" max="8715" width="3.109375" style="1" customWidth="1"/>
    <col min="8716" max="8716" width="13.21875" style="1" customWidth="1"/>
    <col min="8717" max="8962" width="9" style="1"/>
    <col min="8963" max="8963" width="3.109375" style="1" customWidth="1"/>
    <col min="8964" max="8964" width="15" style="1" customWidth="1"/>
    <col min="8965" max="8970" width="13.21875" style="1" customWidth="1"/>
    <col min="8971" max="8971" width="3.109375" style="1" customWidth="1"/>
    <col min="8972" max="8972" width="13.21875" style="1" customWidth="1"/>
    <col min="8973" max="9218" width="9" style="1"/>
    <col min="9219" max="9219" width="3.109375" style="1" customWidth="1"/>
    <col min="9220" max="9220" width="15" style="1" customWidth="1"/>
    <col min="9221" max="9226" width="13.21875" style="1" customWidth="1"/>
    <col min="9227" max="9227" width="3.109375" style="1" customWidth="1"/>
    <col min="9228" max="9228" width="13.21875" style="1" customWidth="1"/>
    <col min="9229" max="9474" width="9" style="1"/>
    <col min="9475" max="9475" width="3.109375" style="1" customWidth="1"/>
    <col min="9476" max="9476" width="15" style="1" customWidth="1"/>
    <col min="9477" max="9482" width="13.21875" style="1" customWidth="1"/>
    <col min="9483" max="9483" width="3.109375" style="1" customWidth="1"/>
    <col min="9484" max="9484" width="13.21875" style="1" customWidth="1"/>
    <col min="9485" max="9730" width="9" style="1"/>
    <col min="9731" max="9731" width="3.109375" style="1" customWidth="1"/>
    <col min="9732" max="9732" width="15" style="1" customWidth="1"/>
    <col min="9733" max="9738" width="13.21875" style="1" customWidth="1"/>
    <col min="9739" max="9739" width="3.109375" style="1" customWidth="1"/>
    <col min="9740" max="9740" width="13.21875" style="1" customWidth="1"/>
    <col min="9741" max="9986" width="9" style="1"/>
    <col min="9987" max="9987" width="3.109375" style="1" customWidth="1"/>
    <col min="9988" max="9988" width="15" style="1" customWidth="1"/>
    <col min="9989" max="9994" width="13.21875" style="1" customWidth="1"/>
    <col min="9995" max="9995" width="3.109375" style="1" customWidth="1"/>
    <col min="9996" max="9996" width="13.21875" style="1" customWidth="1"/>
    <col min="9997" max="10242" width="9" style="1"/>
    <col min="10243" max="10243" width="3.109375" style="1" customWidth="1"/>
    <col min="10244" max="10244" width="15" style="1" customWidth="1"/>
    <col min="10245" max="10250" width="13.21875" style="1" customWidth="1"/>
    <col min="10251" max="10251" width="3.109375" style="1" customWidth="1"/>
    <col min="10252" max="10252" width="13.21875" style="1" customWidth="1"/>
    <col min="10253" max="10498" width="9" style="1"/>
    <col min="10499" max="10499" width="3.109375" style="1" customWidth="1"/>
    <col min="10500" max="10500" width="15" style="1" customWidth="1"/>
    <col min="10501" max="10506" width="13.21875" style="1" customWidth="1"/>
    <col min="10507" max="10507" width="3.109375" style="1" customWidth="1"/>
    <col min="10508" max="10508" width="13.21875" style="1" customWidth="1"/>
    <col min="10509" max="10754" width="9" style="1"/>
    <col min="10755" max="10755" width="3.109375" style="1" customWidth="1"/>
    <col min="10756" max="10756" width="15" style="1" customWidth="1"/>
    <col min="10757" max="10762" width="13.21875" style="1" customWidth="1"/>
    <col min="10763" max="10763" width="3.109375" style="1" customWidth="1"/>
    <col min="10764" max="10764" width="13.21875" style="1" customWidth="1"/>
    <col min="10765" max="11010" width="9" style="1"/>
    <col min="11011" max="11011" width="3.109375" style="1" customWidth="1"/>
    <col min="11012" max="11012" width="15" style="1" customWidth="1"/>
    <col min="11013" max="11018" width="13.21875" style="1" customWidth="1"/>
    <col min="11019" max="11019" width="3.109375" style="1" customWidth="1"/>
    <col min="11020" max="11020" width="13.21875" style="1" customWidth="1"/>
    <col min="11021" max="11266" width="9" style="1"/>
    <col min="11267" max="11267" width="3.109375" style="1" customWidth="1"/>
    <col min="11268" max="11268" width="15" style="1" customWidth="1"/>
    <col min="11269" max="11274" width="13.21875" style="1" customWidth="1"/>
    <col min="11275" max="11275" width="3.109375" style="1" customWidth="1"/>
    <col min="11276" max="11276" width="13.21875" style="1" customWidth="1"/>
    <col min="11277" max="11522" width="9" style="1"/>
    <col min="11523" max="11523" width="3.109375" style="1" customWidth="1"/>
    <col min="11524" max="11524" width="15" style="1" customWidth="1"/>
    <col min="11525" max="11530" width="13.21875" style="1" customWidth="1"/>
    <col min="11531" max="11531" width="3.109375" style="1" customWidth="1"/>
    <col min="11532" max="11532" width="13.21875" style="1" customWidth="1"/>
    <col min="11533" max="11778" width="9" style="1"/>
    <col min="11779" max="11779" width="3.109375" style="1" customWidth="1"/>
    <col min="11780" max="11780" width="15" style="1" customWidth="1"/>
    <col min="11781" max="11786" width="13.21875" style="1" customWidth="1"/>
    <col min="11787" max="11787" width="3.109375" style="1" customWidth="1"/>
    <col min="11788" max="11788" width="13.21875" style="1" customWidth="1"/>
    <col min="11789" max="12034" width="9" style="1"/>
    <col min="12035" max="12035" width="3.109375" style="1" customWidth="1"/>
    <col min="12036" max="12036" width="15" style="1" customWidth="1"/>
    <col min="12037" max="12042" width="13.21875" style="1" customWidth="1"/>
    <col min="12043" max="12043" width="3.109375" style="1" customWidth="1"/>
    <col min="12044" max="12044" width="13.21875" style="1" customWidth="1"/>
    <col min="12045" max="12290" width="9" style="1"/>
    <col min="12291" max="12291" width="3.109375" style="1" customWidth="1"/>
    <col min="12292" max="12292" width="15" style="1" customWidth="1"/>
    <col min="12293" max="12298" width="13.21875" style="1" customWidth="1"/>
    <col min="12299" max="12299" width="3.109375" style="1" customWidth="1"/>
    <col min="12300" max="12300" width="13.21875" style="1" customWidth="1"/>
    <col min="12301" max="12546" width="9" style="1"/>
    <col min="12547" max="12547" width="3.109375" style="1" customWidth="1"/>
    <col min="12548" max="12548" width="15" style="1" customWidth="1"/>
    <col min="12549" max="12554" width="13.21875" style="1" customWidth="1"/>
    <col min="12555" max="12555" width="3.109375" style="1" customWidth="1"/>
    <col min="12556" max="12556" width="13.21875" style="1" customWidth="1"/>
    <col min="12557" max="12802" width="9" style="1"/>
    <col min="12803" max="12803" width="3.109375" style="1" customWidth="1"/>
    <col min="12804" max="12804" width="15" style="1" customWidth="1"/>
    <col min="12805" max="12810" width="13.21875" style="1" customWidth="1"/>
    <col min="12811" max="12811" width="3.109375" style="1" customWidth="1"/>
    <col min="12812" max="12812" width="13.21875" style="1" customWidth="1"/>
    <col min="12813" max="13058" width="9" style="1"/>
    <col min="13059" max="13059" width="3.109375" style="1" customWidth="1"/>
    <col min="13060" max="13060" width="15" style="1" customWidth="1"/>
    <col min="13061" max="13066" width="13.21875" style="1" customWidth="1"/>
    <col min="13067" max="13067" width="3.109375" style="1" customWidth="1"/>
    <col min="13068" max="13068" width="13.21875" style="1" customWidth="1"/>
    <col min="13069" max="13314" width="9" style="1"/>
    <col min="13315" max="13315" width="3.109375" style="1" customWidth="1"/>
    <col min="13316" max="13316" width="15" style="1" customWidth="1"/>
    <col min="13317" max="13322" width="13.21875" style="1" customWidth="1"/>
    <col min="13323" max="13323" width="3.109375" style="1" customWidth="1"/>
    <col min="13324" max="13324" width="13.21875" style="1" customWidth="1"/>
    <col min="13325" max="13570" width="9" style="1"/>
    <col min="13571" max="13571" width="3.109375" style="1" customWidth="1"/>
    <col min="13572" max="13572" width="15" style="1" customWidth="1"/>
    <col min="13573" max="13578" width="13.21875" style="1" customWidth="1"/>
    <col min="13579" max="13579" width="3.109375" style="1" customWidth="1"/>
    <col min="13580" max="13580" width="13.21875" style="1" customWidth="1"/>
    <col min="13581" max="13826" width="9" style="1"/>
    <col min="13827" max="13827" width="3.109375" style="1" customWidth="1"/>
    <col min="13828" max="13828" width="15" style="1" customWidth="1"/>
    <col min="13829" max="13834" width="13.21875" style="1" customWidth="1"/>
    <col min="13835" max="13835" width="3.109375" style="1" customWidth="1"/>
    <col min="13836" max="13836" width="13.21875" style="1" customWidth="1"/>
    <col min="13837" max="14082" width="9" style="1"/>
    <col min="14083" max="14083" width="3.109375" style="1" customWidth="1"/>
    <col min="14084" max="14084" width="15" style="1" customWidth="1"/>
    <col min="14085" max="14090" width="13.21875" style="1" customWidth="1"/>
    <col min="14091" max="14091" width="3.109375" style="1" customWidth="1"/>
    <col min="14092" max="14092" width="13.21875" style="1" customWidth="1"/>
    <col min="14093" max="14338" width="9" style="1"/>
    <col min="14339" max="14339" width="3.109375" style="1" customWidth="1"/>
    <col min="14340" max="14340" width="15" style="1" customWidth="1"/>
    <col min="14341" max="14346" width="13.21875" style="1" customWidth="1"/>
    <col min="14347" max="14347" width="3.109375" style="1" customWidth="1"/>
    <col min="14348" max="14348" width="13.21875" style="1" customWidth="1"/>
    <col min="14349" max="14594" width="9" style="1"/>
    <col min="14595" max="14595" width="3.109375" style="1" customWidth="1"/>
    <col min="14596" max="14596" width="15" style="1" customWidth="1"/>
    <col min="14597" max="14602" width="13.21875" style="1" customWidth="1"/>
    <col min="14603" max="14603" width="3.109375" style="1" customWidth="1"/>
    <col min="14604" max="14604" width="13.21875" style="1" customWidth="1"/>
    <col min="14605" max="14850" width="9" style="1"/>
    <col min="14851" max="14851" width="3.109375" style="1" customWidth="1"/>
    <col min="14852" max="14852" width="15" style="1" customWidth="1"/>
    <col min="14853" max="14858" width="13.21875" style="1" customWidth="1"/>
    <col min="14859" max="14859" width="3.109375" style="1" customWidth="1"/>
    <col min="14860" max="14860" width="13.21875" style="1" customWidth="1"/>
    <col min="14861" max="15106" width="9" style="1"/>
    <col min="15107" max="15107" width="3.109375" style="1" customWidth="1"/>
    <col min="15108" max="15108" width="15" style="1" customWidth="1"/>
    <col min="15109" max="15114" width="13.21875" style="1" customWidth="1"/>
    <col min="15115" max="15115" width="3.109375" style="1" customWidth="1"/>
    <col min="15116" max="15116" width="13.21875" style="1" customWidth="1"/>
    <col min="15117" max="15362" width="9" style="1"/>
    <col min="15363" max="15363" width="3.109375" style="1" customWidth="1"/>
    <col min="15364" max="15364" width="15" style="1" customWidth="1"/>
    <col min="15365" max="15370" width="13.21875" style="1" customWidth="1"/>
    <col min="15371" max="15371" width="3.109375" style="1" customWidth="1"/>
    <col min="15372" max="15372" width="13.21875" style="1" customWidth="1"/>
    <col min="15373" max="15618" width="9" style="1"/>
    <col min="15619" max="15619" width="3.109375" style="1" customWidth="1"/>
    <col min="15620" max="15620" width="15" style="1" customWidth="1"/>
    <col min="15621" max="15626" width="13.21875" style="1" customWidth="1"/>
    <col min="15627" max="15627" width="3.109375" style="1" customWidth="1"/>
    <col min="15628" max="15628" width="13.21875" style="1" customWidth="1"/>
    <col min="15629" max="15874" width="9" style="1"/>
    <col min="15875" max="15875" width="3.109375" style="1" customWidth="1"/>
    <col min="15876" max="15876" width="15" style="1" customWidth="1"/>
    <col min="15877" max="15882" width="13.21875" style="1" customWidth="1"/>
    <col min="15883" max="15883" width="3.109375" style="1" customWidth="1"/>
    <col min="15884" max="15884" width="13.21875" style="1" customWidth="1"/>
    <col min="15885" max="16130" width="9" style="1"/>
    <col min="16131" max="16131" width="3.109375" style="1" customWidth="1"/>
    <col min="16132" max="16132" width="15" style="1" customWidth="1"/>
    <col min="16133" max="16138" width="13.21875" style="1" customWidth="1"/>
    <col min="16139" max="16139" width="3.109375" style="1" customWidth="1"/>
    <col min="16140" max="16140" width="13.21875" style="1" customWidth="1"/>
    <col min="16141" max="16384" width="9" style="1"/>
  </cols>
  <sheetData>
    <row r="1" spans="1:27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9.8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19.8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9.2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6.2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6.2">
      <c r="A6" s="33"/>
      <c r="B6" s="30"/>
      <c r="C6" s="30"/>
      <c r="D6" s="61" t="s">
        <v>120</v>
      </c>
      <c r="E6" s="63" t="s">
        <v>122</v>
      </c>
      <c r="F6" s="62" t="s">
        <v>116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6.2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6.2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6.2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6.2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4.4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24.9" customHeight="1">
      <c r="A14" s="24"/>
      <c r="B14" s="120" t="s">
        <v>28</v>
      </c>
      <c r="C14" s="121"/>
      <c r="D14" s="8">
        <f>C28</f>
        <v>12500000</v>
      </c>
      <c r="E14" s="21">
        <v>6108217</v>
      </c>
      <c r="F14" s="7">
        <f>SUM(P14:P17)</f>
        <v>6177623</v>
      </c>
      <c r="G14" s="7">
        <f t="shared" ref="G14" si="0">E14-F14</f>
        <v>-69406</v>
      </c>
      <c r="H14" s="7">
        <f>SUM(P21:P24)</f>
        <v>4850000</v>
      </c>
      <c r="I14" s="8">
        <f>H14-G14</f>
        <v>4919406</v>
      </c>
      <c r="J14" s="24"/>
      <c r="K14" s="24"/>
      <c r="L14" s="37">
        <f>IF(D23="支出済額",D24,0)</f>
        <v>2480564</v>
      </c>
      <c r="M14" s="37">
        <f>IF(E23="支出済額",E24,0)</f>
        <v>512932</v>
      </c>
      <c r="N14" s="37">
        <f>IF(F23="支出済額",F24,0)</f>
        <v>0</v>
      </c>
      <c r="O14" s="37">
        <f>IF(G23="支出済額",G24,0)</f>
        <v>0</v>
      </c>
      <c r="P14" s="37">
        <f>SUM(L14:O14)</f>
        <v>2993496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24.9" customHeight="1">
      <c r="A15" s="24"/>
      <c r="B15" s="120" t="s">
        <v>29</v>
      </c>
      <c r="C15" s="121"/>
      <c r="D15" s="9">
        <f>C29</f>
        <v>1250000</v>
      </c>
      <c r="E15" s="17">
        <v>610821</v>
      </c>
      <c r="F15" s="9">
        <f>IF(SUM(L19:N19)&gt;D15,D15,SUM(L19:N19))</f>
        <v>617762</v>
      </c>
      <c r="G15" s="7">
        <f>E15-F15</f>
        <v>-6941</v>
      </c>
      <c r="H15" s="9">
        <f>P27</f>
        <v>485000</v>
      </c>
      <c r="I15" s="8">
        <f>IF(F14+H14&lt;=D14,H15-G15,IF(E15&gt;=D15,0,D15-E15))</f>
        <v>491941</v>
      </c>
      <c r="J15" s="24"/>
      <c r="K15" s="24"/>
      <c r="L15" s="37">
        <f>IF(D23="支出済額",D25,0)</f>
        <v>54235</v>
      </c>
      <c r="M15" s="37">
        <f>IF(E23="支出済額",E25,0)</f>
        <v>48238</v>
      </c>
      <c r="N15" s="37">
        <f>IF(F23="支出済額",F25,0)</f>
        <v>0</v>
      </c>
      <c r="O15" s="37">
        <f>IF(G23="支出済額",G25,0)</f>
        <v>0</v>
      </c>
      <c r="P15" s="37">
        <f>SUM(L15:O15)</f>
        <v>102473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24.9" customHeight="1">
      <c r="A16" s="24"/>
      <c r="B16" s="120" t="s">
        <v>30</v>
      </c>
      <c r="C16" s="121"/>
      <c r="D16" s="8">
        <f>C30</f>
        <v>13750000</v>
      </c>
      <c r="E16" s="8">
        <f>SUM(E14:E15)</f>
        <v>6719038</v>
      </c>
      <c r="F16" s="8">
        <f>SUM(F14:F15)</f>
        <v>6795385</v>
      </c>
      <c r="G16" s="7">
        <f t="shared" ref="G16" si="1">E16-F16</f>
        <v>-76347</v>
      </c>
      <c r="H16" s="8">
        <f>SUM(H14:H15)</f>
        <v>5335000</v>
      </c>
      <c r="I16" s="9">
        <f>SUM(I14:I15)</f>
        <v>5411347</v>
      </c>
      <c r="J16" s="24"/>
      <c r="K16" s="24"/>
      <c r="L16" s="37">
        <f>IF(D23="支出済額",D26,0)</f>
        <v>923418</v>
      </c>
      <c r="M16" s="37">
        <f>IF(E23="支出済額",E26,0)</f>
        <v>1158236</v>
      </c>
      <c r="N16" s="37">
        <f>IF(F23="支出済額",F26,0)</f>
        <v>0</v>
      </c>
      <c r="O16" s="37">
        <f>IF(G23="支出済額",G26,0)</f>
        <v>0</v>
      </c>
      <c r="P16" s="37">
        <f>SUM(L16:O16)</f>
        <v>2081654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1000000</v>
      </c>
      <c r="N17" s="37">
        <f>IF(F23="支出済額",F27,0)</f>
        <v>0</v>
      </c>
      <c r="O17" s="37">
        <f>IF(G23="支出済額",G27,0)</f>
        <v>0</v>
      </c>
      <c r="P17" s="37">
        <f>SUM(L17:O17)</f>
        <v>1000000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  <c r="AA17" s="24"/>
    </row>
    <row r="18" spans="1:27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5411347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345821</v>
      </c>
      <c r="M19" s="37">
        <f>IF(E23="支出済額",E29,0)</f>
        <v>271941</v>
      </c>
      <c r="N19" s="37">
        <f>IF(F23="支出済額",F29,0)</f>
        <v>0</v>
      </c>
      <c r="O19" s="37"/>
      <c r="P19" s="37">
        <f t="shared" si="2"/>
        <v>617762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4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0</v>
      </c>
      <c r="M21" s="37">
        <f>IF(AND(D23="支出済額",E23="支出予定額",F23="支出予定額",G23="支出予定額"),E24,0)</f>
        <v>0</v>
      </c>
      <c r="N21" s="37">
        <f>IF(AND(D23="支出済額",E23="支出済額",F23="支出予定額",G23="支出予定額"),F24,0)</f>
        <v>1800000</v>
      </c>
      <c r="O21" s="37">
        <f>IF(AND(D23="支出済額",E23="支出済額",F23="支出済額",G23="支出予定額"),G24,0)</f>
        <v>0</v>
      </c>
      <c r="P21" s="37">
        <f>SUM(L21:O21)</f>
        <v>1800000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0</v>
      </c>
      <c r="M22" s="37">
        <f>IF(AND(D23="支出済額",E23="支出予定額",F23="支出予定額",G23="支出予定額"),E25,0)</f>
        <v>0</v>
      </c>
      <c r="N22" s="37">
        <f>IF(AND(D23="支出済額",E23="支出済額",F23="支出予定額",G23="支出予定額"),F25,0)</f>
        <v>50000</v>
      </c>
      <c r="O22" s="37">
        <f>IF(AND(D23="支出済額",E23="支出済額",F23="支出済額",G23="支出予定額"),G25,0)</f>
        <v>0</v>
      </c>
      <c r="P22" s="37">
        <f t="shared" ref="P22:P24" si="3">SUM(L22:O22)</f>
        <v>50000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8" customHeight="1">
      <c r="A23" s="24"/>
      <c r="B23" s="113"/>
      <c r="C23" s="113"/>
      <c r="D23" s="20" t="str">
        <f>IF(OR(E6="第1四半期分"),"支出予定額","支出済額")</f>
        <v>支出済額</v>
      </c>
      <c r="E23" s="20" t="str">
        <f>IF(OR(E6="第1四半期分",E6="第2四半期分"),"支出予定額","支出済額")</f>
        <v>支出済額</v>
      </c>
      <c r="F23" s="20" t="str">
        <f>IF(OR(E6="第1四半期分",E6="第2四半期分",E6="第3四半期分"),"支出予定額","支出済額")</f>
        <v>支出予定額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0</v>
      </c>
      <c r="M23" s="37">
        <f>IF(AND(D23="支出済額",E23="支出予定額",F23="支出予定額",G23="支出予定額"),E26,0)</f>
        <v>0</v>
      </c>
      <c r="N23" s="37">
        <f>IF(AND(D23="支出済額",E23="支出済額",F23="支出予定額",G23="支出予定額"),F26,0)</f>
        <v>1500000</v>
      </c>
      <c r="O23" s="37">
        <f>IF(AND(D23="支出済額",E23="支出済額",F23="支出済額",G23="支出予定額"),G26,0)</f>
        <v>0</v>
      </c>
      <c r="P23" s="37">
        <f t="shared" si="3"/>
        <v>1500000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4.75" customHeight="1">
      <c r="A24" s="24"/>
      <c r="B24" s="19" t="s">
        <v>24</v>
      </c>
      <c r="C24" s="17">
        <v>5000000</v>
      </c>
      <c r="D24" s="17">
        <v>2480564</v>
      </c>
      <c r="E24" s="17">
        <v>512932</v>
      </c>
      <c r="F24" s="17">
        <v>1800000</v>
      </c>
      <c r="G24" s="17">
        <v>520000</v>
      </c>
      <c r="H24" s="8">
        <f>SUM(D24:G24)</f>
        <v>5313496</v>
      </c>
      <c r="I24" s="8">
        <f t="shared" ref="I24:I30" si="4">C24-H24</f>
        <v>-313496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0</v>
      </c>
      <c r="N24" s="37">
        <f>IF(AND(D23="支出済額",E23="支出済額",F23="支出予定額",G23="支出予定額"),F27,0)</f>
        <v>1500000</v>
      </c>
      <c r="O24" s="37">
        <f>IF(AND(D23="支出済額",E23="支出済額",F23="支出済額",G23="支出予定額"),G27,0)</f>
        <v>0</v>
      </c>
      <c r="P24" s="37">
        <f t="shared" si="3"/>
        <v>1500000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4.75" customHeight="1">
      <c r="A25" s="24"/>
      <c r="B25" s="19" t="s">
        <v>25</v>
      </c>
      <c r="C25" s="17">
        <v>1000000</v>
      </c>
      <c r="D25" s="17">
        <v>54235</v>
      </c>
      <c r="E25" s="17">
        <v>48238</v>
      </c>
      <c r="F25" s="17">
        <v>50000</v>
      </c>
      <c r="G25" s="17">
        <v>50000</v>
      </c>
      <c r="H25" s="8">
        <f>SUM(D25:G25)</f>
        <v>202473</v>
      </c>
      <c r="I25" s="8">
        <f t="shared" si="4"/>
        <v>797527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4.75" customHeight="1">
      <c r="A26" s="24"/>
      <c r="B26" s="19" t="s">
        <v>26</v>
      </c>
      <c r="C26" s="17">
        <v>4000000</v>
      </c>
      <c r="D26" s="17">
        <v>923418</v>
      </c>
      <c r="E26" s="17">
        <v>1158236</v>
      </c>
      <c r="F26" s="17">
        <v>1500000</v>
      </c>
      <c r="G26" s="17">
        <v>902377</v>
      </c>
      <c r="H26" s="8">
        <f>SUM(D26:G26)</f>
        <v>4484031</v>
      </c>
      <c r="I26" s="8">
        <f t="shared" si="4"/>
        <v>-484031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0</v>
      </c>
      <c r="M27" s="37">
        <f>IF(AND(D23="支出済額",E23="支出予定額",F23="支出予定額",G23="支出予定額"),E29,0)</f>
        <v>0</v>
      </c>
      <c r="N27" s="37">
        <f>IF(AND(D23="支出済額",E23="支出済額",F23="支出予定額",G23="支出予定額"),F29,0)</f>
        <v>485000</v>
      </c>
      <c r="O27" s="37">
        <f>IF(AND(D23="支出済額",E23="支出済額",F23="支出済額",G23="支出予定額"),G29,0)</f>
        <v>0</v>
      </c>
      <c r="P27" s="37">
        <f t="shared" ref="P27" si="5">SUM(L27:O27)</f>
        <v>485000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3458217</v>
      </c>
      <c r="E28" s="8">
        <f t="shared" si="6"/>
        <v>2719406</v>
      </c>
      <c r="F28" s="8">
        <f t="shared" si="6"/>
        <v>4850000</v>
      </c>
      <c r="G28" s="8">
        <f t="shared" si="6"/>
        <v>1472377</v>
      </c>
      <c r="H28" s="8">
        <f t="shared" si="6"/>
        <v>12500000</v>
      </c>
      <c r="I28" s="8">
        <f t="shared" si="4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24.75" customHeight="1">
      <c r="A29" s="24"/>
      <c r="B29" s="19" t="s">
        <v>29</v>
      </c>
      <c r="C29" s="17">
        <v>1250000</v>
      </c>
      <c r="D29" s="9">
        <f>MIN(ROUNDDOWN(D28*I3,0),D15)</f>
        <v>345821</v>
      </c>
      <c r="E29" s="9">
        <f>MIN(ROUNDDOWN((D28+E28)*I3,0)-D29,D15-D29)</f>
        <v>271941</v>
      </c>
      <c r="F29" s="9">
        <f>MIN(ROUNDDOWN((D28+E28+F28)*I3,0)-D29-E29,D15-D29-E29)</f>
        <v>485000</v>
      </c>
      <c r="G29" s="9">
        <f>MIN(ROUNDDOWN(SUM(D28:G28)*I3,0)-SUM(D29:F29),D15-SUM(D29:F29))</f>
        <v>147238</v>
      </c>
      <c r="H29" s="8">
        <f>SUM(D29:G29)</f>
        <v>1250000</v>
      </c>
      <c r="I29" s="8">
        <f t="shared" si="4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3804038</v>
      </c>
      <c r="E30" s="8">
        <f t="shared" si="7"/>
        <v>2991347</v>
      </c>
      <c r="F30" s="8">
        <f t="shared" si="7"/>
        <v>5335000</v>
      </c>
      <c r="G30" s="8">
        <f t="shared" si="7"/>
        <v>1619615</v>
      </c>
      <c r="H30" s="8">
        <f t="shared" si="7"/>
        <v>13750000</v>
      </c>
      <c r="I30" s="8">
        <f t="shared" si="4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3.5" customHeight="1">
      <c r="A32" s="24"/>
      <c r="B32" s="34"/>
      <c r="C32" s="35"/>
      <c r="D32" s="35"/>
      <c r="E32" s="35"/>
      <c r="F32" s="35"/>
      <c r="G32" s="35"/>
      <c r="H32" s="35"/>
      <c r="I32" s="3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3.5" customHeight="1">
      <c r="A33" s="24"/>
      <c r="B33" s="34"/>
      <c r="C33" s="35"/>
      <c r="D33" s="35"/>
      <c r="E33" s="35"/>
      <c r="F33" s="35"/>
      <c r="G33" s="35"/>
      <c r="H33" s="35"/>
      <c r="I33" s="3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3.5" customHeight="1">
      <c r="A34" s="24"/>
      <c r="B34" s="34"/>
      <c r="C34" s="35"/>
      <c r="D34" s="35"/>
      <c r="E34" s="35"/>
      <c r="F34" s="35"/>
      <c r="G34" s="35"/>
      <c r="H34" s="35"/>
      <c r="I34" s="3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3.5" customHeight="1">
      <c r="A35" s="24"/>
      <c r="B35" s="34"/>
      <c r="C35" s="35"/>
      <c r="D35" s="35"/>
      <c r="E35" s="35"/>
      <c r="F35" s="35"/>
      <c r="G35" s="35"/>
      <c r="H35" s="35"/>
      <c r="I35" s="3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3.5" customHeight="1">
      <c r="A36" s="24"/>
      <c r="B36" s="34"/>
      <c r="C36" s="35"/>
      <c r="D36" s="35"/>
      <c r="E36" s="35"/>
      <c r="F36" s="35"/>
      <c r="G36" s="35"/>
      <c r="H36" s="35"/>
      <c r="I36" s="3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3.5" customHeight="1">
      <c r="A37" s="24"/>
      <c r="B37" s="34"/>
      <c r="C37" s="35"/>
      <c r="D37" s="35"/>
      <c r="E37" s="35"/>
      <c r="F37" s="35"/>
      <c r="G37" s="35"/>
      <c r="H37" s="35"/>
      <c r="I37" s="3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3.5" customHeight="1">
      <c r="A39" s="24"/>
      <c r="B39" s="34"/>
      <c r="C39" s="35"/>
      <c r="D39" s="35"/>
      <c r="E39" s="35"/>
      <c r="F39" s="35"/>
      <c r="G39" s="35"/>
      <c r="H39" s="35"/>
      <c r="I39" s="3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3.5" customHeight="1">
      <c r="A40" s="24"/>
      <c r="B40" s="34"/>
      <c r="C40" s="35"/>
      <c r="D40" s="35"/>
      <c r="E40" s="35"/>
      <c r="F40" s="35"/>
      <c r="G40" s="35"/>
      <c r="H40" s="35"/>
      <c r="I40" s="3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3.5" customHeight="1">
      <c r="A41" s="24"/>
      <c r="B41" s="34"/>
      <c r="C41" s="35"/>
      <c r="D41" s="35"/>
      <c r="E41" s="35"/>
      <c r="F41" s="35"/>
      <c r="G41" s="35"/>
      <c r="H41" s="35"/>
      <c r="I41" s="3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3.5" customHeight="1">
      <c r="A42" s="24"/>
      <c r="B42" s="34"/>
      <c r="C42" s="35"/>
      <c r="D42" s="35"/>
      <c r="E42" s="35"/>
      <c r="F42" s="35"/>
      <c r="G42" s="35"/>
      <c r="H42" s="35"/>
      <c r="I42" s="3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3.5" customHeight="1">
      <c r="A43" s="24"/>
      <c r="B43" s="34"/>
      <c r="C43" s="35"/>
      <c r="D43" s="35"/>
      <c r="E43" s="35"/>
      <c r="F43" s="35"/>
      <c r="G43" s="35"/>
      <c r="H43" s="35"/>
      <c r="I43" s="3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ht="13.5" customHeight="1">
      <c r="A44" s="24"/>
      <c r="B44" s="34"/>
      <c r="C44" s="35"/>
      <c r="D44" s="35"/>
      <c r="E44" s="35"/>
      <c r="F44" s="35"/>
      <c r="G44" s="35"/>
      <c r="H44" s="35"/>
      <c r="I44" s="3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3.5" customHeight="1">
      <c r="A45" s="24"/>
      <c r="B45" s="34"/>
      <c r="C45" s="35"/>
      <c r="D45" s="35"/>
      <c r="E45" s="35"/>
      <c r="F45" s="35"/>
      <c r="G45" s="35"/>
      <c r="H45" s="35"/>
      <c r="I45" s="3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3.5" customHeight="1">
      <c r="A46" s="24"/>
      <c r="B46" s="34"/>
      <c r="C46" s="35"/>
      <c r="D46" s="35"/>
      <c r="E46" s="35"/>
      <c r="F46" s="35"/>
      <c r="G46" s="35"/>
      <c r="H46" s="35"/>
      <c r="I46" s="3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3.5" customHeight="1">
      <c r="A47" s="24"/>
      <c r="B47" s="34"/>
      <c r="C47" s="35"/>
      <c r="D47" s="35"/>
      <c r="E47" s="35"/>
      <c r="F47" s="35"/>
      <c r="G47" s="35"/>
      <c r="H47" s="35"/>
      <c r="I47" s="3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3.5" customHeight="1">
      <c r="A48" s="24"/>
      <c r="B48" s="34"/>
      <c r="C48" s="35"/>
      <c r="D48" s="35"/>
      <c r="E48" s="35"/>
      <c r="F48" s="35"/>
      <c r="G48" s="35"/>
      <c r="H48" s="35"/>
      <c r="I48" s="3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3.5" customHeight="1">
      <c r="A49" s="24"/>
      <c r="B49" s="34"/>
      <c r="C49" s="35"/>
      <c r="D49" s="35"/>
      <c r="E49" s="35"/>
      <c r="F49" s="35"/>
      <c r="G49" s="35"/>
      <c r="H49" s="35"/>
      <c r="I49" s="3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3.5" customHeight="1">
      <c r="A50" s="24"/>
      <c r="B50" s="34"/>
      <c r="C50" s="35"/>
      <c r="D50" s="35"/>
      <c r="E50" s="35"/>
      <c r="F50" s="35"/>
      <c r="G50" s="35"/>
      <c r="H50" s="35"/>
      <c r="I50" s="3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3.5" customHeight="1">
      <c r="A51" s="24"/>
      <c r="B51" s="34"/>
      <c r="C51" s="35"/>
      <c r="D51" s="35"/>
      <c r="E51" s="35"/>
      <c r="F51" s="35"/>
      <c r="G51" s="35"/>
      <c r="H51" s="35"/>
      <c r="I51" s="3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3.5" customHeight="1">
      <c r="A52" s="24"/>
      <c r="B52" s="34"/>
      <c r="C52" s="35"/>
      <c r="D52" s="35"/>
      <c r="E52" s="35"/>
      <c r="F52" s="35"/>
      <c r="G52" s="35"/>
      <c r="H52" s="35"/>
      <c r="I52" s="3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3.5" customHeight="1">
      <c r="A53" s="24"/>
      <c r="B53" s="34"/>
      <c r="C53" s="35"/>
      <c r="D53" s="35"/>
      <c r="E53" s="35"/>
      <c r="F53" s="35"/>
      <c r="G53" s="35"/>
      <c r="H53" s="35"/>
      <c r="I53" s="3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>
      <c r="Y54" s="15"/>
      <c r="Z54" s="15"/>
    </row>
  </sheetData>
  <sheetProtection sheet="1" objects="1" scenarios="1"/>
  <mergeCells count="13">
    <mergeCell ref="E7:F7"/>
    <mergeCell ref="B11:D11"/>
    <mergeCell ref="B13:C13"/>
    <mergeCell ref="L13:M13"/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</mergeCells>
  <phoneticPr fontId="2"/>
  <dataValidations count="1">
    <dataValidation type="list" allowBlank="1" showInputMessage="1" showErrorMessage="1" sqref="WVM983079:WVP983079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1:G65571 JA65575:JD65575 SW65575:SZ65575 ACS65575:ACV65575 AMO65575:AMR65575 AWK65575:AWN65575 BGG65575:BGJ65575 BQC65575:BQF65575 BZY65575:CAB65575 CJU65575:CJX65575 CTQ65575:CTT65575 DDM65575:DDP65575 DNI65575:DNL65575 DXE65575:DXH65575 EHA65575:EHD65575 EQW65575:EQZ65575 FAS65575:FAV65575 FKO65575:FKR65575 FUK65575:FUN65575 GEG65575:GEJ65575 GOC65575:GOF65575 GXY65575:GYB65575 HHU65575:HHX65575 HRQ65575:HRT65575 IBM65575:IBP65575 ILI65575:ILL65575 IVE65575:IVH65575 JFA65575:JFD65575 JOW65575:JOZ65575 JYS65575:JYV65575 KIO65575:KIR65575 KSK65575:KSN65575 LCG65575:LCJ65575 LMC65575:LMF65575 LVY65575:LWB65575 MFU65575:MFX65575 MPQ65575:MPT65575 MZM65575:MZP65575 NJI65575:NJL65575 NTE65575:NTH65575 ODA65575:ODD65575 OMW65575:OMZ65575 OWS65575:OWV65575 PGO65575:PGR65575 PQK65575:PQN65575 QAG65575:QAJ65575 QKC65575:QKF65575 QTY65575:QUB65575 RDU65575:RDX65575 RNQ65575:RNT65575 RXM65575:RXP65575 SHI65575:SHL65575 SRE65575:SRH65575 TBA65575:TBD65575 TKW65575:TKZ65575 TUS65575:TUV65575 UEO65575:UER65575 UOK65575:UON65575 UYG65575:UYJ65575 VIC65575:VIF65575 VRY65575:VSB65575 WBU65575:WBX65575 WLQ65575:WLT65575 WVM65575:WVP65575 D131107:G131107 JA131111:JD131111 SW131111:SZ131111 ACS131111:ACV131111 AMO131111:AMR131111 AWK131111:AWN131111 BGG131111:BGJ131111 BQC131111:BQF131111 BZY131111:CAB131111 CJU131111:CJX131111 CTQ131111:CTT131111 DDM131111:DDP131111 DNI131111:DNL131111 DXE131111:DXH131111 EHA131111:EHD131111 EQW131111:EQZ131111 FAS131111:FAV131111 FKO131111:FKR131111 FUK131111:FUN131111 GEG131111:GEJ131111 GOC131111:GOF131111 GXY131111:GYB131111 HHU131111:HHX131111 HRQ131111:HRT131111 IBM131111:IBP131111 ILI131111:ILL131111 IVE131111:IVH131111 JFA131111:JFD131111 JOW131111:JOZ131111 JYS131111:JYV131111 KIO131111:KIR131111 KSK131111:KSN131111 LCG131111:LCJ131111 LMC131111:LMF131111 LVY131111:LWB131111 MFU131111:MFX131111 MPQ131111:MPT131111 MZM131111:MZP131111 NJI131111:NJL131111 NTE131111:NTH131111 ODA131111:ODD131111 OMW131111:OMZ131111 OWS131111:OWV131111 PGO131111:PGR131111 PQK131111:PQN131111 QAG131111:QAJ131111 QKC131111:QKF131111 QTY131111:QUB131111 RDU131111:RDX131111 RNQ131111:RNT131111 RXM131111:RXP131111 SHI131111:SHL131111 SRE131111:SRH131111 TBA131111:TBD131111 TKW131111:TKZ131111 TUS131111:TUV131111 UEO131111:UER131111 UOK131111:UON131111 UYG131111:UYJ131111 VIC131111:VIF131111 VRY131111:VSB131111 WBU131111:WBX131111 WLQ131111:WLT131111 WVM131111:WVP131111 D196643:G196643 JA196647:JD196647 SW196647:SZ196647 ACS196647:ACV196647 AMO196647:AMR196647 AWK196647:AWN196647 BGG196647:BGJ196647 BQC196647:BQF196647 BZY196647:CAB196647 CJU196647:CJX196647 CTQ196647:CTT196647 DDM196647:DDP196647 DNI196647:DNL196647 DXE196647:DXH196647 EHA196647:EHD196647 EQW196647:EQZ196647 FAS196647:FAV196647 FKO196647:FKR196647 FUK196647:FUN196647 GEG196647:GEJ196647 GOC196647:GOF196647 GXY196647:GYB196647 HHU196647:HHX196647 HRQ196647:HRT196647 IBM196647:IBP196647 ILI196647:ILL196647 IVE196647:IVH196647 JFA196647:JFD196647 JOW196647:JOZ196647 JYS196647:JYV196647 KIO196647:KIR196647 KSK196647:KSN196647 LCG196647:LCJ196647 LMC196647:LMF196647 LVY196647:LWB196647 MFU196647:MFX196647 MPQ196647:MPT196647 MZM196647:MZP196647 NJI196647:NJL196647 NTE196647:NTH196647 ODA196647:ODD196647 OMW196647:OMZ196647 OWS196647:OWV196647 PGO196647:PGR196647 PQK196647:PQN196647 QAG196647:QAJ196647 QKC196647:QKF196647 QTY196647:QUB196647 RDU196647:RDX196647 RNQ196647:RNT196647 RXM196647:RXP196647 SHI196647:SHL196647 SRE196647:SRH196647 TBA196647:TBD196647 TKW196647:TKZ196647 TUS196647:TUV196647 UEO196647:UER196647 UOK196647:UON196647 UYG196647:UYJ196647 VIC196647:VIF196647 VRY196647:VSB196647 WBU196647:WBX196647 WLQ196647:WLT196647 WVM196647:WVP196647 D262179:G262179 JA262183:JD262183 SW262183:SZ262183 ACS262183:ACV262183 AMO262183:AMR262183 AWK262183:AWN262183 BGG262183:BGJ262183 BQC262183:BQF262183 BZY262183:CAB262183 CJU262183:CJX262183 CTQ262183:CTT262183 DDM262183:DDP262183 DNI262183:DNL262183 DXE262183:DXH262183 EHA262183:EHD262183 EQW262183:EQZ262183 FAS262183:FAV262183 FKO262183:FKR262183 FUK262183:FUN262183 GEG262183:GEJ262183 GOC262183:GOF262183 GXY262183:GYB262183 HHU262183:HHX262183 HRQ262183:HRT262183 IBM262183:IBP262183 ILI262183:ILL262183 IVE262183:IVH262183 JFA262183:JFD262183 JOW262183:JOZ262183 JYS262183:JYV262183 KIO262183:KIR262183 KSK262183:KSN262183 LCG262183:LCJ262183 LMC262183:LMF262183 LVY262183:LWB262183 MFU262183:MFX262183 MPQ262183:MPT262183 MZM262183:MZP262183 NJI262183:NJL262183 NTE262183:NTH262183 ODA262183:ODD262183 OMW262183:OMZ262183 OWS262183:OWV262183 PGO262183:PGR262183 PQK262183:PQN262183 QAG262183:QAJ262183 QKC262183:QKF262183 QTY262183:QUB262183 RDU262183:RDX262183 RNQ262183:RNT262183 RXM262183:RXP262183 SHI262183:SHL262183 SRE262183:SRH262183 TBA262183:TBD262183 TKW262183:TKZ262183 TUS262183:TUV262183 UEO262183:UER262183 UOK262183:UON262183 UYG262183:UYJ262183 VIC262183:VIF262183 VRY262183:VSB262183 WBU262183:WBX262183 WLQ262183:WLT262183 WVM262183:WVP262183 D327715:G327715 JA327719:JD327719 SW327719:SZ327719 ACS327719:ACV327719 AMO327719:AMR327719 AWK327719:AWN327719 BGG327719:BGJ327719 BQC327719:BQF327719 BZY327719:CAB327719 CJU327719:CJX327719 CTQ327719:CTT327719 DDM327719:DDP327719 DNI327719:DNL327719 DXE327719:DXH327719 EHA327719:EHD327719 EQW327719:EQZ327719 FAS327719:FAV327719 FKO327719:FKR327719 FUK327719:FUN327719 GEG327719:GEJ327719 GOC327719:GOF327719 GXY327719:GYB327719 HHU327719:HHX327719 HRQ327719:HRT327719 IBM327719:IBP327719 ILI327719:ILL327719 IVE327719:IVH327719 JFA327719:JFD327719 JOW327719:JOZ327719 JYS327719:JYV327719 KIO327719:KIR327719 KSK327719:KSN327719 LCG327719:LCJ327719 LMC327719:LMF327719 LVY327719:LWB327719 MFU327719:MFX327719 MPQ327719:MPT327719 MZM327719:MZP327719 NJI327719:NJL327719 NTE327719:NTH327719 ODA327719:ODD327719 OMW327719:OMZ327719 OWS327719:OWV327719 PGO327719:PGR327719 PQK327719:PQN327719 QAG327719:QAJ327719 QKC327719:QKF327719 QTY327719:QUB327719 RDU327719:RDX327719 RNQ327719:RNT327719 RXM327719:RXP327719 SHI327719:SHL327719 SRE327719:SRH327719 TBA327719:TBD327719 TKW327719:TKZ327719 TUS327719:TUV327719 UEO327719:UER327719 UOK327719:UON327719 UYG327719:UYJ327719 VIC327719:VIF327719 VRY327719:VSB327719 WBU327719:WBX327719 WLQ327719:WLT327719 WVM327719:WVP327719 D393251:G393251 JA393255:JD393255 SW393255:SZ393255 ACS393255:ACV393255 AMO393255:AMR393255 AWK393255:AWN393255 BGG393255:BGJ393255 BQC393255:BQF393255 BZY393255:CAB393255 CJU393255:CJX393255 CTQ393255:CTT393255 DDM393255:DDP393255 DNI393255:DNL393255 DXE393255:DXH393255 EHA393255:EHD393255 EQW393255:EQZ393255 FAS393255:FAV393255 FKO393255:FKR393255 FUK393255:FUN393255 GEG393255:GEJ393255 GOC393255:GOF393255 GXY393255:GYB393255 HHU393255:HHX393255 HRQ393255:HRT393255 IBM393255:IBP393255 ILI393255:ILL393255 IVE393255:IVH393255 JFA393255:JFD393255 JOW393255:JOZ393255 JYS393255:JYV393255 KIO393255:KIR393255 KSK393255:KSN393255 LCG393255:LCJ393255 LMC393255:LMF393255 LVY393255:LWB393255 MFU393255:MFX393255 MPQ393255:MPT393255 MZM393255:MZP393255 NJI393255:NJL393255 NTE393255:NTH393255 ODA393255:ODD393255 OMW393255:OMZ393255 OWS393255:OWV393255 PGO393255:PGR393255 PQK393255:PQN393255 QAG393255:QAJ393255 QKC393255:QKF393255 QTY393255:QUB393255 RDU393255:RDX393255 RNQ393255:RNT393255 RXM393255:RXP393255 SHI393255:SHL393255 SRE393255:SRH393255 TBA393255:TBD393255 TKW393255:TKZ393255 TUS393255:TUV393255 UEO393255:UER393255 UOK393255:UON393255 UYG393255:UYJ393255 VIC393255:VIF393255 VRY393255:VSB393255 WBU393255:WBX393255 WLQ393255:WLT393255 WVM393255:WVP393255 D458787:G458787 JA458791:JD458791 SW458791:SZ458791 ACS458791:ACV458791 AMO458791:AMR458791 AWK458791:AWN458791 BGG458791:BGJ458791 BQC458791:BQF458791 BZY458791:CAB458791 CJU458791:CJX458791 CTQ458791:CTT458791 DDM458791:DDP458791 DNI458791:DNL458791 DXE458791:DXH458791 EHA458791:EHD458791 EQW458791:EQZ458791 FAS458791:FAV458791 FKO458791:FKR458791 FUK458791:FUN458791 GEG458791:GEJ458791 GOC458791:GOF458791 GXY458791:GYB458791 HHU458791:HHX458791 HRQ458791:HRT458791 IBM458791:IBP458791 ILI458791:ILL458791 IVE458791:IVH458791 JFA458791:JFD458791 JOW458791:JOZ458791 JYS458791:JYV458791 KIO458791:KIR458791 KSK458791:KSN458791 LCG458791:LCJ458791 LMC458791:LMF458791 LVY458791:LWB458791 MFU458791:MFX458791 MPQ458791:MPT458791 MZM458791:MZP458791 NJI458791:NJL458791 NTE458791:NTH458791 ODA458791:ODD458791 OMW458791:OMZ458791 OWS458791:OWV458791 PGO458791:PGR458791 PQK458791:PQN458791 QAG458791:QAJ458791 QKC458791:QKF458791 QTY458791:QUB458791 RDU458791:RDX458791 RNQ458791:RNT458791 RXM458791:RXP458791 SHI458791:SHL458791 SRE458791:SRH458791 TBA458791:TBD458791 TKW458791:TKZ458791 TUS458791:TUV458791 UEO458791:UER458791 UOK458791:UON458791 UYG458791:UYJ458791 VIC458791:VIF458791 VRY458791:VSB458791 WBU458791:WBX458791 WLQ458791:WLT458791 WVM458791:WVP458791 D524323:G524323 JA524327:JD524327 SW524327:SZ524327 ACS524327:ACV524327 AMO524327:AMR524327 AWK524327:AWN524327 BGG524327:BGJ524327 BQC524327:BQF524327 BZY524327:CAB524327 CJU524327:CJX524327 CTQ524327:CTT524327 DDM524327:DDP524327 DNI524327:DNL524327 DXE524327:DXH524327 EHA524327:EHD524327 EQW524327:EQZ524327 FAS524327:FAV524327 FKO524327:FKR524327 FUK524327:FUN524327 GEG524327:GEJ524327 GOC524327:GOF524327 GXY524327:GYB524327 HHU524327:HHX524327 HRQ524327:HRT524327 IBM524327:IBP524327 ILI524327:ILL524327 IVE524327:IVH524327 JFA524327:JFD524327 JOW524327:JOZ524327 JYS524327:JYV524327 KIO524327:KIR524327 KSK524327:KSN524327 LCG524327:LCJ524327 LMC524327:LMF524327 LVY524327:LWB524327 MFU524327:MFX524327 MPQ524327:MPT524327 MZM524327:MZP524327 NJI524327:NJL524327 NTE524327:NTH524327 ODA524327:ODD524327 OMW524327:OMZ524327 OWS524327:OWV524327 PGO524327:PGR524327 PQK524327:PQN524327 QAG524327:QAJ524327 QKC524327:QKF524327 QTY524327:QUB524327 RDU524327:RDX524327 RNQ524327:RNT524327 RXM524327:RXP524327 SHI524327:SHL524327 SRE524327:SRH524327 TBA524327:TBD524327 TKW524327:TKZ524327 TUS524327:TUV524327 UEO524327:UER524327 UOK524327:UON524327 UYG524327:UYJ524327 VIC524327:VIF524327 VRY524327:VSB524327 WBU524327:WBX524327 WLQ524327:WLT524327 WVM524327:WVP524327 D589859:G589859 JA589863:JD589863 SW589863:SZ589863 ACS589863:ACV589863 AMO589863:AMR589863 AWK589863:AWN589863 BGG589863:BGJ589863 BQC589863:BQF589863 BZY589863:CAB589863 CJU589863:CJX589863 CTQ589863:CTT589863 DDM589863:DDP589863 DNI589863:DNL589863 DXE589863:DXH589863 EHA589863:EHD589863 EQW589863:EQZ589863 FAS589863:FAV589863 FKO589863:FKR589863 FUK589863:FUN589863 GEG589863:GEJ589863 GOC589863:GOF589863 GXY589863:GYB589863 HHU589863:HHX589863 HRQ589863:HRT589863 IBM589863:IBP589863 ILI589863:ILL589863 IVE589863:IVH589863 JFA589863:JFD589863 JOW589863:JOZ589863 JYS589863:JYV589863 KIO589863:KIR589863 KSK589863:KSN589863 LCG589863:LCJ589863 LMC589863:LMF589863 LVY589863:LWB589863 MFU589863:MFX589863 MPQ589863:MPT589863 MZM589863:MZP589863 NJI589863:NJL589863 NTE589863:NTH589863 ODA589863:ODD589863 OMW589863:OMZ589863 OWS589863:OWV589863 PGO589863:PGR589863 PQK589863:PQN589863 QAG589863:QAJ589863 QKC589863:QKF589863 QTY589863:QUB589863 RDU589863:RDX589863 RNQ589863:RNT589863 RXM589863:RXP589863 SHI589863:SHL589863 SRE589863:SRH589863 TBA589863:TBD589863 TKW589863:TKZ589863 TUS589863:TUV589863 UEO589863:UER589863 UOK589863:UON589863 UYG589863:UYJ589863 VIC589863:VIF589863 VRY589863:VSB589863 WBU589863:WBX589863 WLQ589863:WLT589863 WVM589863:WVP589863 D655395:G655395 JA655399:JD655399 SW655399:SZ655399 ACS655399:ACV655399 AMO655399:AMR655399 AWK655399:AWN655399 BGG655399:BGJ655399 BQC655399:BQF655399 BZY655399:CAB655399 CJU655399:CJX655399 CTQ655399:CTT655399 DDM655399:DDP655399 DNI655399:DNL655399 DXE655399:DXH655399 EHA655399:EHD655399 EQW655399:EQZ655399 FAS655399:FAV655399 FKO655399:FKR655399 FUK655399:FUN655399 GEG655399:GEJ655399 GOC655399:GOF655399 GXY655399:GYB655399 HHU655399:HHX655399 HRQ655399:HRT655399 IBM655399:IBP655399 ILI655399:ILL655399 IVE655399:IVH655399 JFA655399:JFD655399 JOW655399:JOZ655399 JYS655399:JYV655399 KIO655399:KIR655399 KSK655399:KSN655399 LCG655399:LCJ655399 LMC655399:LMF655399 LVY655399:LWB655399 MFU655399:MFX655399 MPQ655399:MPT655399 MZM655399:MZP655399 NJI655399:NJL655399 NTE655399:NTH655399 ODA655399:ODD655399 OMW655399:OMZ655399 OWS655399:OWV655399 PGO655399:PGR655399 PQK655399:PQN655399 QAG655399:QAJ655399 QKC655399:QKF655399 QTY655399:QUB655399 RDU655399:RDX655399 RNQ655399:RNT655399 RXM655399:RXP655399 SHI655399:SHL655399 SRE655399:SRH655399 TBA655399:TBD655399 TKW655399:TKZ655399 TUS655399:TUV655399 UEO655399:UER655399 UOK655399:UON655399 UYG655399:UYJ655399 VIC655399:VIF655399 VRY655399:VSB655399 WBU655399:WBX655399 WLQ655399:WLT655399 WVM655399:WVP655399 D720931:G720931 JA720935:JD720935 SW720935:SZ720935 ACS720935:ACV720935 AMO720935:AMR720935 AWK720935:AWN720935 BGG720935:BGJ720935 BQC720935:BQF720935 BZY720935:CAB720935 CJU720935:CJX720935 CTQ720935:CTT720935 DDM720935:DDP720935 DNI720935:DNL720935 DXE720935:DXH720935 EHA720935:EHD720935 EQW720935:EQZ720935 FAS720935:FAV720935 FKO720935:FKR720935 FUK720935:FUN720935 GEG720935:GEJ720935 GOC720935:GOF720935 GXY720935:GYB720935 HHU720935:HHX720935 HRQ720935:HRT720935 IBM720935:IBP720935 ILI720935:ILL720935 IVE720935:IVH720935 JFA720935:JFD720935 JOW720935:JOZ720935 JYS720935:JYV720935 KIO720935:KIR720935 KSK720935:KSN720935 LCG720935:LCJ720935 LMC720935:LMF720935 LVY720935:LWB720935 MFU720935:MFX720935 MPQ720935:MPT720935 MZM720935:MZP720935 NJI720935:NJL720935 NTE720935:NTH720935 ODA720935:ODD720935 OMW720935:OMZ720935 OWS720935:OWV720935 PGO720935:PGR720935 PQK720935:PQN720935 QAG720935:QAJ720935 QKC720935:QKF720935 QTY720935:QUB720935 RDU720935:RDX720935 RNQ720935:RNT720935 RXM720935:RXP720935 SHI720935:SHL720935 SRE720935:SRH720935 TBA720935:TBD720935 TKW720935:TKZ720935 TUS720935:TUV720935 UEO720935:UER720935 UOK720935:UON720935 UYG720935:UYJ720935 VIC720935:VIF720935 VRY720935:VSB720935 WBU720935:WBX720935 WLQ720935:WLT720935 WVM720935:WVP720935 D786467:G786467 JA786471:JD786471 SW786471:SZ786471 ACS786471:ACV786471 AMO786471:AMR786471 AWK786471:AWN786471 BGG786471:BGJ786471 BQC786471:BQF786471 BZY786471:CAB786471 CJU786471:CJX786471 CTQ786471:CTT786471 DDM786471:DDP786471 DNI786471:DNL786471 DXE786471:DXH786471 EHA786471:EHD786471 EQW786471:EQZ786471 FAS786471:FAV786471 FKO786471:FKR786471 FUK786471:FUN786471 GEG786471:GEJ786471 GOC786471:GOF786471 GXY786471:GYB786471 HHU786471:HHX786471 HRQ786471:HRT786471 IBM786471:IBP786471 ILI786471:ILL786471 IVE786471:IVH786471 JFA786471:JFD786471 JOW786471:JOZ786471 JYS786471:JYV786471 KIO786471:KIR786471 KSK786471:KSN786471 LCG786471:LCJ786471 LMC786471:LMF786471 LVY786471:LWB786471 MFU786471:MFX786471 MPQ786471:MPT786471 MZM786471:MZP786471 NJI786471:NJL786471 NTE786471:NTH786471 ODA786471:ODD786471 OMW786471:OMZ786471 OWS786471:OWV786471 PGO786471:PGR786471 PQK786471:PQN786471 QAG786471:QAJ786471 QKC786471:QKF786471 QTY786471:QUB786471 RDU786471:RDX786471 RNQ786471:RNT786471 RXM786471:RXP786471 SHI786471:SHL786471 SRE786471:SRH786471 TBA786471:TBD786471 TKW786471:TKZ786471 TUS786471:TUV786471 UEO786471:UER786471 UOK786471:UON786471 UYG786471:UYJ786471 VIC786471:VIF786471 VRY786471:VSB786471 WBU786471:WBX786471 WLQ786471:WLT786471 WVM786471:WVP786471 D852003:G852003 JA852007:JD852007 SW852007:SZ852007 ACS852007:ACV852007 AMO852007:AMR852007 AWK852007:AWN852007 BGG852007:BGJ852007 BQC852007:BQF852007 BZY852007:CAB852007 CJU852007:CJX852007 CTQ852007:CTT852007 DDM852007:DDP852007 DNI852007:DNL852007 DXE852007:DXH852007 EHA852007:EHD852007 EQW852007:EQZ852007 FAS852007:FAV852007 FKO852007:FKR852007 FUK852007:FUN852007 GEG852007:GEJ852007 GOC852007:GOF852007 GXY852007:GYB852007 HHU852007:HHX852007 HRQ852007:HRT852007 IBM852007:IBP852007 ILI852007:ILL852007 IVE852007:IVH852007 JFA852007:JFD852007 JOW852007:JOZ852007 JYS852007:JYV852007 KIO852007:KIR852007 KSK852007:KSN852007 LCG852007:LCJ852007 LMC852007:LMF852007 LVY852007:LWB852007 MFU852007:MFX852007 MPQ852007:MPT852007 MZM852007:MZP852007 NJI852007:NJL852007 NTE852007:NTH852007 ODA852007:ODD852007 OMW852007:OMZ852007 OWS852007:OWV852007 PGO852007:PGR852007 PQK852007:PQN852007 QAG852007:QAJ852007 QKC852007:QKF852007 QTY852007:QUB852007 RDU852007:RDX852007 RNQ852007:RNT852007 RXM852007:RXP852007 SHI852007:SHL852007 SRE852007:SRH852007 TBA852007:TBD852007 TKW852007:TKZ852007 TUS852007:TUV852007 UEO852007:UER852007 UOK852007:UON852007 UYG852007:UYJ852007 VIC852007:VIF852007 VRY852007:VSB852007 WBU852007:WBX852007 WLQ852007:WLT852007 WVM852007:WVP852007 D917539:G917539 JA917543:JD917543 SW917543:SZ917543 ACS917543:ACV917543 AMO917543:AMR917543 AWK917543:AWN917543 BGG917543:BGJ917543 BQC917543:BQF917543 BZY917543:CAB917543 CJU917543:CJX917543 CTQ917543:CTT917543 DDM917543:DDP917543 DNI917543:DNL917543 DXE917543:DXH917543 EHA917543:EHD917543 EQW917543:EQZ917543 FAS917543:FAV917543 FKO917543:FKR917543 FUK917543:FUN917543 GEG917543:GEJ917543 GOC917543:GOF917543 GXY917543:GYB917543 HHU917543:HHX917543 HRQ917543:HRT917543 IBM917543:IBP917543 ILI917543:ILL917543 IVE917543:IVH917543 JFA917543:JFD917543 JOW917543:JOZ917543 JYS917543:JYV917543 KIO917543:KIR917543 KSK917543:KSN917543 LCG917543:LCJ917543 LMC917543:LMF917543 LVY917543:LWB917543 MFU917543:MFX917543 MPQ917543:MPT917543 MZM917543:MZP917543 NJI917543:NJL917543 NTE917543:NTH917543 ODA917543:ODD917543 OMW917543:OMZ917543 OWS917543:OWV917543 PGO917543:PGR917543 PQK917543:PQN917543 QAG917543:QAJ917543 QKC917543:QKF917543 QTY917543:QUB917543 RDU917543:RDX917543 RNQ917543:RNT917543 RXM917543:RXP917543 SHI917543:SHL917543 SRE917543:SRH917543 TBA917543:TBD917543 TKW917543:TKZ917543 TUS917543:TUV917543 UEO917543:UER917543 UOK917543:UON917543 UYG917543:UYJ917543 VIC917543:VIF917543 VRY917543:VSB917543 WBU917543:WBX917543 WLQ917543:WLT917543 WVM917543:WVP917543 D983075:G983075 JA983079:JD983079 SW983079:SZ983079 ACS983079:ACV983079 AMO983079:AMR983079 AWK983079:AWN983079 BGG983079:BGJ983079 BQC983079:BQF983079 BZY983079:CAB983079 CJU983079:CJX983079 CTQ983079:CTT983079 DDM983079:DDP983079 DNI983079:DNL983079 DXE983079:DXH983079 EHA983079:EHD983079 EQW983079:EQZ983079 FAS983079:FAV983079 FKO983079:FKR983079 FUK983079:FUN983079 GEG983079:GEJ983079 GOC983079:GOF983079 GXY983079:GYB983079 HHU983079:HHX983079 HRQ983079:HRT983079 IBM983079:IBP983079 ILI983079:ILL983079 IVE983079:IVH983079 JFA983079:JFD983079 JOW983079:JOZ983079 JYS983079:JYV983079 KIO983079:KIR983079 KSK983079:KSN983079 LCG983079:LCJ983079 LMC983079:LMF983079 LVY983079:LWB983079 MFU983079:MFX983079 MPQ983079:MPT983079 MZM983079:MZP983079 NJI983079:NJL983079 NTE983079:NTH983079 ODA983079:ODD983079 OMW983079:OMZ983079 OWS983079:OWV983079 PGO983079:PGR983079 PQK983079:PQN983079 QAG983079:QAJ983079 QKC983079:QKF983079 QTY983079:QUB983079 RDU983079:RDX983079 RNQ983079:RNT983079 RXM983079:RXP983079 SHI983079:SHL983079 SRE983079:SRH983079 TBA983079:TBD983079 TKW983079:TKZ983079 TUS983079:TUV983079 UEO983079:UER983079 UOK983079:UON983079 UYG983079:UYJ983079 VIC983079:VIF983079 VRY983079:VSB983079 WBU983079:WBX983079 WLQ983079:WLT983079" xr:uid="{DEBEB752-C4C9-4D80-8109-CED9E90596BD}">
      <formula1>"支出予定額,支出済額"</formula1>
    </dataValidation>
  </dataValidations>
  <printOptions horizontalCentered="1" verticalCentered="1"/>
  <pageMargins left="0.11811023622047245" right="0.11811023622047245" top="3.937007874015748E-2" bottom="3.937007874015748E-2" header="0" footer="0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73BAA-A89A-4A90-B38C-5B7BF3BE64CC}">
  <dimension ref="A1:AA57"/>
  <sheetViews>
    <sheetView view="pageBreakPreview" zoomScale="90" zoomScaleNormal="100" zoomScaleSheetLayoutView="90" workbookViewId="0">
      <selection activeCell="AB1" sqref="AB1"/>
    </sheetView>
  </sheetViews>
  <sheetFormatPr defaultRowHeight="13.2"/>
  <cols>
    <col min="1" max="1" width="0.6640625" style="1" customWidth="1"/>
    <col min="2" max="9" width="14.33203125" style="1" customWidth="1"/>
    <col min="10" max="10" width="0.88671875" style="1" customWidth="1"/>
    <col min="11" max="11" width="13.21875" style="1" customWidth="1"/>
    <col min="12" max="16" width="9" style="1" hidden="1" customWidth="1"/>
    <col min="17" max="26" width="9" style="1"/>
    <col min="27" max="27" width="0.6640625" style="1" customWidth="1"/>
    <col min="28" max="258" width="9" style="1"/>
    <col min="259" max="259" width="3.109375" style="1" customWidth="1"/>
    <col min="260" max="260" width="15" style="1" customWidth="1"/>
    <col min="261" max="266" width="13.21875" style="1" customWidth="1"/>
    <col min="267" max="267" width="3.109375" style="1" customWidth="1"/>
    <col min="268" max="268" width="13.21875" style="1" customWidth="1"/>
    <col min="269" max="514" width="9" style="1"/>
    <col min="515" max="515" width="3.109375" style="1" customWidth="1"/>
    <col min="516" max="516" width="15" style="1" customWidth="1"/>
    <col min="517" max="522" width="13.21875" style="1" customWidth="1"/>
    <col min="523" max="523" width="3.109375" style="1" customWidth="1"/>
    <col min="524" max="524" width="13.21875" style="1" customWidth="1"/>
    <col min="525" max="770" width="9" style="1"/>
    <col min="771" max="771" width="3.109375" style="1" customWidth="1"/>
    <col min="772" max="772" width="15" style="1" customWidth="1"/>
    <col min="773" max="778" width="13.21875" style="1" customWidth="1"/>
    <col min="779" max="779" width="3.109375" style="1" customWidth="1"/>
    <col min="780" max="780" width="13.21875" style="1" customWidth="1"/>
    <col min="781" max="1026" width="9" style="1"/>
    <col min="1027" max="1027" width="3.109375" style="1" customWidth="1"/>
    <col min="1028" max="1028" width="15" style="1" customWidth="1"/>
    <col min="1029" max="1034" width="13.21875" style="1" customWidth="1"/>
    <col min="1035" max="1035" width="3.109375" style="1" customWidth="1"/>
    <col min="1036" max="1036" width="13.21875" style="1" customWidth="1"/>
    <col min="1037" max="1282" width="9" style="1"/>
    <col min="1283" max="1283" width="3.109375" style="1" customWidth="1"/>
    <col min="1284" max="1284" width="15" style="1" customWidth="1"/>
    <col min="1285" max="1290" width="13.21875" style="1" customWidth="1"/>
    <col min="1291" max="1291" width="3.109375" style="1" customWidth="1"/>
    <col min="1292" max="1292" width="13.21875" style="1" customWidth="1"/>
    <col min="1293" max="1538" width="9" style="1"/>
    <col min="1539" max="1539" width="3.109375" style="1" customWidth="1"/>
    <col min="1540" max="1540" width="15" style="1" customWidth="1"/>
    <col min="1541" max="1546" width="13.21875" style="1" customWidth="1"/>
    <col min="1547" max="1547" width="3.109375" style="1" customWidth="1"/>
    <col min="1548" max="1548" width="13.21875" style="1" customWidth="1"/>
    <col min="1549" max="1794" width="9" style="1"/>
    <col min="1795" max="1795" width="3.109375" style="1" customWidth="1"/>
    <col min="1796" max="1796" width="15" style="1" customWidth="1"/>
    <col min="1797" max="1802" width="13.21875" style="1" customWidth="1"/>
    <col min="1803" max="1803" width="3.109375" style="1" customWidth="1"/>
    <col min="1804" max="1804" width="13.21875" style="1" customWidth="1"/>
    <col min="1805" max="2050" width="9" style="1"/>
    <col min="2051" max="2051" width="3.109375" style="1" customWidth="1"/>
    <col min="2052" max="2052" width="15" style="1" customWidth="1"/>
    <col min="2053" max="2058" width="13.21875" style="1" customWidth="1"/>
    <col min="2059" max="2059" width="3.109375" style="1" customWidth="1"/>
    <col min="2060" max="2060" width="13.21875" style="1" customWidth="1"/>
    <col min="2061" max="2306" width="9" style="1"/>
    <col min="2307" max="2307" width="3.109375" style="1" customWidth="1"/>
    <col min="2308" max="2308" width="15" style="1" customWidth="1"/>
    <col min="2309" max="2314" width="13.21875" style="1" customWidth="1"/>
    <col min="2315" max="2315" width="3.109375" style="1" customWidth="1"/>
    <col min="2316" max="2316" width="13.21875" style="1" customWidth="1"/>
    <col min="2317" max="2562" width="9" style="1"/>
    <col min="2563" max="2563" width="3.109375" style="1" customWidth="1"/>
    <col min="2564" max="2564" width="15" style="1" customWidth="1"/>
    <col min="2565" max="2570" width="13.21875" style="1" customWidth="1"/>
    <col min="2571" max="2571" width="3.109375" style="1" customWidth="1"/>
    <col min="2572" max="2572" width="13.21875" style="1" customWidth="1"/>
    <col min="2573" max="2818" width="9" style="1"/>
    <col min="2819" max="2819" width="3.109375" style="1" customWidth="1"/>
    <col min="2820" max="2820" width="15" style="1" customWidth="1"/>
    <col min="2821" max="2826" width="13.21875" style="1" customWidth="1"/>
    <col min="2827" max="2827" width="3.109375" style="1" customWidth="1"/>
    <col min="2828" max="2828" width="13.21875" style="1" customWidth="1"/>
    <col min="2829" max="3074" width="9" style="1"/>
    <col min="3075" max="3075" width="3.109375" style="1" customWidth="1"/>
    <col min="3076" max="3076" width="15" style="1" customWidth="1"/>
    <col min="3077" max="3082" width="13.21875" style="1" customWidth="1"/>
    <col min="3083" max="3083" width="3.109375" style="1" customWidth="1"/>
    <col min="3084" max="3084" width="13.21875" style="1" customWidth="1"/>
    <col min="3085" max="3330" width="9" style="1"/>
    <col min="3331" max="3331" width="3.109375" style="1" customWidth="1"/>
    <col min="3332" max="3332" width="15" style="1" customWidth="1"/>
    <col min="3333" max="3338" width="13.21875" style="1" customWidth="1"/>
    <col min="3339" max="3339" width="3.109375" style="1" customWidth="1"/>
    <col min="3340" max="3340" width="13.21875" style="1" customWidth="1"/>
    <col min="3341" max="3586" width="9" style="1"/>
    <col min="3587" max="3587" width="3.109375" style="1" customWidth="1"/>
    <col min="3588" max="3588" width="15" style="1" customWidth="1"/>
    <col min="3589" max="3594" width="13.21875" style="1" customWidth="1"/>
    <col min="3595" max="3595" width="3.109375" style="1" customWidth="1"/>
    <col min="3596" max="3596" width="13.21875" style="1" customWidth="1"/>
    <col min="3597" max="3842" width="9" style="1"/>
    <col min="3843" max="3843" width="3.109375" style="1" customWidth="1"/>
    <col min="3844" max="3844" width="15" style="1" customWidth="1"/>
    <col min="3845" max="3850" width="13.21875" style="1" customWidth="1"/>
    <col min="3851" max="3851" width="3.109375" style="1" customWidth="1"/>
    <col min="3852" max="3852" width="13.21875" style="1" customWidth="1"/>
    <col min="3853" max="4098" width="9" style="1"/>
    <col min="4099" max="4099" width="3.109375" style="1" customWidth="1"/>
    <col min="4100" max="4100" width="15" style="1" customWidth="1"/>
    <col min="4101" max="4106" width="13.21875" style="1" customWidth="1"/>
    <col min="4107" max="4107" width="3.109375" style="1" customWidth="1"/>
    <col min="4108" max="4108" width="13.21875" style="1" customWidth="1"/>
    <col min="4109" max="4354" width="9" style="1"/>
    <col min="4355" max="4355" width="3.109375" style="1" customWidth="1"/>
    <col min="4356" max="4356" width="15" style="1" customWidth="1"/>
    <col min="4357" max="4362" width="13.21875" style="1" customWidth="1"/>
    <col min="4363" max="4363" width="3.109375" style="1" customWidth="1"/>
    <col min="4364" max="4364" width="13.21875" style="1" customWidth="1"/>
    <col min="4365" max="4610" width="9" style="1"/>
    <col min="4611" max="4611" width="3.109375" style="1" customWidth="1"/>
    <col min="4612" max="4612" width="15" style="1" customWidth="1"/>
    <col min="4613" max="4618" width="13.21875" style="1" customWidth="1"/>
    <col min="4619" max="4619" width="3.109375" style="1" customWidth="1"/>
    <col min="4620" max="4620" width="13.21875" style="1" customWidth="1"/>
    <col min="4621" max="4866" width="9" style="1"/>
    <col min="4867" max="4867" width="3.109375" style="1" customWidth="1"/>
    <col min="4868" max="4868" width="15" style="1" customWidth="1"/>
    <col min="4869" max="4874" width="13.21875" style="1" customWidth="1"/>
    <col min="4875" max="4875" width="3.109375" style="1" customWidth="1"/>
    <col min="4876" max="4876" width="13.21875" style="1" customWidth="1"/>
    <col min="4877" max="5122" width="9" style="1"/>
    <col min="5123" max="5123" width="3.109375" style="1" customWidth="1"/>
    <col min="5124" max="5124" width="15" style="1" customWidth="1"/>
    <col min="5125" max="5130" width="13.21875" style="1" customWidth="1"/>
    <col min="5131" max="5131" width="3.109375" style="1" customWidth="1"/>
    <col min="5132" max="5132" width="13.21875" style="1" customWidth="1"/>
    <col min="5133" max="5378" width="9" style="1"/>
    <col min="5379" max="5379" width="3.109375" style="1" customWidth="1"/>
    <col min="5380" max="5380" width="15" style="1" customWidth="1"/>
    <col min="5381" max="5386" width="13.21875" style="1" customWidth="1"/>
    <col min="5387" max="5387" width="3.109375" style="1" customWidth="1"/>
    <col min="5388" max="5388" width="13.21875" style="1" customWidth="1"/>
    <col min="5389" max="5634" width="9" style="1"/>
    <col min="5635" max="5635" width="3.109375" style="1" customWidth="1"/>
    <col min="5636" max="5636" width="15" style="1" customWidth="1"/>
    <col min="5637" max="5642" width="13.21875" style="1" customWidth="1"/>
    <col min="5643" max="5643" width="3.109375" style="1" customWidth="1"/>
    <col min="5644" max="5644" width="13.21875" style="1" customWidth="1"/>
    <col min="5645" max="5890" width="9" style="1"/>
    <col min="5891" max="5891" width="3.109375" style="1" customWidth="1"/>
    <col min="5892" max="5892" width="15" style="1" customWidth="1"/>
    <col min="5893" max="5898" width="13.21875" style="1" customWidth="1"/>
    <col min="5899" max="5899" width="3.109375" style="1" customWidth="1"/>
    <col min="5900" max="5900" width="13.21875" style="1" customWidth="1"/>
    <col min="5901" max="6146" width="9" style="1"/>
    <col min="6147" max="6147" width="3.109375" style="1" customWidth="1"/>
    <col min="6148" max="6148" width="15" style="1" customWidth="1"/>
    <col min="6149" max="6154" width="13.21875" style="1" customWidth="1"/>
    <col min="6155" max="6155" width="3.109375" style="1" customWidth="1"/>
    <col min="6156" max="6156" width="13.21875" style="1" customWidth="1"/>
    <col min="6157" max="6402" width="9" style="1"/>
    <col min="6403" max="6403" width="3.109375" style="1" customWidth="1"/>
    <col min="6404" max="6404" width="15" style="1" customWidth="1"/>
    <col min="6405" max="6410" width="13.21875" style="1" customWidth="1"/>
    <col min="6411" max="6411" width="3.109375" style="1" customWidth="1"/>
    <col min="6412" max="6412" width="13.21875" style="1" customWidth="1"/>
    <col min="6413" max="6658" width="9" style="1"/>
    <col min="6659" max="6659" width="3.109375" style="1" customWidth="1"/>
    <col min="6660" max="6660" width="15" style="1" customWidth="1"/>
    <col min="6661" max="6666" width="13.21875" style="1" customWidth="1"/>
    <col min="6667" max="6667" width="3.109375" style="1" customWidth="1"/>
    <col min="6668" max="6668" width="13.21875" style="1" customWidth="1"/>
    <col min="6669" max="6914" width="9" style="1"/>
    <col min="6915" max="6915" width="3.109375" style="1" customWidth="1"/>
    <col min="6916" max="6916" width="15" style="1" customWidth="1"/>
    <col min="6917" max="6922" width="13.21875" style="1" customWidth="1"/>
    <col min="6923" max="6923" width="3.109375" style="1" customWidth="1"/>
    <col min="6924" max="6924" width="13.21875" style="1" customWidth="1"/>
    <col min="6925" max="7170" width="9" style="1"/>
    <col min="7171" max="7171" width="3.109375" style="1" customWidth="1"/>
    <col min="7172" max="7172" width="15" style="1" customWidth="1"/>
    <col min="7173" max="7178" width="13.21875" style="1" customWidth="1"/>
    <col min="7179" max="7179" width="3.109375" style="1" customWidth="1"/>
    <col min="7180" max="7180" width="13.21875" style="1" customWidth="1"/>
    <col min="7181" max="7426" width="9" style="1"/>
    <col min="7427" max="7427" width="3.109375" style="1" customWidth="1"/>
    <col min="7428" max="7428" width="15" style="1" customWidth="1"/>
    <col min="7429" max="7434" width="13.21875" style="1" customWidth="1"/>
    <col min="7435" max="7435" width="3.109375" style="1" customWidth="1"/>
    <col min="7436" max="7436" width="13.21875" style="1" customWidth="1"/>
    <col min="7437" max="7682" width="9" style="1"/>
    <col min="7683" max="7683" width="3.109375" style="1" customWidth="1"/>
    <col min="7684" max="7684" width="15" style="1" customWidth="1"/>
    <col min="7685" max="7690" width="13.21875" style="1" customWidth="1"/>
    <col min="7691" max="7691" width="3.109375" style="1" customWidth="1"/>
    <col min="7692" max="7692" width="13.21875" style="1" customWidth="1"/>
    <col min="7693" max="7938" width="9" style="1"/>
    <col min="7939" max="7939" width="3.109375" style="1" customWidth="1"/>
    <col min="7940" max="7940" width="15" style="1" customWidth="1"/>
    <col min="7941" max="7946" width="13.21875" style="1" customWidth="1"/>
    <col min="7947" max="7947" width="3.109375" style="1" customWidth="1"/>
    <col min="7948" max="7948" width="13.21875" style="1" customWidth="1"/>
    <col min="7949" max="8194" width="9" style="1"/>
    <col min="8195" max="8195" width="3.109375" style="1" customWidth="1"/>
    <col min="8196" max="8196" width="15" style="1" customWidth="1"/>
    <col min="8197" max="8202" width="13.21875" style="1" customWidth="1"/>
    <col min="8203" max="8203" width="3.109375" style="1" customWidth="1"/>
    <col min="8204" max="8204" width="13.21875" style="1" customWidth="1"/>
    <col min="8205" max="8450" width="9" style="1"/>
    <col min="8451" max="8451" width="3.109375" style="1" customWidth="1"/>
    <col min="8452" max="8452" width="15" style="1" customWidth="1"/>
    <col min="8453" max="8458" width="13.21875" style="1" customWidth="1"/>
    <col min="8459" max="8459" width="3.109375" style="1" customWidth="1"/>
    <col min="8460" max="8460" width="13.21875" style="1" customWidth="1"/>
    <col min="8461" max="8706" width="9" style="1"/>
    <col min="8707" max="8707" width="3.109375" style="1" customWidth="1"/>
    <col min="8708" max="8708" width="15" style="1" customWidth="1"/>
    <col min="8709" max="8714" width="13.21875" style="1" customWidth="1"/>
    <col min="8715" max="8715" width="3.109375" style="1" customWidth="1"/>
    <col min="8716" max="8716" width="13.21875" style="1" customWidth="1"/>
    <col min="8717" max="8962" width="9" style="1"/>
    <col min="8963" max="8963" width="3.109375" style="1" customWidth="1"/>
    <col min="8964" max="8964" width="15" style="1" customWidth="1"/>
    <col min="8965" max="8970" width="13.21875" style="1" customWidth="1"/>
    <col min="8971" max="8971" width="3.109375" style="1" customWidth="1"/>
    <col min="8972" max="8972" width="13.21875" style="1" customWidth="1"/>
    <col min="8973" max="9218" width="9" style="1"/>
    <col min="9219" max="9219" width="3.109375" style="1" customWidth="1"/>
    <col min="9220" max="9220" width="15" style="1" customWidth="1"/>
    <col min="9221" max="9226" width="13.21875" style="1" customWidth="1"/>
    <col min="9227" max="9227" width="3.109375" style="1" customWidth="1"/>
    <col min="9228" max="9228" width="13.21875" style="1" customWidth="1"/>
    <col min="9229" max="9474" width="9" style="1"/>
    <col min="9475" max="9475" width="3.109375" style="1" customWidth="1"/>
    <col min="9476" max="9476" width="15" style="1" customWidth="1"/>
    <col min="9477" max="9482" width="13.21875" style="1" customWidth="1"/>
    <col min="9483" max="9483" width="3.109375" style="1" customWidth="1"/>
    <col min="9484" max="9484" width="13.21875" style="1" customWidth="1"/>
    <col min="9485" max="9730" width="9" style="1"/>
    <col min="9731" max="9731" width="3.109375" style="1" customWidth="1"/>
    <col min="9732" max="9732" width="15" style="1" customWidth="1"/>
    <col min="9733" max="9738" width="13.21875" style="1" customWidth="1"/>
    <col min="9739" max="9739" width="3.109375" style="1" customWidth="1"/>
    <col min="9740" max="9740" width="13.21875" style="1" customWidth="1"/>
    <col min="9741" max="9986" width="9" style="1"/>
    <col min="9987" max="9987" width="3.109375" style="1" customWidth="1"/>
    <col min="9988" max="9988" width="15" style="1" customWidth="1"/>
    <col min="9989" max="9994" width="13.21875" style="1" customWidth="1"/>
    <col min="9995" max="9995" width="3.109375" style="1" customWidth="1"/>
    <col min="9996" max="9996" width="13.21875" style="1" customWidth="1"/>
    <col min="9997" max="10242" width="9" style="1"/>
    <col min="10243" max="10243" width="3.109375" style="1" customWidth="1"/>
    <col min="10244" max="10244" width="15" style="1" customWidth="1"/>
    <col min="10245" max="10250" width="13.21875" style="1" customWidth="1"/>
    <col min="10251" max="10251" width="3.109375" style="1" customWidth="1"/>
    <col min="10252" max="10252" width="13.21875" style="1" customWidth="1"/>
    <col min="10253" max="10498" width="9" style="1"/>
    <col min="10499" max="10499" width="3.109375" style="1" customWidth="1"/>
    <col min="10500" max="10500" width="15" style="1" customWidth="1"/>
    <col min="10501" max="10506" width="13.21875" style="1" customWidth="1"/>
    <col min="10507" max="10507" width="3.109375" style="1" customWidth="1"/>
    <col min="10508" max="10508" width="13.21875" style="1" customWidth="1"/>
    <col min="10509" max="10754" width="9" style="1"/>
    <col min="10755" max="10755" width="3.109375" style="1" customWidth="1"/>
    <col min="10756" max="10756" width="15" style="1" customWidth="1"/>
    <col min="10757" max="10762" width="13.21875" style="1" customWidth="1"/>
    <col min="10763" max="10763" width="3.109375" style="1" customWidth="1"/>
    <col min="10764" max="10764" width="13.21875" style="1" customWidth="1"/>
    <col min="10765" max="11010" width="9" style="1"/>
    <col min="11011" max="11011" width="3.109375" style="1" customWidth="1"/>
    <col min="11012" max="11012" width="15" style="1" customWidth="1"/>
    <col min="11013" max="11018" width="13.21875" style="1" customWidth="1"/>
    <col min="11019" max="11019" width="3.109375" style="1" customWidth="1"/>
    <col min="11020" max="11020" width="13.21875" style="1" customWidth="1"/>
    <col min="11021" max="11266" width="9" style="1"/>
    <col min="11267" max="11267" width="3.109375" style="1" customWidth="1"/>
    <col min="11268" max="11268" width="15" style="1" customWidth="1"/>
    <col min="11269" max="11274" width="13.21875" style="1" customWidth="1"/>
    <col min="11275" max="11275" width="3.109375" style="1" customWidth="1"/>
    <col min="11276" max="11276" width="13.21875" style="1" customWidth="1"/>
    <col min="11277" max="11522" width="9" style="1"/>
    <col min="11523" max="11523" width="3.109375" style="1" customWidth="1"/>
    <col min="11524" max="11524" width="15" style="1" customWidth="1"/>
    <col min="11525" max="11530" width="13.21875" style="1" customWidth="1"/>
    <col min="11531" max="11531" width="3.109375" style="1" customWidth="1"/>
    <col min="11532" max="11532" width="13.21875" style="1" customWidth="1"/>
    <col min="11533" max="11778" width="9" style="1"/>
    <col min="11779" max="11779" width="3.109375" style="1" customWidth="1"/>
    <col min="11780" max="11780" width="15" style="1" customWidth="1"/>
    <col min="11781" max="11786" width="13.21875" style="1" customWidth="1"/>
    <col min="11787" max="11787" width="3.109375" style="1" customWidth="1"/>
    <col min="11788" max="11788" width="13.21875" style="1" customWidth="1"/>
    <col min="11789" max="12034" width="9" style="1"/>
    <col min="12035" max="12035" width="3.109375" style="1" customWidth="1"/>
    <col min="12036" max="12036" width="15" style="1" customWidth="1"/>
    <col min="12037" max="12042" width="13.21875" style="1" customWidth="1"/>
    <col min="12043" max="12043" width="3.109375" style="1" customWidth="1"/>
    <col min="12044" max="12044" width="13.21875" style="1" customWidth="1"/>
    <col min="12045" max="12290" width="9" style="1"/>
    <col min="12291" max="12291" width="3.109375" style="1" customWidth="1"/>
    <col min="12292" max="12292" width="15" style="1" customWidth="1"/>
    <col min="12293" max="12298" width="13.21875" style="1" customWidth="1"/>
    <col min="12299" max="12299" width="3.109375" style="1" customWidth="1"/>
    <col min="12300" max="12300" width="13.21875" style="1" customWidth="1"/>
    <col min="12301" max="12546" width="9" style="1"/>
    <col min="12547" max="12547" width="3.109375" style="1" customWidth="1"/>
    <col min="12548" max="12548" width="15" style="1" customWidth="1"/>
    <col min="12549" max="12554" width="13.21875" style="1" customWidth="1"/>
    <col min="12555" max="12555" width="3.109375" style="1" customWidth="1"/>
    <col min="12556" max="12556" width="13.21875" style="1" customWidth="1"/>
    <col min="12557" max="12802" width="9" style="1"/>
    <col min="12803" max="12803" width="3.109375" style="1" customWidth="1"/>
    <col min="12804" max="12804" width="15" style="1" customWidth="1"/>
    <col min="12805" max="12810" width="13.21875" style="1" customWidth="1"/>
    <col min="12811" max="12811" width="3.109375" style="1" customWidth="1"/>
    <col min="12812" max="12812" width="13.21875" style="1" customWidth="1"/>
    <col min="12813" max="13058" width="9" style="1"/>
    <col min="13059" max="13059" width="3.109375" style="1" customWidth="1"/>
    <col min="13060" max="13060" width="15" style="1" customWidth="1"/>
    <col min="13061" max="13066" width="13.21875" style="1" customWidth="1"/>
    <col min="13067" max="13067" width="3.109375" style="1" customWidth="1"/>
    <col min="13068" max="13068" width="13.21875" style="1" customWidth="1"/>
    <col min="13069" max="13314" width="9" style="1"/>
    <col min="13315" max="13315" width="3.109375" style="1" customWidth="1"/>
    <col min="13316" max="13316" width="15" style="1" customWidth="1"/>
    <col min="13317" max="13322" width="13.21875" style="1" customWidth="1"/>
    <col min="13323" max="13323" width="3.109375" style="1" customWidth="1"/>
    <col min="13324" max="13324" width="13.21875" style="1" customWidth="1"/>
    <col min="13325" max="13570" width="9" style="1"/>
    <col min="13571" max="13571" width="3.109375" style="1" customWidth="1"/>
    <col min="13572" max="13572" width="15" style="1" customWidth="1"/>
    <col min="13573" max="13578" width="13.21875" style="1" customWidth="1"/>
    <col min="13579" max="13579" width="3.109375" style="1" customWidth="1"/>
    <col min="13580" max="13580" width="13.21875" style="1" customWidth="1"/>
    <col min="13581" max="13826" width="9" style="1"/>
    <col min="13827" max="13827" width="3.109375" style="1" customWidth="1"/>
    <col min="13828" max="13828" width="15" style="1" customWidth="1"/>
    <col min="13829" max="13834" width="13.21875" style="1" customWidth="1"/>
    <col min="13835" max="13835" width="3.109375" style="1" customWidth="1"/>
    <col min="13836" max="13836" width="13.21875" style="1" customWidth="1"/>
    <col min="13837" max="14082" width="9" style="1"/>
    <col min="14083" max="14083" width="3.109375" style="1" customWidth="1"/>
    <col min="14084" max="14084" width="15" style="1" customWidth="1"/>
    <col min="14085" max="14090" width="13.21875" style="1" customWidth="1"/>
    <col min="14091" max="14091" width="3.109375" style="1" customWidth="1"/>
    <col min="14092" max="14092" width="13.21875" style="1" customWidth="1"/>
    <col min="14093" max="14338" width="9" style="1"/>
    <col min="14339" max="14339" width="3.109375" style="1" customWidth="1"/>
    <col min="14340" max="14340" width="15" style="1" customWidth="1"/>
    <col min="14341" max="14346" width="13.21875" style="1" customWidth="1"/>
    <col min="14347" max="14347" width="3.109375" style="1" customWidth="1"/>
    <col min="14348" max="14348" width="13.21875" style="1" customWidth="1"/>
    <col min="14349" max="14594" width="9" style="1"/>
    <col min="14595" max="14595" width="3.109375" style="1" customWidth="1"/>
    <col min="14596" max="14596" width="15" style="1" customWidth="1"/>
    <col min="14597" max="14602" width="13.21875" style="1" customWidth="1"/>
    <col min="14603" max="14603" width="3.109375" style="1" customWidth="1"/>
    <col min="14604" max="14604" width="13.21875" style="1" customWidth="1"/>
    <col min="14605" max="14850" width="9" style="1"/>
    <col min="14851" max="14851" width="3.109375" style="1" customWidth="1"/>
    <col min="14852" max="14852" width="15" style="1" customWidth="1"/>
    <col min="14853" max="14858" width="13.21875" style="1" customWidth="1"/>
    <col min="14859" max="14859" width="3.109375" style="1" customWidth="1"/>
    <col min="14860" max="14860" width="13.21875" style="1" customWidth="1"/>
    <col min="14861" max="15106" width="9" style="1"/>
    <col min="15107" max="15107" width="3.109375" style="1" customWidth="1"/>
    <col min="15108" max="15108" width="15" style="1" customWidth="1"/>
    <col min="15109" max="15114" width="13.21875" style="1" customWidth="1"/>
    <col min="15115" max="15115" width="3.109375" style="1" customWidth="1"/>
    <col min="15116" max="15116" width="13.21875" style="1" customWidth="1"/>
    <col min="15117" max="15362" width="9" style="1"/>
    <col min="15363" max="15363" width="3.109375" style="1" customWidth="1"/>
    <col min="15364" max="15364" width="15" style="1" customWidth="1"/>
    <col min="15365" max="15370" width="13.21875" style="1" customWidth="1"/>
    <col min="15371" max="15371" width="3.109375" style="1" customWidth="1"/>
    <col min="15372" max="15372" width="13.21875" style="1" customWidth="1"/>
    <col min="15373" max="15618" width="9" style="1"/>
    <col min="15619" max="15619" width="3.109375" style="1" customWidth="1"/>
    <col min="15620" max="15620" width="15" style="1" customWidth="1"/>
    <col min="15621" max="15626" width="13.21875" style="1" customWidth="1"/>
    <col min="15627" max="15627" width="3.109375" style="1" customWidth="1"/>
    <col min="15628" max="15628" width="13.21875" style="1" customWidth="1"/>
    <col min="15629" max="15874" width="9" style="1"/>
    <col min="15875" max="15875" width="3.109375" style="1" customWidth="1"/>
    <col min="15876" max="15876" width="15" style="1" customWidth="1"/>
    <col min="15877" max="15882" width="13.21875" style="1" customWidth="1"/>
    <col min="15883" max="15883" width="3.109375" style="1" customWidth="1"/>
    <col min="15884" max="15884" width="13.21875" style="1" customWidth="1"/>
    <col min="15885" max="16130" width="9" style="1"/>
    <col min="16131" max="16131" width="3.109375" style="1" customWidth="1"/>
    <col min="16132" max="16132" width="15" style="1" customWidth="1"/>
    <col min="16133" max="16138" width="13.21875" style="1" customWidth="1"/>
    <col min="16139" max="16139" width="3.109375" style="1" customWidth="1"/>
    <col min="16140" max="16140" width="13.21875" style="1" customWidth="1"/>
    <col min="16141" max="16384" width="9" style="1"/>
  </cols>
  <sheetData>
    <row r="1" spans="1:27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9.8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19.8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9.2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6.2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6.2">
      <c r="A6" s="33"/>
      <c r="B6" s="30"/>
      <c r="C6" s="30"/>
      <c r="D6" s="61" t="s">
        <v>120</v>
      </c>
      <c r="E6" s="63" t="s">
        <v>123</v>
      </c>
      <c r="F6" s="62" t="s">
        <v>116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6.2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6.2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6.2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6.2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4.4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24.9" customHeight="1">
      <c r="A14" s="24"/>
      <c r="B14" s="120" t="s">
        <v>28</v>
      </c>
      <c r="C14" s="121"/>
      <c r="D14" s="8">
        <f>C28</f>
        <v>12500000</v>
      </c>
      <c r="E14" s="21">
        <v>11027623</v>
      </c>
      <c r="F14" s="7">
        <f>SUM(P14:P17)</f>
        <v>10284679</v>
      </c>
      <c r="G14" s="7">
        <f t="shared" ref="G14" si="0">E14-F14</f>
        <v>742944</v>
      </c>
      <c r="H14" s="7">
        <f>SUM(P21:P24)</f>
        <v>1500000</v>
      </c>
      <c r="I14" s="8">
        <f>H14-G14</f>
        <v>757056</v>
      </c>
      <c r="J14" s="24"/>
      <c r="K14" s="24"/>
      <c r="L14" s="37">
        <f>IF(D23="支出済額",D24,0)</f>
        <v>2480564</v>
      </c>
      <c r="M14" s="37">
        <f>IF(E23="支出済額",E24,0)</f>
        <v>512932</v>
      </c>
      <c r="N14" s="37">
        <f>IF(F23="支出済額",F24,0)</f>
        <v>900000</v>
      </c>
      <c r="O14" s="37">
        <f>IF(G23="支出済額",G24,0)</f>
        <v>0</v>
      </c>
      <c r="P14" s="37">
        <f>SUM(L14:O14)</f>
        <v>3893496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24.9" customHeight="1">
      <c r="A15" s="24"/>
      <c r="B15" s="120" t="s">
        <v>29</v>
      </c>
      <c r="C15" s="121"/>
      <c r="D15" s="9">
        <f>C29</f>
        <v>1250000</v>
      </c>
      <c r="E15" s="17">
        <v>1102762</v>
      </c>
      <c r="F15" s="9">
        <f>IF(SUM(L19:N19)&gt;D15,D15,SUM(L19:N19))</f>
        <v>1028467</v>
      </c>
      <c r="G15" s="7">
        <f>E15-F15</f>
        <v>74295</v>
      </c>
      <c r="H15" s="9">
        <f>P27</f>
        <v>150000</v>
      </c>
      <c r="I15" s="8">
        <f>IF(F14+H14&lt;=D14,H15-G15,IF(E15&gt;=D15,0,D15-E15))</f>
        <v>75705</v>
      </c>
      <c r="J15" s="24"/>
      <c r="K15" s="24"/>
      <c r="L15" s="37">
        <f>IF(D23="支出済額",D25,0)</f>
        <v>54235</v>
      </c>
      <c r="M15" s="37">
        <f>IF(E23="支出済額",E25,0)</f>
        <v>48238</v>
      </c>
      <c r="N15" s="37">
        <f>IF(F23="支出済額",F25,0)</f>
        <v>47635</v>
      </c>
      <c r="O15" s="37">
        <f>IF(G23="支出済額",G25,0)</f>
        <v>0</v>
      </c>
      <c r="P15" s="37">
        <f>SUM(L15:O15)</f>
        <v>150108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24.9" customHeight="1">
      <c r="A16" s="24"/>
      <c r="B16" s="120" t="s">
        <v>30</v>
      </c>
      <c r="C16" s="121"/>
      <c r="D16" s="8">
        <f>C30</f>
        <v>13750000</v>
      </c>
      <c r="E16" s="8">
        <f>SUM(E14:E15)</f>
        <v>12130385</v>
      </c>
      <c r="F16" s="8">
        <f>SUM(F14:F15)</f>
        <v>11313146</v>
      </c>
      <c r="G16" s="7">
        <f t="shared" ref="G16" si="1">E16-F16</f>
        <v>817239</v>
      </c>
      <c r="H16" s="8">
        <f>SUM(H14:H15)</f>
        <v>1650000</v>
      </c>
      <c r="I16" s="9">
        <f>SUM(I14:I15)</f>
        <v>832761</v>
      </c>
      <c r="J16" s="24"/>
      <c r="K16" s="24"/>
      <c r="L16" s="37">
        <f>IF(D23="支出済額",D26,0)</f>
        <v>923418</v>
      </c>
      <c r="M16" s="37">
        <f>IF(E23="支出済額",E26,0)</f>
        <v>1158236</v>
      </c>
      <c r="N16" s="37">
        <f>IF(F23="支出済額",F26,0)</f>
        <v>1659421</v>
      </c>
      <c r="O16" s="37">
        <f>IF(G23="支出済額",G26,0)</f>
        <v>0</v>
      </c>
      <c r="P16" s="37">
        <f>SUM(L16:O16)</f>
        <v>3741075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1000000</v>
      </c>
      <c r="N17" s="37">
        <f>IF(F23="支出済額",F27,0)</f>
        <v>1500000</v>
      </c>
      <c r="O17" s="37">
        <f>IF(G23="支出済額",G27,0)</f>
        <v>0</v>
      </c>
      <c r="P17" s="37">
        <f>SUM(L17:O17)</f>
        <v>2500000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  <c r="AA17" s="24"/>
    </row>
    <row r="18" spans="1:27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832761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345821</v>
      </c>
      <c r="M19" s="37">
        <f>IF(E23="支出済額",E29,0)</f>
        <v>271941</v>
      </c>
      <c r="N19" s="37">
        <f>IF(F23="支出済額",F29,0)</f>
        <v>410705</v>
      </c>
      <c r="O19" s="37"/>
      <c r="P19" s="37">
        <f t="shared" si="2"/>
        <v>1028467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4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0</v>
      </c>
      <c r="M21" s="37">
        <f>IF(AND(D23="支出済額",E23="支出予定額",F23="支出予定額",G23="支出予定額"),E24,0)</f>
        <v>0</v>
      </c>
      <c r="N21" s="37">
        <f>IF(AND(D23="支出済額",E23="支出済額",F23="支出予定額",G23="支出予定額"),F24,0)</f>
        <v>0</v>
      </c>
      <c r="O21" s="37">
        <f>IF(AND(D23="支出済額",E23="支出済額",F23="支出済額",G23="支出予定額"),G24,0)</f>
        <v>400000</v>
      </c>
      <c r="P21" s="37">
        <f>SUM(L21:O21)</f>
        <v>400000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0</v>
      </c>
      <c r="M22" s="37">
        <f>IF(AND(D23="支出済額",E23="支出予定額",F23="支出予定額",G23="支出予定額"),E25,0)</f>
        <v>0</v>
      </c>
      <c r="N22" s="37">
        <f>IF(AND(D23="支出済額",E23="支出済額",F23="支出予定額",G23="支出予定額"),F25,0)</f>
        <v>0</v>
      </c>
      <c r="O22" s="37">
        <f>IF(AND(D23="支出済額",E23="支出済額",F23="支出済額",G23="支出予定額"),G25,0)</f>
        <v>0</v>
      </c>
      <c r="P22" s="37">
        <f t="shared" ref="P22:P24" si="3">SUM(L22:O22)</f>
        <v>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8" customHeight="1">
      <c r="A23" s="24"/>
      <c r="B23" s="113"/>
      <c r="C23" s="113"/>
      <c r="D23" s="20" t="str">
        <f>IF(OR(E6="第1四半期分"),"支出予定額","支出済額")</f>
        <v>支出済額</v>
      </c>
      <c r="E23" s="20" t="str">
        <f>IF(OR(E6="第1四半期分",E6="第2四半期分"),"支出予定額","支出済額")</f>
        <v>支出済額</v>
      </c>
      <c r="F23" s="20" t="str">
        <f>IF(OR(E6="第1四半期分",E6="第2四半期分",E6="第3四半期分"),"支出予定額","支出済額")</f>
        <v>支出済額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0</v>
      </c>
      <c r="M23" s="37">
        <f>IF(AND(D23="支出済額",E23="支出予定額",F23="支出予定額",G23="支出予定額"),E26,0)</f>
        <v>0</v>
      </c>
      <c r="N23" s="37">
        <f>IF(AND(D23="支出済額",E23="支出済額",F23="支出予定額",G23="支出予定額"),F26,0)</f>
        <v>0</v>
      </c>
      <c r="O23" s="37">
        <f>IF(AND(D23="支出済額",E23="支出済額",F23="支出済額",G23="支出予定額"),G26,0)</f>
        <v>1100000</v>
      </c>
      <c r="P23" s="37">
        <f t="shared" si="3"/>
        <v>1100000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4.75" customHeight="1">
      <c r="A24" s="24"/>
      <c r="B24" s="19" t="s">
        <v>24</v>
      </c>
      <c r="C24" s="17">
        <v>5000000</v>
      </c>
      <c r="D24" s="17">
        <v>2480564</v>
      </c>
      <c r="E24" s="17">
        <v>512932</v>
      </c>
      <c r="F24" s="17">
        <v>900000</v>
      </c>
      <c r="G24" s="17">
        <v>400000</v>
      </c>
      <c r="H24" s="8">
        <f>SUM(D24:G24)</f>
        <v>4293496</v>
      </c>
      <c r="I24" s="8">
        <f t="shared" ref="I24:I30" si="4">C24-H24</f>
        <v>706504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0</v>
      </c>
      <c r="N24" s="37">
        <f>IF(AND(D23="支出済額",E23="支出済額",F23="支出予定額",G23="支出予定額"),F27,0)</f>
        <v>0</v>
      </c>
      <c r="O24" s="37">
        <f>IF(AND(D23="支出済額",E23="支出済額",F23="支出済額",G23="支出予定額"),G27,0)</f>
        <v>0</v>
      </c>
      <c r="P24" s="37">
        <f t="shared" si="3"/>
        <v>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4.75" customHeight="1">
      <c r="A25" s="24"/>
      <c r="B25" s="19" t="s">
        <v>25</v>
      </c>
      <c r="C25" s="17">
        <v>1000000</v>
      </c>
      <c r="D25" s="17">
        <v>54235</v>
      </c>
      <c r="E25" s="17">
        <v>48238</v>
      </c>
      <c r="F25" s="17">
        <v>47635</v>
      </c>
      <c r="G25" s="17">
        <v>0</v>
      </c>
      <c r="H25" s="8">
        <f>SUM(D25:G25)</f>
        <v>150108</v>
      </c>
      <c r="I25" s="8">
        <f t="shared" si="4"/>
        <v>849892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4.75" customHeight="1">
      <c r="A26" s="24"/>
      <c r="B26" s="19" t="s">
        <v>26</v>
      </c>
      <c r="C26" s="17">
        <v>4000000</v>
      </c>
      <c r="D26" s="17">
        <v>923418</v>
      </c>
      <c r="E26" s="17">
        <v>1158236</v>
      </c>
      <c r="F26" s="17">
        <v>1659421</v>
      </c>
      <c r="G26" s="17">
        <v>1100000</v>
      </c>
      <c r="H26" s="8">
        <f>SUM(D26:G26)</f>
        <v>4841075</v>
      </c>
      <c r="I26" s="8">
        <f t="shared" si="4"/>
        <v>-841075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0</v>
      </c>
      <c r="M27" s="37">
        <f>IF(AND(D23="支出済額",E23="支出予定額",F23="支出予定額",G23="支出予定額"),E29,0)</f>
        <v>0</v>
      </c>
      <c r="N27" s="37">
        <f>IF(AND(D23="支出済額",E23="支出済額",F23="支出予定額",G23="支出予定額"),F29,0)</f>
        <v>0</v>
      </c>
      <c r="O27" s="37">
        <f>IF(AND(D23="支出済額",E23="支出済額",F23="支出済額",G23="支出予定額"),G29,0)</f>
        <v>150000</v>
      </c>
      <c r="P27" s="37">
        <f t="shared" ref="P27" si="5">SUM(L27:O27)</f>
        <v>150000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3458217</v>
      </c>
      <c r="E28" s="8">
        <f t="shared" si="6"/>
        <v>2719406</v>
      </c>
      <c r="F28" s="8">
        <f t="shared" si="6"/>
        <v>4107056</v>
      </c>
      <c r="G28" s="8">
        <f t="shared" si="6"/>
        <v>1500000</v>
      </c>
      <c r="H28" s="8">
        <f t="shared" si="6"/>
        <v>11784679</v>
      </c>
      <c r="I28" s="8">
        <f t="shared" si="4"/>
        <v>715321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24.75" customHeight="1">
      <c r="A29" s="24"/>
      <c r="B29" s="19" t="s">
        <v>29</v>
      </c>
      <c r="C29" s="17">
        <v>1250000</v>
      </c>
      <c r="D29" s="9">
        <f>MIN(ROUNDDOWN(D28*I3,0),D15)</f>
        <v>345821</v>
      </c>
      <c r="E29" s="9">
        <f>MIN(ROUNDDOWN((D28+E28)*I3,0)-D29,D15-D29)</f>
        <v>271941</v>
      </c>
      <c r="F29" s="9">
        <f>MIN(ROUNDDOWN((D28+E28+F28)*I3,0)-D29-E29,D15-D29-E29)</f>
        <v>410705</v>
      </c>
      <c r="G29" s="9">
        <f>MIN(ROUNDDOWN(SUM(D28:G28)*I3,0)-SUM(D29:F29),D15-SUM(D29:F29))</f>
        <v>150000</v>
      </c>
      <c r="H29" s="8">
        <f>SUM(D29:G29)</f>
        <v>1178467</v>
      </c>
      <c r="I29" s="8">
        <f t="shared" si="4"/>
        <v>71533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3804038</v>
      </c>
      <c r="E30" s="8">
        <f t="shared" si="7"/>
        <v>2991347</v>
      </c>
      <c r="F30" s="8">
        <f t="shared" si="7"/>
        <v>4517761</v>
      </c>
      <c r="G30" s="8">
        <f t="shared" si="7"/>
        <v>1650000</v>
      </c>
      <c r="H30" s="8">
        <f t="shared" si="7"/>
        <v>12963146</v>
      </c>
      <c r="I30" s="8">
        <f t="shared" si="4"/>
        <v>786854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3.5" customHeight="1">
      <c r="A32" s="24"/>
      <c r="B32" s="34"/>
      <c r="C32" s="35"/>
      <c r="D32" s="35"/>
      <c r="E32" s="35"/>
      <c r="F32" s="35"/>
      <c r="G32" s="35"/>
      <c r="H32" s="35"/>
      <c r="I32" s="3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3.5" customHeight="1">
      <c r="A33" s="24"/>
      <c r="B33" s="34"/>
      <c r="C33" s="35"/>
      <c r="D33" s="35"/>
      <c r="E33" s="35"/>
      <c r="F33" s="35"/>
      <c r="G33" s="35"/>
      <c r="H33" s="35"/>
      <c r="I33" s="3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3.5" customHeight="1">
      <c r="A34" s="24"/>
      <c r="B34" s="34"/>
      <c r="C34" s="35"/>
      <c r="D34" s="35"/>
      <c r="E34" s="35"/>
      <c r="F34" s="35"/>
      <c r="G34" s="35"/>
      <c r="H34" s="35"/>
      <c r="I34" s="3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3.5" customHeight="1">
      <c r="A35" s="24"/>
      <c r="B35" s="34"/>
      <c r="C35" s="35"/>
      <c r="D35" s="35"/>
      <c r="E35" s="35"/>
      <c r="F35" s="35"/>
      <c r="G35" s="35"/>
      <c r="H35" s="35"/>
      <c r="I35" s="3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3.5" customHeight="1">
      <c r="A36" s="24"/>
      <c r="B36" s="34"/>
      <c r="C36" s="35"/>
      <c r="D36" s="35"/>
      <c r="E36" s="35"/>
      <c r="F36" s="35"/>
      <c r="G36" s="35"/>
      <c r="H36" s="35"/>
      <c r="I36" s="3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3.5" customHeight="1">
      <c r="A37" s="24"/>
      <c r="B37" s="34"/>
      <c r="C37" s="35"/>
      <c r="D37" s="35"/>
      <c r="E37" s="35"/>
      <c r="F37" s="35"/>
      <c r="G37" s="35"/>
      <c r="H37" s="35"/>
      <c r="I37" s="3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3.5" customHeight="1">
      <c r="A39" s="24"/>
      <c r="B39" s="34"/>
      <c r="C39" s="35"/>
      <c r="D39" s="35"/>
      <c r="E39" s="35"/>
      <c r="F39" s="35"/>
      <c r="G39" s="35"/>
      <c r="H39" s="35"/>
      <c r="I39" s="3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3.5" customHeight="1">
      <c r="A40" s="24"/>
      <c r="B40" s="34"/>
      <c r="C40" s="35"/>
      <c r="D40" s="35"/>
      <c r="E40" s="35"/>
      <c r="F40" s="35"/>
      <c r="G40" s="35"/>
      <c r="H40" s="35"/>
      <c r="I40" s="3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3.5" customHeight="1">
      <c r="A41" s="24"/>
      <c r="B41" s="34"/>
      <c r="C41" s="35"/>
      <c r="D41" s="35"/>
      <c r="E41" s="35"/>
      <c r="F41" s="35"/>
      <c r="G41" s="35"/>
      <c r="H41" s="35"/>
      <c r="I41" s="3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3.5" customHeight="1">
      <c r="A42" s="24"/>
      <c r="B42" s="34"/>
      <c r="C42" s="35"/>
      <c r="D42" s="35"/>
      <c r="E42" s="35"/>
      <c r="F42" s="35"/>
      <c r="G42" s="35"/>
      <c r="H42" s="35"/>
      <c r="I42" s="3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3.5" customHeight="1">
      <c r="A43" s="24"/>
      <c r="B43" s="34"/>
      <c r="C43" s="35"/>
      <c r="D43" s="35"/>
      <c r="E43" s="35"/>
      <c r="F43" s="35"/>
      <c r="G43" s="35"/>
      <c r="H43" s="35"/>
      <c r="I43" s="3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ht="13.5" customHeight="1">
      <c r="A44" s="24"/>
      <c r="B44" s="34"/>
      <c r="C44" s="35"/>
      <c r="D44" s="35"/>
      <c r="E44" s="35"/>
      <c r="F44" s="35"/>
      <c r="G44" s="35"/>
      <c r="H44" s="35"/>
      <c r="I44" s="3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3.5" customHeight="1">
      <c r="A45" s="24"/>
      <c r="B45" s="34"/>
      <c r="C45" s="35"/>
      <c r="D45" s="35"/>
      <c r="E45" s="35"/>
      <c r="F45" s="35"/>
      <c r="G45" s="35"/>
      <c r="H45" s="35"/>
      <c r="I45" s="3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3.5" customHeight="1">
      <c r="A46" s="24"/>
      <c r="B46" s="34"/>
      <c r="C46" s="35"/>
      <c r="D46" s="35"/>
      <c r="E46" s="35"/>
      <c r="F46" s="35"/>
      <c r="G46" s="35"/>
      <c r="H46" s="35"/>
      <c r="I46" s="3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3.5" customHeight="1">
      <c r="A47" s="24"/>
      <c r="B47" s="34"/>
      <c r="C47" s="35"/>
      <c r="D47" s="35"/>
      <c r="E47" s="35"/>
      <c r="F47" s="35"/>
      <c r="G47" s="35"/>
      <c r="H47" s="35"/>
      <c r="I47" s="3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3.5" customHeight="1">
      <c r="A48" s="24"/>
      <c r="B48" s="34"/>
      <c r="C48" s="35"/>
      <c r="D48" s="35"/>
      <c r="E48" s="35"/>
      <c r="F48" s="35"/>
      <c r="G48" s="35"/>
      <c r="H48" s="35"/>
      <c r="I48" s="3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3.5" customHeight="1">
      <c r="A49" s="24"/>
      <c r="B49" s="34"/>
      <c r="C49" s="35"/>
      <c r="D49" s="35"/>
      <c r="E49" s="35"/>
      <c r="F49" s="35"/>
      <c r="G49" s="35"/>
      <c r="H49" s="35"/>
      <c r="I49" s="3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3.5" customHeight="1">
      <c r="A50" s="24"/>
      <c r="B50" s="34"/>
      <c r="C50" s="35"/>
      <c r="D50" s="35"/>
      <c r="E50" s="35"/>
      <c r="F50" s="35"/>
      <c r="G50" s="35"/>
      <c r="H50" s="35"/>
      <c r="I50" s="3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3.5" customHeight="1">
      <c r="A51" s="24"/>
      <c r="B51" s="34"/>
      <c r="C51" s="35"/>
      <c r="D51" s="35"/>
      <c r="E51" s="35"/>
      <c r="F51" s="35"/>
      <c r="G51" s="35"/>
      <c r="H51" s="35"/>
      <c r="I51" s="3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3.5" customHeight="1">
      <c r="A52" s="24"/>
      <c r="B52" s="34"/>
      <c r="C52" s="35"/>
      <c r="D52" s="35"/>
      <c r="E52" s="35"/>
      <c r="F52" s="35"/>
      <c r="G52" s="35"/>
      <c r="H52" s="35"/>
      <c r="I52" s="3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3.5" customHeight="1">
      <c r="A53" s="24"/>
      <c r="B53" s="34"/>
      <c r="C53" s="35"/>
      <c r="D53" s="35"/>
      <c r="E53" s="35"/>
      <c r="F53" s="35"/>
      <c r="G53" s="35"/>
      <c r="H53" s="35"/>
      <c r="I53" s="3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ht="13.5" customHeight="1">
      <c r="A54" s="24"/>
      <c r="B54" s="34"/>
      <c r="C54" s="35"/>
      <c r="D54" s="35"/>
      <c r="E54" s="35"/>
      <c r="F54" s="35"/>
      <c r="G54" s="35"/>
      <c r="H54" s="35"/>
      <c r="I54" s="3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ht="13.5" customHeight="1">
      <c r="A55" s="24"/>
      <c r="B55" s="34"/>
      <c r="C55" s="35"/>
      <c r="D55" s="35"/>
      <c r="E55" s="35"/>
      <c r="F55" s="35"/>
      <c r="G55" s="35"/>
      <c r="H55" s="35"/>
      <c r="I55" s="3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ht="13.5" customHeight="1">
      <c r="A56" s="24"/>
      <c r="B56" s="34"/>
      <c r="C56" s="35"/>
      <c r="D56" s="35"/>
      <c r="E56" s="35"/>
      <c r="F56" s="35"/>
      <c r="G56" s="35"/>
      <c r="H56" s="35"/>
      <c r="I56" s="3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>
      <c r="Y57" s="15"/>
      <c r="Z57" s="15"/>
    </row>
  </sheetData>
  <sheetProtection sheet="1" objects="1" scenarios="1"/>
  <mergeCells count="13">
    <mergeCell ref="H22:H23"/>
    <mergeCell ref="I22:I23"/>
    <mergeCell ref="B15:C15"/>
    <mergeCell ref="B16:C16"/>
    <mergeCell ref="B18:F18"/>
    <mergeCell ref="B20:E20"/>
    <mergeCell ref="B22:B23"/>
    <mergeCell ref="C22:C23"/>
    <mergeCell ref="E7:F7"/>
    <mergeCell ref="B11:D11"/>
    <mergeCell ref="B13:C13"/>
    <mergeCell ref="L13:M13"/>
    <mergeCell ref="B14:C14"/>
  </mergeCells>
  <phoneticPr fontId="2"/>
  <dataValidations count="1">
    <dataValidation type="list" allowBlank="1" showInputMessage="1" showErrorMessage="1" sqref="WVM983082:WVP983082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4:G65574 JA65578:JD65578 SW65578:SZ65578 ACS65578:ACV65578 AMO65578:AMR65578 AWK65578:AWN65578 BGG65578:BGJ65578 BQC65578:BQF65578 BZY65578:CAB65578 CJU65578:CJX65578 CTQ65578:CTT65578 DDM65578:DDP65578 DNI65578:DNL65578 DXE65578:DXH65578 EHA65578:EHD65578 EQW65578:EQZ65578 FAS65578:FAV65578 FKO65578:FKR65578 FUK65578:FUN65578 GEG65578:GEJ65578 GOC65578:GOF65578 GXY65578:GYB65578 HHU65578:HHX65578 HRQ65578:HRT65578 IBM65578:IBP65578 ILI65578:ILL65578 IVE65578:IVH65578 JFA65578:JFD65578 JOW65578:JOZ65578 JYS65578:JYV65578 KIO65578:KIR65578 KSK65578:KSN65578 LCG65578:LCJ65578 LMC65578:LMF65578 LVY65578:LWB65578 MFU65578:MFX65578 MPQ65578:MPT65578 MZM65578:MZP65578 NJI65578:NJL65578 NTE65578:NTH65578 ODA65578:ODD65578 OMW65578:OMZ65578 OWS65578:OWV65578 PGO65578:PGR65578 PQK65578:PQN65578 QAG65578:QAJ65578 QKC65578:QKF65578 QTY65578:QUB65578 RDU65578:RDX65578 RNQ65578:RNT65578 RXM65578:RXP65578 SHI65578:SHL65578 SRE65578:SRH65578 TBA65578:TBD65578 TKW65578:TKZ65578 TUS65578:TUV65578 UEO65578:UER65578 UOK65578:UON65578 UYG65578:UYJ65578 VIC65578:VIF65578 VRY65578:VSB65578 WBU65578:WBX65578 WLQ65578:WLT65578 WVM65578:WVP65578 D131110:G131110 JA131114:JD131114 SW131114:SZ131114 ACS131114:ACV131114 AMO131114:AMR131114 AWK131114:AWN131114 BGG131114:BGJ131114 BQC131114:BQF131114 BZY131114:CAB131114 CJU131114:CJX131114 CTQ131114:CTT131114 DDM131114:DDP131114 DNI131114:DNL131114 DXE131114:DXH131114 EHA131114:EHD131114 EQW131114:EQZ131114 FAS131114:FAV131114 FKO131114:FKR131114 FUK131114:FUN131114 GEG131114:GEJ131114 GOC131114:GOF131114 GXY131114:GYB131114 HHU131114:HHX131114 HRQ131114:HRT131114 IBM131114:IBP131114 ILI131114:ILL131114 IVE131114:IVH131114 JFA131114:JFD131114 JOW131114:JOZ131114 JYS131114:JYV131114 KIO131114:KIR131114 KSK131114:KSN131114 LCG131114:LCJ131114 LMC131114:LMF131114 LVY131114:LWB131114 MFU131114:MFX131114 MPQ131114:MPT131114 MZM131114:MZP131114 NJI131114:NJL131114 NTE131114:NTH131114 ODA131114:ODD131114 OMW131114:OMZ131114 OWS131114:OWV131114 PGO131114:PGR131114 PQK131114:PQN131114 QAG131114:QAJ131114 QKC131114:QKF131114 QTY131114:QUB131114 RDU131114:RDX131114 RNQ131114:RNT131114 RXM131114:RXP131114 SHI131114:SHL131114 SRE131114:SRH131114 TBA131114:TBD131114 TKW131114:TKZ131114 TUS131114:TUV131114 UEO131114:UER131114 UOK131114:UON131114 UYG131114:UYJ131114 VIC131114:VIF131114 VRY131114:VSB131114 WBU131114:WBX131114 WLQ131114:WLT131114 WVM131114:WVP131114 D196646:G196646 JA196650:JD196650 SW196650:SZ196650 ACS196650:ACV196650 AMO196650:AMR196650 AWK196650:AWN196650 BGG196650:BGJ196650 BQC196650:BQF196650 BZY196650:CAB196650 CJU196650:CJX196650 CTQ196650:CTT196650 DDM196650:DDP196650 DNI196650:DNL196650 DXE196650:DXH196650 EHA196650:EHD196650 EQW196650:EQZ196650 FAS196650:FAV196650 FKO196650:FKR196650 FUK196650:FUN196650 GEG196650:GEJ196650 GOC196650:GOF196650 GXY196650:GYB196650 HHU196650:HHX196650 HRQ196650:HRT196650 IBM196650:IBP196650 ILI196650:ILL196650 IVE196650:IVH196650 JFA196650:JFD196650 JOW196650:JOZ196650 JYS196650:JYV196650 KIO196650:KIR196650 KSK196650:KSN196650 LCG196650:LCJ196650 LMC196650:LMF196650 LVY196650:LWB196650 MFU196650:MFX196650 MPQ196650:MPT196650 MZM196650:MZP196650 NJI196650:NJL196650 NTE196650:NTH196650 ODA196650:ODD196650 OMW196650:OMZ196650 OWS196650:OWV196650 PGO196650:PGR196650 PQK196650:PQN196650 QAG196650:QAJ196650 QKC196650:QKF196650 QTY196650:QUB196650 RDU196650:RDX196650 RNQ196650:RNT196650 RXM196650:RXP196650 SHI196650:SHL196650 SRE196650:SRH196650 TBA196650:TBD196650 TKW196650:TKZ196650 TUS196650:TUV196650 UEO196650:UER196650 UOK196650:UON196650 UYG196650:UYJ196650 VIC196650:VIF196650 VRY196650:VSB196650 WBU196650:WBX196650 WLQ196650:WLT196650 WVM196650:WVP196650 D262182:G262182 JA262186:JD262186 SW262186:SZ262186 ACS262186:ACV262186 AMO262186:AMR262186 AWK262186:AWN262186 BGG262186:BGJ262186 BQC262186:BQF262186 BZY262186:CAB262186 CJU262186:CJX262186 CTQ262186:CTT262186 DDM262186:DDP262186 DNI262186:DNL262186 DXE262186:DXH262186 EHA262186:EHD262186 EQW262186:EQZ262186 FAS262186:FAV262186 FKO262186:FKR262186 FUK262186:FUN262186 GEG262186:GEJ262186 GOC262186:GOF262186 GXY262186:GYB262186 HHU262186:HHX262186 HRQ262186:HRT262186 IBM262186:IBP262186 ILI262186:ILL262186 IVE262186:IVH262186 JFA262186:JFD262186 JOW262186:JOZ262186 JYS262186:JYV262186 KIO262186:KIR262186 KSK262186:KSN262186 LCG262186:LCJ262186 LMC262186:LMF262186 LVY262186:LWB262186 MFU262186:MFX262186 MPQ262186:MPT262186 MZM262186:MZP262186 NJI262186:NJL262186 NTE262186:NTH262186 ODA262186:ODD262186 OMW262186:OMZ262186 OWS262186:OWV262186 PGO262186:PGR262186 PQK262186:PQN262186 QAG262186:QAJ262186 QKC262186:QKF262186 QTY262186:QUB262186 RDU262186:RDX262186 RNQ262186:RNT262186 RXM262186:RXP262186 SHI262186:SHL262186 SRE262186:SRH262186 TBA262186:TBD262186 TKW262186:TKZ262186 TUS262186:TUV262186 UEO262186:UER262186 UOK262186:UON262186 UYG262186:UYJ262186 VIC262186:VIF262186 VRY262186:VSB262186 WBU262186:WBX262186 WLQ262186:WLT262186 WVM262186:WVP262186 D327718:G327718 JA327722:JD327722 SW327722:SZ327722 ACS327722:ACV327722 AMO327722:AMR327722 AWK327722:AWN327722 BGG327722:BGJ327722 BQC327722:BQF327722 BZY327722:CAB327722 CJU327722:CJX327722 CTQ327722:CTT327722 DDM327722:DDP327722 DNI327722:DNL327722 DXE327722:DXH327722 EHA327722:EHD327722 EQW327722:EQZ327722 FAS327722:FAV327722 FKO327722:FKR327722 FUK327722:FUN327722 GEG327722:GEJ327722 GOC327722:GOF327722 GXY327722:GYB327722 HHU327722:HHX327722 HRQ327722:HRT327722 IBM327722:IBP327722 ILI327722:ILL327722 IVE327722:IVH327722 JFA327722:JFD327722 JOW327722:JOZ327722 JYS327722:JYV327722 KIO327722:KIR327722 KSK327722:KSN327722 LCG327722:LCJ327722 LMC327722:LMF327722 LVY327722:LWB327722 MFU327722:MFX327722 MPQ327722:MPT327722 MZM327722:MZP327722 NJI327722:NJL327722 NTE327722:NTH327722 ODA327722:ODD327722 OMW327722:OMZ327722 OWS327722:OWV327722 PGO327722:PGR327722 PQK327722:PQN327722 QAG327722:QAJ327722 QKC327722:QKF327722 QTY327722:QUB327722 RDU327722:RDX327722 RNQ327722:RNT327722 RXM327722:RXP327722 SHI327722:SHL327722 SRE327722:SRH327722 TBA327722:TBD327722 TKW327722:TKZ327722 TUS327722:TUV327722 UEO327722:UER327722 UOK327722:UON327722 UYG327722:UYJ327722 VIC327722:VIF327722 VRY327722:VSB327722 WBU327722:WBX327722 WLQ327722:WLT327722 WVM327722:WVP327722 D393254:G393254 JA393258:JD393258 SW393258:SZ393258 ACS393258:ACV393258 AMO393258:AMR393258 AWK393258:AWN393258 BGG393258:BGJ393258 BQC393258:BQF393258 BZY393258:CAB393258 CJU393258:CJX393258 CTQ393258:CTT393258 DDM393258:DDP393258 DNI393258:DNL393258 DXE393258:DXH393258 EHA393258:EHD393258 EQW393258:EQZ393258 FAS393258:FAV393258 FKO393258:FKR393258 FUK393258:FUN393258 GEG393258:GEJ393258 GOC393258:GOF393258 GXY393258:GYB393258 HHU393258:HHX393258 HRQ393258:HRT393258 IBM393258:IBP393258 ILI393258:ILL393258 IVE393258:IVH393258 JFA393258:JFD393258 JOW393258:JOZ393258 JYS393258:JYV393258 KIO393258:KIR393258 KSK393258:KSN393258 LCG393258:LCJ393258 LMC393258:LMF393258 LVY393258:LWB393258 MFU393258:MFX393258 MPQ393258:MPT393258 MZM393258:MZP393258 NJI393258:NJL393258 NTE393258:NTH393258 ODA393258:ODD393258 OMW393258:OMZ393258 OWS393258:OWV393258 PGO393258:PGR393258 PQK393258:PQN393258 QAG393258:QAJ393258 QKC393258:QKF393258 QTY393258:QUB393258 RDU393258:RDX393258 RNQ393258:RNT393258 RXM393258:RXP393258 SHI393258:SHL393258 SRE393258:SRH393258 TBA393258:TBD393258 TKW393258:TKZ393258 TUS393258:TUV393258 UEO393258:UER393258 UOK393258:UON393258 UYG393258:UYJ393258 VIC393258:VIF393258 VRY393258:VSB393258 WBU393258:WBX393258 WLQ393258:WLT393258 WVM393258:WVP393258 D458790:G458790 JA458794:JD458794 SW458794:SZ458794 ACS458794:ACV458794 AMO458794:AMR458794 AWK458794:AWN458794 BGG458794:BGJ458794 BQC458794:BQF458794 BZY458794:CAB458794 CJU458794:CJX458794 CTQ458794:CTT458794 DDM458794:DDP458794 DNI458794:DNL458794 DXE458794:DXH458794 EHA458794:EHD458794 EQW458794:EQZ458794 FAS458794:FAV458794 FKO458794:FKR458794 FUK458794:FUN458794 GEG458794:GEJ458794 GOC458794:GOF458794 GXY458794:GYB458794 HHU458794:HHX458794 HRQ458794:HRT458794 IBM458794:IBP458794 ILI458794:ILL458794 IVE458794:IVH458794 JFA458794:JFD458794 JOW458794:JOZ458794 JYS458794:JYV458794 KIO458794:KIR458794 KSK458794:KSN458794 LCG458794:LCJ458794 LMC458794:LMF458794 LVY458794:LWB458794 MFU458794:MFX458794 MPQ458794:MPT458794 MZM458794:MZP458794 NJI458794:NJL458794 NTE458794:NTH458794 ODA458794:ODD458794 OMW458794:OMZ458794 OWS458794:OWV458794 PGO458794:PGR458794 PQK458794:PQN458794 QAG458794:QAJ458794 QKC458794:QKF458794 QTY458794:QUB458794 RDU458794:RDX458794 RNQ458794:RNT458794 RXM458794:RXP458794 SHI458794:SHL458794 SRE458794:SRH458794 TBA458794:TBD458794 TKW458794:TKZ458794 TUS458794:TUV458794 UEO458794:UER458794 UOK458794:UON458794 UYG458794:UYJ458794 VIC458794:VIF458794 VRY458794:VSB458794 WBU458794:WBX458794 WLQ458794:WLT458794 WVM458794:WVP458794 D524326:G524326 JA524330:JD524330 SW524330:SZ524330 ACS524330:ACV524330 AMO524330:AMR524330 AWK524330:AWN524330 BGG524330:BGJ524330 BQC524330:BQF524330 BZY524330:CAB524330 CJU524330:CJX524330 CTQ524330:CTT524330 DDM524330:DDP524330 DNI524330:DNL524330 DXE524330:DXH524330 EHA524330:EHD524330 EQW524330:EQZ524330 FAS524330:FAV524330 FKO524330:FKR524330 FUK524330:FUN524330 GEG524330:GEJ524330 GOC524330:GOF524330 GXY524330:GYB524330 HHU524330:HHX524330 HRQ524330:HRT524330 IBM524330:IBP524330 ILI524330:ILL524330 IVE524330:IVH524330 JFA524330:JFD524330 JOW524330:JOZ524330 JYS524330:JYV524330 KIO524330:KIR524330 KSK524330:KSN524330 LCG524330:LCJ524330 LMC524330:LMF524330 LVY524330:LWB524330 MFU524330:MFX524330 MPQ524330:MPT524330 MZM524330:MZP524330 NJI524330:NJL524330 NTE524330:NTH524330 ODA524330:ODD524330 OMW524330:OMZ524330 OWS524330:OWV524330 PGO524330:PGR524330 PQK524330:PQN524330 QAG524330:QAJ524330 QKC524330:QKF524330 QTY524330:QUB524330 RDU524330:RDX524330 RNQ524330:RNT524330 RXM524330:RXP524330 SHI524330:SHL524330 SRE524330:SRH524330 TBA524330:TBD524330 TKW524330:TKZ524330 TUS524330:TUV524330 UEO524330:UER524330 UOK524330:UON524330 UYG524330:UYJ524330 VIC524330:VIF524330 VRY524330:VSB524330 WBU524330:WBX524330 WLQ524330:WLT524330 WVM524330:WVP524330 D589862:G589862 JA589866:JD589866 SW589866:SZ589866 ACS589866:ACV589866 AMO589866:AMR589866 AWK589866:AWN589866 BGG589866:BGJ589866 BQC589866:BQF589866 BZY589866:CAB589866 CJU589866:CJX589866 CTQ589866:CTT589866 DDM589866:DDP589866 DNI589866:DNL589866 DXE589866:DXH589866 EHA589866:EHD589866 EQW589866:EQZ589866 FAS589866:FAV589866 FKO589866:FKR589866 FUK589866:FUN589866 GEG589866:GEJ589866 GOC589866:GOF589866 GXY589866:GYB589866 HHU589866:HHX589866 HRQ589866:HRT589866 IBM589866:IBP589866 ILI589866:ILL589866 IVE589866:IVH589866 JFA589866:JFD589866 JOW589866:JOZ589866 JYS589866:JYV589866 KIO589866:KIR589866 KSK589866:KSN589866 LCG589866:LCJ589866 LMC589866:LMF589866 LVY589866:LWB589866 MFU589866:MFX589866 MPQ589866:MPT589866 MZM589866:MZP589866 NJI589866:NJL589866 NTE589866:NTH589866 ODA589866:ODD589866 OMW589866:OMZ589866 OWS589866:OWV589866 PGO589866:PGR589866 PQK589866:PQN589866 QAG589866:QAJ589866 QKC589866:QKF589866 QTY589866:QUB589866 RDU589866:RDX589866 RNQ589866:RNT589866 RXM589866:RXP589866 SHI589866:SHL589866 SRE589866:SRH589866 TBA589866:TBD589866 TKW589866:TKZ589866 TUS589866:TUV589866 UEO589866:UER589866 UOK589866:UON589866 UYG589866:UYJ589866 VIC589866:VIF589866 VRY589866:VSB589866 WBU589866:WBX589866 WLQ589866:WLT589866 WVM589866:WVP589866 D655398:G655398 JA655402:JD655402 SW655402:SZ655402 ACS655402:ACV655402 AMO655402:AMR655402 AWK655402:AWN655402 BGG655402:BGJ655402 BQC655402:BQF655402 BZY655402:CAB655402 CJU655402:CJX655402 CTQ655402:CTT655402 DDM655402:DDP655402 DNI655402:DNL655402 DXE655402:DXH655402 EHA655402:EHD655402 EQW655402:EQZ655402 FAS655402:FAV655402 FKO655402:FKR655402 FUK655402:FUN655402 GEG655402:GEJ655402 GOC655402:GOF655402 GXY655402:GYB655402 HHU655402:HHX655402 HRQ655402:HRT655402 IBM655402:IBP655402 ILI655402:ILL655402 IVE655402:IVH655402 JFA655402:JFD655402 JOW655402:JOZ655402 JYS655402:JYV655402 KIO655402:KIR655402 KSK655402:KSN655402 LCG655402:LCJ655402 LMC655402:LMF655402 LVY655402:LWB655402 MFU655402:MFX655402 MPQ655402:MPT655402 MZM655402:MZP655402 NJI655402:NJL655402 NTE655402:NTH655402 ODA655402:ODD655402 OMW655402:OMZ655402 OWS655402:OWV655402 PGO655402:PGR655402 PQK655402:PQN655402 QAG655402:QAJ655402 QKC655402:QKF655402 QTY655402:QUB655402 RDU655402:RDX655402 RNQ655402:RNT655402 RXM655402:RXP655402 SHI655402:SHL655402 SRE655402:SRH655402 TBA655402:TBD655402 TKW655402:TKZ655402 TUS655402:TUV655402 UEO655402:UER655402 UOK655402:UON655402 UYG655402:UYJ655402 VIC655402:VIF655402 VRY655402:VSB655402 WBU655402:WBX655402 WLQ655402:WLT655402 WVM655402:WVP655402 D720934:G720934 JA720938:JD720938 SW720938:SZ720938 ACS720938:ACV720938 AMO720938:AMR720938 AWK720938:AWN720938 BGG720938:BGJ720938 BQC720938:BQF720938 BZY720938:CAB720938 CJU720938:CJX720938 CTQ720938:CTT720938 DDM720938:DDP720938 DNI720938:DNL720938 DXE720938:DXH720938 EHA720938:EHD720938 EQW720938:EQZ720938 FAS720938:FAV720938 FKO720938:FKR720938 FUK720938:FUN720938 GEG720938:GEJ720938 GOC720938:GOF720938 GXY720938:GYB720938 HHU720938:HHX720938 HRQ720938:HRT720938 IBM720938:IBP720938 ILI720938:ILL720938 IVE720938:IVH720938 JFA720938:JFD720938 JOW720938:JOZ720938 JYS720938:JYV720938 KIO720938:KIR720938 KSK720938:KSN720938 LCG720938:LCJ720938 LMC720938:LMF720938 LVY720938:LWB720938 MFU720938:MFX720938 MPQ720938:MPT720938 MZM720938:MZP720938 NJI720938:NJL720938 NTE720938:NTH720938 ODA720938:ODD720938 OMW720938:OMZ720938 OWS720938:OWV720938 PGO720938:PGR720938 PQK720938:PQN720938 QAG720938:QAJ720938 QKC720938:QKF720938 QTY720938:QUB720938 RDU720938:RDX720938 RNQ720938:RNT720938 RXM720938:RXP720938 SHI720938:SHL720938 SRE720938:SRH720938 TBA720938:TBD720938 TKW720938:TKZ720938 TUS720938:TUV720938 UEO720938:UER720938 UOK720938:UON720938 UYG720938:UYJ720938 VIC720938:VIF720938 VRY720938:VSB720938 WBU720938:WBX720938 WLQ720938:WLT720938 WVM720938:WVP720938 D786470:G786470 JA786474:JD786474 SW786474:SZ786474 ACS786474:ACV786474 AMO786474:AMR786474 AWK786474:AWN786474 BGG786474:BGJ786474 BQC786474:BQF786474 BZY786474:CAB786474 CJU786474:CJX786474 CTQ786474:CTT786474 DDM786474:DDP786474 DNI786474:DNL786474 DXE786474:DXH786474 EHA786474:EHD786474 EQW786474:EQZ786474 FAS786474:FAV786474 FKO786474:FKR786474 FUK786474:FUN786474 GEG786474:GEJ786474 GOC786474:GOF786474 GXY786474:GYB786474 HHU786474:HHX786474 HRQ786474:HRT786474 IBM786474:IBP786474 ILI786474:ILL786474 IVE786474:IVH786474 JFA786474:JFD786474 JOW786474:JOZ786474 JYS786474:JYV786474 KIO786474:KIR786474 KSK786474:KSN786474 LCG786474:LCJ786474 LMC786474:LMF786474 LVY786474:LWB786474 MFU786474:MFX786474 MPQ786474:MPT786474 MZM786474:MZP786474 NJI786474:NJL786474 NTE786474:NTH786474 ODA786474:ODD786474 OMW786474:OMZ786474 OWS786474:OWV786474 PGO786474:PGR786474 PQK786474:PQN786474 QAG786474:QAJ786474 QKC786474:QKF786474 QTY786474:QUB786474 RDU786474:RDX786474 RNQ786474:RNT786474 RXM786474:RXP786474 SHI786474:SHL786474 SRE786474:SRH786474 TBA786474:TBD786474 TKW786474:TKZ786474 TUS786474:TUV786474 UEO786474:UER786474 UOK786474:UON786474 UYG786474:UYJ786474 VIC786474:VIF786474 VRY786474:VSB786474 WBU786474:WBX786474 WLQ786474:WLT786474 WVM786474:WVP786474 D852006:G852006 JA852010:JD852010 SW852010:SZ852010 ACS852010:ACV852010 AMO852010:AMR852010 AWK852010:AWN852010 BGG852010:BGJ852010 BQC852010:BQF852010 BZY852010:CAB852010 CJU852010:CJX852010 CTQ852010:CTT852010 DDM852010:DDP852010 DNI852010:DNL852010 DXE852010:DXH852010 EHA852010:EHD852010 EQW852010:EQZ852010 FAS852010:FAV852010 FKO852010:FKR852010 FUK852010:FUN852010 GEG852010:GEJ852010 GOC852010:GOF852010 GXY852010:GYB852010 HHU852010:HHX852010 HRQ852010:HRT852010 IBM852010:IBP852010 ILI852010:ILL852010 IVE852010:IVH852010 JFA852010:JFD852010 JOW852010:JOZ852010 JYS852010:JYV852010 KIO852010:KIR852010 KSK852010:KSN852010 LCG852010:LCJ852010 LMC852010:LMF852010 LVY852010:LWB852010 MFU852010:MFX852010 MPQ852010:MPT852010 MZM852010:MZP852010 NJI852010:NJL852010 NTE852010:NTH852010 ODA852010:ODD852010 OMW852010:OMZ852010 OWS852010:OWV852010 PGO852010:PGR852010 PQK852010:PQN852010 QAG852010:QAJ852010 QKC852010:QKF852010 QTY852010:QUB852010 RDU852010:RDX852010 RNQ852010:RNT852010 RXM852010:RXP852010 SHI852010:SHL852010 SRE852010:SRH852010 TBA852010:TBD852010 TKW852010:TKZ852010 TUS852010:TUV852010 UEO852010:UER852010 UOK852010:UON852010 UYG852010:UYJ852010 VIC852010:VIF852010 VRY852010:VSB852010 WBU852010:WBX852010 WLQ852010:WLT852010 WVM852010:WVP852010 D917542:G917542 JA917546:JD917546 SW917546:SZ917546 ACS917546:ACV917546 AMO917546:AMR917546 AWK917546:AWN917546 BGG917546:BGJ917546 BQC917546:BQF917546 BZY917546:CAB917546 CJU917546:CJX917546 CTQ917546:CTT917546 DDM917546:DDP917546 DNI917546:DNL917546 DXE917546:DXH917546 EHA917546:EHD917546 EQW917546:EQZ917546 FAS917546:FAV917546 FKO917546:FKR917546 FUK917546:FUN917546 GEG917546:GEJ917546 GOC917546:GOF917546 GXY917546:GYB917546 HHU917546:HHX917546 HRQ917546:HRT917546 IBM917546:IBP917546 ILI917546:ILL917546 IVE917546:IVH917546 JFA917546:JFD917546 JOW917546:JOZ917546 JYS917546:JYV917546 KIO917546:KIR917546 KSK917546:KSN917546 LCG917546:LCJ917546 LMC917546:LMF917546 LVY917546:LWB917546 MFU917546:MFX917546 MPQ917546:MPT917546 MZM917546:MZP917546 NJI917546:NJL917546 NTE917546:NTH917546 ODA917546:ODD917546 OMW917546:OMZ917546 OWS917546:OWV917546 PGO917546:PGR917546 PQK917546:PQN917546 QAG917546:QAJ917546 QKC917546:QKF917546 QTY917546:QUB917546 RDU917546:RDX917546 RNQ917546:RNT917546 RXM917546:RXP917546 SHI917546:SHL917546 SRE917546:SRH917546 TBA917546:TBD917546 TKW917546:TKZ917546 TUS917546:TUV917546 UEO917546:UER917546 UOK917546:UON917546 UYG917546:UYJ917546 VIC917546:VIF917546 VRY917546:VSB917546 WBU917546:WBX917546 WLQ917546:WLT917546 WVM917546:WVP917546 D983078:G983078 JA983082:JD983082 SW983082:SZ983082 ACS983082:ACV983082 AMO983082:AMR983082 AWK983082:AWN983082 BGG983082:BGJ983082 BQC983082:BQF983082 BZY983082:CAB983082 CJU983082:CJX983082 CTQ983082:CTT983082 DDM983082:DDP983082 DNI983082:DNL983082 DXE983082:DXH983082 EHA983082:EHD983082 EQW983082:EQZ983082 FAS983082:FAV983082 FKO983082:FKR983082 FUK983082:FUN983082 GEG983082:GEJ983082 GOC983082:GOF983082 GXY983082:GYB983082 HHU983082:HHX983082 HRQ983082:HRT983082 IBM983082:IBP983082 ILI983082:ILL983082 IVE983082:IVH983082 JFA983082:JFD983082 JOW983082:JOZ983082 JYS983082:JYV983082 KIO983082:KIR983082 KSK983082:KSN983082 LCG983082:LCJ983082 LMC983082:LMF983082 LVY983082:LWB983082 MFU983082:MFX983082 MPQ983082:MPT983082 MZM983082:MZP983082 NJI983082:NJL983082 NTE983082:NTH983082 ODA983082:ODD983082 OMW983082:OMZ983082 OWS983082:OWV983082 PGO983082:PGR983082 PQK983082:PQN983082 QAG983082:QAJ983082 QKC983082:QKF983082 QTY983082:QUB983082 RDU983082:RDX983082 RNQ983082:RNT983082 RXM983082:RXP983082 SHI983082:SHL983082 SRE983082:SRH983082 TBA983082:TBD983082 TKW983082:TKZ983082 TUS983082:TUV983082 UEO983082:UER983082 UOK983082:UON983082 UYG983082:UYJ983082 VIC983082:VIF983082 VRY983082:VSB983082 WBU983082:WBX983082 WLQ983082:WLT983082" xr:uid="{D51399D7-0437-4874-AB6B-3C220FF11333}">
      <formula1>"支出予定額,支出済額"</formula1>
    </dataValidation>
  </dataValidations>
  <printOptions horizontalCentered="1" verticalCentered="1"/>
  <pageMargins left="0.11811023622047245" right="0.11811023622047245" top="3.937007874015748E-2" bottom="3.937007874015748E-2" header="0" footer="0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請求書</vt:lpstr>
      <vt:lpstr>請求内訳書</vt:lpstr>
      <vt:lpstr>注意点</vt:lpstr>
      <vt:lpstr>説明(1Q)</vt:lpstr>
      <vt:lpstr>説明(2Q)</vt:lpstr>
      <vt:lpstr>説明(3Q)</vt:lpstr>
      <vt:lpstr>説明(4Q)</vt:lpstr>
      <vt:lpstr>請求書!Print_Area</vt:lpstr>
      <vt:lpstr>請求内訳書!Print_Area</vt:lpstr>
      <vt:lpstr>'説明(1Q)'!Print_Area</vt:lpstr>
      <vt:lpstr>'説明(2Q)'!Print_Area</vt:lpstr>
      <vt:lpstr>'説明(3Q)'!Print_Area</vt:lpstr>
      <vt:lpstr>'説明(4Q)'!Print_Area</vt:lpstr>
      <vt:lpstr>注意点!Print_Area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2018-04-17T02:40:26Z</dcterms:created>
  <dcterms:modified xsi:type="dcterms:W3CDTF">2025-03-07T08:44:41Z</dcterms:modified>
</cp:coreProperties>
</file>