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/>
  <xr:revisionPtr revIDLastSave="0" documentId="13_ncr:101_{1BCFF642-63CB-495E-951F-F09CE5AA2789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請求書" sheetId="2" r:id="rId1"/>
    <sheet name="請求内訳書" sheetId="4" r:id="rId2"/>
    <sheet name="注意点" sheetId="10" r:id="rId3"/>
    <sheet name="説明(1Q)" sheetId="5" r:id="rId4"/>
    <sheet name="説明(2Q)" sheetId="7" r:id="rId5"/>
    <sheet name="説明(3Q)" sheetId="8" r:id="rId6"/>
    <sheet name="説明(4Q)" sheetId="9" r:id="rId7"/>
  </sheets>
  <definedNames>
    <definedName name="_xlnm.Print_Area" localSheetId="0">請求書!$A$1:$O$48</definedName>
    <definedName name="_xlnm.Print_Area" localSheetId="1">請求内訳書!$A$1:$J$42</definedName>
    <definedName name="_xlnm.Print_Area" localSheetId="3">'説明(1Q)'!$A$1:$Z$33</definedName>
    <definedName name="_xlnm.Print_Area" localSheetId="4">'説明(2Q)'!$A$1:$AA$51</definedName>
    <definedName name="_xlnm.Print_Area" localSheetId="5">'説明(3Q)'!$A$1:$AA$51</definedName>
    <definedName name="_xlnm.Print_Area" localSheetId="6">'説明(4Q)'!$A$1:$AA$54</definedName>
    <definedName name="_xlnm.Print_Area" localSheetId="2">注意点!$A$1:$K$55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4" l="1"/>
  <c r="E31" i="4"/>
  <c r="D31" i="4"/>
  <c r="G11" i="4"/>
  <c r="G16" i="4"/>
  <c r="G15" i="4"/>
  <c r="G14" i="4"/>
  <c r="G13" i="4"/>
  <c r="G12" i="4"/>
  <c r="E7" i="4"/>
  <c r="C30" i="9"/>
  <c r="D16" i="9" s="1"/>
  <c r="G28" i="9"/>
  <c r="F28" i="9"/>
  <c r="E28" i="9"/>
  <c r="D28" i="9"/>
  <c r="C28" i="9"/>
  <c r="H27" i="9"/>
  <c r="I27" i="9" s="1"/>
  <c r="H26" i="9"/>
  <c r="I26" i="9" s="1"/>
  <c r="H25" i="9"/>
  <c r="I25" i="9" s="1"/>
  <c r="H24" i="9"/>
  <c r="I24" i="9" s="1"/>
  <c r="F23" i="9"/>
  <c r="N17" i="9" s="1"/>
  <c r="E23" i="9"/>
  <c r="D23" i="9"/>
  <c r="L22" i="9" s="1"/>
  <c r="M21" i="9"/>
  <c r="P20" i="9"/>
  <c r="P18" i="9"/>
  <c r="O17" i="9"/>
  <c r="M17" i="9"/>
  <c r="O16" i="9"/>
  <c r="M16" i="9"/>
  <c r="E16" i="9"/>
  <c r="O15" i="9"/>
  <c r="N15" i="9"/>
  <c r="D15" i="9"/>
  <c r="O14" i="9"/>
  <c r="D14" i="9"/>
  <c r="I3" i="9"/>
  <c r="N14" i="9" l="1"/>
  <c r="L14" i="9"/>
  <c r="L15" i="9"/>
  <c r="L16" i="9"/>
  <c r="N16" i="9"/>
  <c r="L17" i="9"/>
  <c r="P17" i="9" s="1"/>
  <c r="O21" i="9"/>
  <c r="N22" i="9"/>
  <c r="O22" i="9"/>
  <c r="L23" i="9"/>
  <c r="N23" i="9"/>
  <c r="M24" i="9"/>
  <c r="O24" i="9"/>
  <c r="L27" i="9"/>
  <c r="H28" i="9"/>
  <c r="D29" i="9"/>
  <c r="M14" i="9"/>
  <c r="P14" i="9" s="1"/>
  <c r="M15" i="9"/>
  <c r="P15" i="9" s="1"/>
  <c r="L21" i="9"/>
  <c r="N21" i="9"/>
  <c r="M22" i="9"/>
  <c r="M23" i="9"/>
  <c r="O23" i="9"/>
  <c r="L24" i="9"/>
  <c r="N24" i="9"/>
  <c r="M27" i="9"/>
  <c r="E29" i="9"/>
  <c r="E30" i="9" s="1"/>
  <c r="C30" i="8"/>
  <c r="D16" i="8" s="1"/>
  <c r="G28" i="8"/>
  <c r="F28" i="8"/>
  <c r="E28" i="8"/>
  <c r="D28" i="8"/>
  <c r="C28" i="8"/>
  <c r="H27" i="8"/>
  <c r="I27" i="8" s="1"/>
  <c r="H26" i="8"/>
  <c r="I26" i="8" s="1"/>
  <c r="H25" i="8"/>
  <c r="H24" i="8"/>
  <c r="I24" i="8" s="1"/>
  <c r="F23" i="8"/>
  <c r="N17" i="8" s="1"/>
  <c r="E23" i="8"/>
  <c r="D23" i="8"/>
  <c r="L15" i="8" s="1"/>
  <c r="P20" i="8"/>
  <c r="P18" i="8"/>
  <c r="O17" i="8"/>
  <c r="O16" i="8"/>
  <c r="E16" i="8"/>
  <c r="O15" i="8"/>
  <c r="D15" i="8"/>
  <c r="O14" i="8"/>
  <c r="D14" i="8"/>
  <c r="I3" i="8"/>
  <c r="P21" i="9" l="1"/>
  <c r="P22" i="9"/>
  <c r="P16" i="9"/>
  <c r="F14" i="9" s="1"/>
  <c r="G14" i="9" s="1"/>
  <c r="L19" i="9"/>
  <c r="P24" i="9"/>
  <c r="M19" i="9"/>
  <c r="F29" i="9"/>
  <c r="N19" i="9" s="1"/>
  <c r="P23" i="9"/>
  <c r="D30" i="9"/>
  <c r="I28" i="9"/>
  <c r="L14" i="8"/>
  <c r="L17" i="8"/>
  <c r="H28" i="8"/>
  <c r="I28" i="8" s="1"/>
  <c r="N16" i="8"/>
  <c r="N19" i="8"/>
  <c r="O27" i="8"/>
  <c r="N14" i="8"/>
  <c r="N15" i="8"/>
  <c r="L16" i="8"/>
  <c r="M16" i="8"/>
  <c r="P16" i="8" s="1"/>
  <c r="M17" i="8"/>
  <c r="M21" i="8"/>
  <c r="O21" i="8"/>
  <c r="L22" i="8"/>
  <c r="N22" i="8"/>
  <c r="M14" i="8"/>
  <c r="M15" i="8"/>
  <c r="L21" i="8"/>
  <c r="N21" i="8"/>
  <c r="M22" i="8"/>
  <c r="O22" i="8"/>
  <c r="M23" i="8"/>
  <c r="O23" i="8"/>
  <c r="L24" i="8"/>
  <c r="N24" i="8"/>
  <c r="I25" i="8"/>
  <c r="L23" i="8"/>
  <c r="N23" i="8"/>
  <c r="M24" i="8"/>
  <c r="O24" i="8"/>
  <c r="L27" i="8"/>
  <c r="D29" i="8"/>
  <c r="E29" i="8" s="1"/>
  <c r="E30" i="8" s="1"/>
  <c r="G28" i="7"/>
  <c r="F28" i="7"/>
  <c r="E28" i="7"/>
  <c r="D28" i="7"/>
  <c r="C28" i="7"/>
  <c r="C30" i="7" s="1"/>
  <c r="D16" i="7" s="1"/>
  <c r="H27" i="7"/>
  <c r="I27" i="7" s="1"/>
  <c r="H26" i="7"/>
  <c r="I26" i="7" s="1"/>
  <c r="H25" i="7"/>
  <c r="H24" i="7"/>
  <c r="I24" i="7" s="1"/>
  <c r="F23" i="7"/>
  <c r="E23" i="7"/>
  <c r="D23" i="7"/>
  <c r="O22" i="7" s="1"/>
  <c r="P20" i="7"/>
  <c r="N19" i="7"/>
  <c r="M19" i="7"/>
  <c r="P18" i="7"/>
  <c r="O17" i="7"/>
  <c r="N17" i="7"/>
  <c r="M17" i="7"/>
  <c r="L17" i="7"/>
  <c r="O16" i="7"/>
  <c r="N16" i="7"/>
  <c r="M16" i="7"/>
  <c r="L16" i="7"/>
  <c r="E16" i="7"/>
  <c r="O15" i="7"/>
  <c r="N15" i="7"/>
  <c r="M15" i="7"/>
  <c r="L15" i="7"/>
  <c r="D15" i="7"/>
  <c r="O14" i="7"/>
  <c r="N14" i="7"/>
  <c r="M14" i="7"/>
  <c r="L14" i="7"/>
  <c r="D14" i="7"/>
  <c r="I3" i="7"/>
  <c r="P15" i="8" l="1"/>
  <c r="P17" i="8"/>
  <c r="F14" i="8" s="1"/>
  <c r="G14" i="8" s="1"/>
  <c r="O21" i="7"/>
  <c r="M21" i="7"/>
  <c r="H14" i="9"/>
  <c r="I14" i="9" s="1"/>
  <c r="P19" i="9"/>
  <c r="F15" i="9"/>
  <c r="N27" i="9"/>
  <c r="F30" i="9"/>
  <c r="G29" i="9"/>
  <c r="F29" i="8"/>
  <c r="F30" i="8" s="1"/>
  <c r="P23" i="8"/>
  <c r="M19" i="8"/>
  <c r="N27" i="8"/>
  <c r="P14" i="8"/>
  <c r="P21" i="8"/>
  <c r="P24" i="8"/>
  <c r="L19" i="8"/>
  <c r="D30" i="8"/>
  <c r="M27" i="8"/>
  <c r="P22" i="8"/>
  <c r="G29" i="8"/>
  <c r="G30" i="8" s="1"/>
  <c r="M22" i="7"/>
  <c r="H28" i="7"/>
  <c r="N22" i="7"/>
  <c r="L21" i="7"/>
  <c r="N21" i="7"/>
  <c r="L22" i="7"/>
  <c r="P22" i="7" s="1"/>
  <c r="N27" i="7"/>
  <c r="P14" i="7"/>
  <c r="P15" i="7"/>
  <c r="P16" i="7"/>
  <c r="P17" i="7"/>
  <c r="I28" i="7"/>
  <c r="M23" i="7"/>
  <c r="O23" i="7"/>
  <c r="L24" i="7"/>
  <c r="N24" i="7"/>
  <c r="I25" i="7"/>
  <c r="O27" i="7"/>
  <c r="L23" i="7"/>
  <c r="N23" i="7"/>
  <c r="M24" i="7"/>
  <c r="O24" i="7"/>
  <c r="D29" i="7"/>
  <c r="L19" i="7" s="1"/>
  <c r="F15" i="7" s="1"/>
  <c r="G15" i="7" s="1"/>
  <c r="G30" i="9" l="1"/>
  <c r="O27" i="9"/>
  <c r="P27" i="9" s="1"/>
  <c r="H15" i="9" s="1"/>
  <c r="H16" i="9" s="1"/>
  <c r="H29" i="9"/>
  <c r="I17" i="9"/>
  <c r="G15" i="9"/>
  <c r="F16" i="9"/>
  <c r="G16" i="9" s="1"/>
  <c r="I29" i="9"/>
  <c r="H30" i="9"/>
  <c r="I30" i="9" s="1"/>
  <c r="P27" i="8"/>
  <c r="H15" i="8" s="1"/>
  <c r="H29" i="8"/>
  <c r="I29" i="8" s="1"/>
  <c r="H14" i="8"/>
  <c r="H16" i="8" s="1"/>
  <c r="I14" i="8"/>
  <c r="P19" i="8"/>
  <c r="F15" i="8"/>
  <c r="P19" i="7"/>
  <c r="P23" i="7"/>
  <c r="P21" i="7"/>
  <c r="F14" i="7"/>
  <c r="L27" i="7"/>
  <c r="E29" i="7"/>
  <c r="D30" i="7"/>
  <c r="P24" i="7"/>
  <c r="H14" i="7" s="1"/>
  <c r="I15" i="9" l="1"/>
  <c r="I16" i="9" s="1"/>
  <c r="I18" i="9" s="1"/>
  <c r="H30" i="8"/>
  <c r="I30" i="8" s="1"/>
  <c r="I17" i="8"/>
  <c r="G15" i="8"/>
  <c r="I15" i="8" s="1"/>
  <c r="I16" i="8" s="1"/>
  <c r="F16" i="8"/>
  <c r="G16" i="8" s="1"/>
  <c r="E30" i="7"/>
  <c r="M27" i="7"/>
  <c r="P27" i="7" s="1"/>
  <c r="H15" i="7" s="1"/>
  <c r="F29" i="7"/>
  <c r="F30" i="7" s="1"/>
  <c r="G14" i="7"/>
  <c r="I14" i="7" s="1"/>
  <c r="F16" i="7"/>
  <c r="G16" i="7" s="1"/>
  <c r="I17" i="7"/>
  <c r="I18" i="8" l="1"/>
  <c r="G29" i="7"/>
  <c r="G30" i="7" s="1"/>
  <c r="H16" i="7"/>
  <c r="I15" i="7"/>
  <c r="I16" i="7" s="1"/>
  <c r="I18" i="7" s="1"/>
  <c r="H29" i="7" l="1"/>
  <c r="I29" i="7" s="1"/>
  <c r="H30" i="7" l="1"/>
  <c r="I30" i="7" s="1"/>
  <c r="G28" i="5" l="1"/>
  <c r="F28" i="5"/>
  <c r="E28" i="5"/>
  <c r="D28" i="5"/>
  <c r="C28" i="5"/>
  <c r="D14" i="5" s="1"/>
  <c r="H27" i="5"/>
  <c r="I27" i="5" s="1"/>
  <c r="H26" i="5"/>
  <c r="I26" i="5" s="1"/>
  <c r="H25" i="5"/>
  <c r="I25" i="5" s="1"/>
  <c r="H24" i="5"/>
  <c r="I24" i="5" s="1"/>
  <c r="F23" i="5"/>
  <c r="N14" i="5" s="1"/>
  <c r="E23" i="5"/>
  <c r="M16" i="5" s="1"/>
  <c r="D23" i="5"/>
  <c r="P20" i="5"/>
  <c r="P18" i="5"/>
  <c r="O17" i="5"/>
  <c r="O16" i="5"/>
  <c r="E16" i="5"/>
  <c r="O15" i="5"/>
  <c r="M15" i="5"/>
  <c r="D15" i="5"/>
  <c r="O14" i="5"/>
  <c r="M14" i="5"/>
  <c r="O22" i="5" l="1"/>
  <c r="L15" i="5"/>
  <c r="L16" i="5"/>
  <c r="M22" i="5"/>
  <c r="L17" i="5"/>
  <c r="N22" i="5"/>
  <c r="I3" i="5"/>
  <c r="D29" i="5" s="1"/>
  <c r="L27" i="5" s="1"/>
  <c r="N16" i="5"/>
  <c r="L21" i="5"/>
  <c r="L19" i="5"/>
  <c r="H28" i="5"/>
  <c r="I28" i="5" s="1"/>
  <c r="M19" i="5"/>
  <c r="O23" i="5"/>
  <c r="L24" i="5"/>
  <c r="M27" i="5"/>
  <c r="L14" i="5"/>
  <c r="P14" i="5" s="1"/>
  <c r="N15" i="5"/>
  <c r="M17" i="5"/>
  <c r="N19" i="5"/>
  <c r="M21" i="5"/>
  <c r="L22" i="5"/>
  <c r="L23" i="5"/>
  <c r="M24" i="5"/>
  <c r="N27" i="5"/>
  <c r="C30" i="5"/>
  <c r="N17" i="5"/>
  <c r="N21" i="5"/>
  <c r="M23" i="5"/>
  <c r="N24" i="5"/>
  <c r="O27" i="5"/>
  <c r="O21" i="5"/>
  <c r="N23" i="5"/>
  <c r="O24" i="5"/>
  <c r="P16" i="5" l="1"/>
  <c r="P21" i="5"/>
  <c r="P22" i="5"/>
  <c r="P15" i="5"/>
  <c r="D30" i="5"/>
  <c r="F15" i="5"/>
  <c r="G15" i="5" s="1"/>
  <c r="E29" i="5"/>
  <c r="E30" i="5" s="1"/>
  <c r="P17" i="5"/>
  <c r="P23" i="5"/>
  <c r="P27" i="5"/>
  <c r="H15" i="5" s="1"/>
  <c r="P19" i="5"/>
  <c r="D16" i="5"/>
  <c r="P24" i="5"/>
  <c r="F14" i="5" l="1"/>
  <c r="F16" i="5" s="1"/>
  <c r="G16" i="5" s="1"/>
  <c r="F29" i="5"/>
  <c r="F30" i="5" s="1"/>
  <c r="H14" i="5"/>
  <c r="H16" i="5" s="1"/>
  <c r="G14" i="5" l="1"/>
  <c r="I14" i="5" s="1"/>
  <c r="G29" i="5"/>
  <c r="G30" i="5" s="1"/>
  <c r="I15" i="5"/>
  <c r="I17" i="5"/>
  <c r="I16" i="5" l="1"/>
  <c r="I18" i="5" s="1"/>
  <c r="H29" i="5"/>
  <c r="H30" i="5" s="1"/>
  <c r="I30" i="5" s="1"/>
  <c r="I29" i="5" l="1"/>
  <c r="P26" i="4" l="1"/>
  <c r="D23" i="4"/>
  <c r="C36" i="4"/>
  <c r="I2" i="4" s="1"/>
  <c r="D22" i="4" l="1"/>
  <c r="C38" i="4"/>
  <c r="D24" i="4" l="1"/>
  <c r="L32" i="4" l="1"/>
  <c r="P28" i="4" l="1"/>
  <c r="E24" i="4" l="1"/>
  <c r="G36" i="4"/>
  <c r="F36" i="4"/>
  <c r="E36" i="4"/>
  <c r="D36" i="4"/>
  <c r="H35" i="4"/>
  <c r="I35" i="4" s="1"/>
  <c r="H34" i="4"/>
  <c r="I34" i="4" s="1"/>
  <c r="H33" i="4"/>
  <c r="I33" i="4" s="1"/>
  <c r="H32" i="4"/>
  <c r="I32" i="4" s="1"/>
  <c r="H36" i="4" l="1"/>
  <c r="I36" i="4" s="1"/>
  <c r="L43" i="4"/>
  <c r="O32" i="4"/>
  <c r="N32" i="4"/>
  <c r="M32" i="4"/>
  <c r="O31" i="4"/>
  <c r="N31" i="4"/>
  <c r="M31" i="4"/>
  <c r="L31" i="4"/>
  <c r="O30" i="4"/>
  <c r="N30" i="4"/>
  <c r="M30" i="4"/>
  <c r="L30" i="4"/>
  <c r="O29" i="4"/>
  <c r="N29" i="4"/>
  <c r="M29" i="4"/>
  <c r="L29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43" i="4" l="1"/>
  <c r="M43" i="4"/>
  <c r="N43" i="4"/>
  <c r="D37" i="4"/>
  <c r="L35" i="4" s="1"/>
  <c r="P30" i="4"/>
  <c r="P31" i="4"/>
  <c r="P23" i="4"/>
  <c r="P24" i="4"/>
  <c r="P25" i="4"/>
  <c r="P29" i="4"/>
  <c r="P32" i="4"/>
  <c r="P22" i="4"/>
  <c r="F22" i="4" l="1"/>
  <c r="H22" i="4"/>
  <c r="P43" i="4"/>
  <c r="D38" i="4"/>
  <c r="L27" i="4"/>
  <c r="E37" i="4"/>
  <c r="M27" i="4" l="1"/>
  <c r="M35" i="4"/>
  <c r="I25" i="4"/>
  <c r="G22" i="4"/>
  <c r="I22" i="4" s="1"/>
  <c r="E38" i="4"/>
  <c r="F37" i="4"/>
  <c r="N35" i="4" s="1"/>
  <c r="H31" i="2" l="1"/>
  <c r="F38" i="4"/>
  <c r="N27" i="4"/>
  <c r="G37" i="4"/>
  <c r="G38" i="4" l="1"/>
  <c r="O35" i="4"/>
  <c r="P35" i="4" s="1"/>
  <c r="H23" i="4" s="1"/>
  <c r="H24" i="4" s="1"/>
  <c r="F23" i="4"/>
  <c r="P27" i="4"/>
  <c r="H37" i="4"/>
  <c r="I37" i="4" s="1"/>
  <c r="G23" i="4" l="1"/>
  <c r="I23" i="4" s="1"/>
  <c r="H32" i="2" s="1"/>
  <c r="F24" i="4"/>
  <c r="G24" i="4" s="1"/>
  <c r="H38" i="4"/>
  <c r="I38" i="4" s="1"/>
  <c r="I24" i="4" l="1"/>
  <c r="I26" i="4" s="1"/>
  <c r="G27" i="2" s="1"/>
  <c r="H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2CC474FC-F94D-4E2D-A362-04593EC2B730}">
      <text>
        <r>
          <rPr>
            <b/>
            <u/>
            <sz val="11"/>
            <color indexed="10"/>
            <rFont val="MS P ゴシック"/>
            <family val="3"/>
            <charset val="128"/>
          </rPr>
          <t>※入力必須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0"/>
            <color indexed="81"/>
            <rFont val="MS P ゴシック"/>
            <family val="3"/>
            <charset val="128"/>
          </rPr>
          <t>プルダウンボタンで該当の四半期を選択してください。</t>
        </r>
      </text>
    </comment>
    <comment ref="L9" authorId="0" shapeId="0" xr:uid="{16B14329-1254-4371-92DB-3185BFB4E75D}">
      <text>
        <r>
          <rPr>
            <b/>
            <sz val="10"/>
            <color indexed="81"/>
            <rFont val="MS P ゴシック"/>
            <family val="3"/>
            <charset val="128"/>
          </rPr>
          <t>提出時は必ず</t>
        </r>
        <r>
          <rPr>
            <b/>
            <u/>
            <sz val="10"/>
            <color indexed="10"/>
            <rFont val="MS P ゴシック"/>
            <family val="3"/>
            <charset val="128"/>
          </rPr>
          <t>最新の日付</t>
        </r>
        <r>
          <rPr>
            <b/>
            <sz val="10"/>
            <color indexed="81"/>
            <rFont val="MS P ゴシック"/>
            <family val="3"/>
            <charset val="128"/>
          </rPr>
          <t>に更新してください。</t>
        </r>
      </text>
    </comment>
    <comment ref="N17" authorId="0" shapeId="0" xr:uid="{00FCCE49-4968-4729-A582-4D6F21924085}">
      <text>
        <r>
          <rPr>
            <b/>
            <sz val="10"/>
            <color indexed="81"/>
            <rFont val="MS P ゴシック"/>
            <family val="3"/>
            <charset val="128"/>
          </rPr>
          <t>押印が必要です。
（0円の場合は不要）</t>
        </r>
      </text>
    </comment>
    <comment ref="D20" authorId="0" shapeId="0" xr:uid="{A0B6F06E-F7EF-4011-AC44-B54F4038C05A}">
      <text>
        <r>
          <rPr>
            <b/>
            <sz val="10"/>
            <color indexed="81"/>
            <rFont val="MS P ゴシック"/>
            <family val="3"/>
            <charset val="128"/>
          </rPr>
          <t>令和4年度に締結した契約書に記載の番号（22-XXXXXXXXX）を記入してください。</t>
        </r>
      </text>
    </comment>
  </commentList>
</comments>
</file>

<file path=xl/sharedStrings.xml><?xml version="1.0" encoding="utf-8"?>
<sst xmlns="http://schemas.openxmlformats.org/spreadsheetml/2006/main" count="294" uniqueCount="132">
  <si>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</si>
  <si>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</si>
  <si>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</si>
  <si>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</si>
  <si>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</si>
  <si>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</si>
  <si>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</si>
  <si>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</si>
  <si>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</si>
  <si>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</si>
  <si>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※黄色塗り部分のみご記入ください。</t>
    <rPh sb="1" eb="3">
      <t>キイロ</t>
    </rPh>
    <rPh sb="3" eb="4">
      <t>ヌ</t>
    </rPh>
    <rPh sb="5" eb="7">
      <t>ブブン</t>
    </rPh>
    <rPh sb="10" eb="12">
      <t>キニュウ</t>
    </rPh>
    <phoneticPr fontId="2"/>
  </si>
  <si>
    <t>円）</t>
    <rPh sb="0" eb="1">
      <t>エン</t>
    </rPh>
    <phoneticPr fontId="2"/>
  </si>
  <si>
    <t>内、消費税額　（</t>
    <rPh sb="0" eb="1">
      <t>ウチ</t>
    </rPh>
    <rPh sb="2" eb="5">
      <t>ショウヒゼイ</t>
    </rPh>
    <rPh sb="5" eb="6">
      <t>ガク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</si>
  <si>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</si>
  <si>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</si>
  <si>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</si>
  <si>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</si>
  <si>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※消費税額は自動計算されます。</t>
    <rPh sb="1" eb="4">
      <t>ショウヒゼイ</t>
    </rPh>
    <rPh sb="4" eb="5">
      <t>ガク</t>
    </rPh>
    <rPh sb="6" eb="8">
      <t>ジドウ</t>
    </rPh>
    <rPh sb="8" eb="10">
      <t>ケイサン</t>
    </rPh>
    <phoneticPr fontId="2"/>
  </si>
  <si>
    <t>間接経費率：</t>
    <rPh sb="0" eb="5">
      <t>カンセツケイヒリツ</t>
    </rPh>
    <phoneticPr fontId="2"/>
  </si>
  <si>
    <t>（単位：円）</t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</si>
  <si>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</si>
  <si>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</si>
  <si>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</si>
  <si>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</si>
  <si>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</si>
  <si>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</si>
  <si>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</si>
  <si>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</si>
  <si>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</si>
  <si>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</si>
  <si>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</si>
  <si>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</si>
  <si>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</si>
  <si>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</si>
  <si>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</si>
  <si>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</si>
  <si>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</si>
  <si>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</si>
  <si>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</si>
  <si>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</si>
  <si>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</si>
  <si>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</si>
  <si>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</si>
  <si>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</si>
  <si>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</si>
  <si>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研究タイプ：</t>
    <rPh sb="0" eb="2">
      <t>ケンキュウ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</si>
  <si>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</si>
  <si>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</si>
  <si>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</si>
  <si>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</si>
  <si>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（単位：円）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</si>
  <si>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</si>
  <si>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経理様式５７</t>
    <phoneticPr fontId="2"/>
  </si>
  <si>
    <t>研究担当者：</t>
    <rPh sb="0" eb="2">
      <t>ケンキュウ</t>
    </rPh>
    <rPh sb="2" eb="5">
      <t>タントウシャ</t>
    </rPh>
    <phoneticPr fontId="2"/>
  </si>
  <si>
    <t>契約番号：</t>
    <rPh sb="0" eb="2">
      <t>ケイヤク</t>
    </rPh>
    <rPh sb="2" eb="4">
      <t>バンゴウ</t>
    </rPh>
    <phoneticPr fontId="2"/>
  </si>
  <si>
    <t>選択してください。</t>
  </si>
  <si>
    <t>委託研究契約に基づき、下記の通り請求します。</t>
    <phoneticPr fontId="2"/>
  </si>
  <si>
    <t xml:space="preserve"> 円</t>
    <rPh sb="1" eb="2">
      <t>エン</t>
    </rPh>
    <phoneticPr fontId="2"/>
  </si>
  <si>
    <t xml:space="preserve">      【請求額内訳】</t>
    <rPh sb="7" eb="9">
      <t>セイキュウ</t>
    </rPh>
    <rPh sb="9" eb="10">
      <t>ガク</t>
    </rPh>
    <rPh sb="10" eb="12">
      <t>ウチワケ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</si>
  <si>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</si>
  <si>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2">
      <t>カンセツ</t>
    </rPh>
    <rPh sb="2" eb="4">
      <t>ケイヒ</t>
    </rPh>
    <phoneticPr fontId="2"/>
  </si>
  <si>
    <t>費目</t>
    <rPh sb="0" eb="2">
      <t>ヒモク</t>
    </rPh>
    <phoneticPr fontId="2"/>
  </si>
  <si>
    <t>印</t>
    <rPh sb="0" eb="1">
      <t>イン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</si>
  <si>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</si>
  <si>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※黄色塗り部分のみを記入してください（０円の場合は空欄とせず、「０」を記入してください）。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</si>
  <si>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</si>
  <si>
    <t>第1四半期分</t>
  </si>
  <si>
    <t>第2四半期分</t>
  </si>
  <si>
    <t>第3四半期分</t>
  </si>
  <si>
    <t>第4四半期分</t>
  </si>
  <si>
    <t>事務処理マニュアルの確認</t>
    <rPh sb="0" eb="2">
      <t>ジム</t>
    </rPh>
    <rPh sb="2" eb="4">
      <t>ショリ</t>
    </rPh>
    <rPh sb="10" eb="12">
      <t>カクニン</t>
    </rPh>
    <phoneticPr fontId="2"/>
  </si>
  <si>
    <t>◆委託研究事務処理説明書</t>
    <phoneticPr fontId="2"/>
  </si>
  <si>
    <t>https://www.jst.go.jp/contract/index2.html</t>
    <phoneticPr fontId="2"/>
  </si>
  <si>
    <t xml:space="preserve">事務処理に当たって、必ず事前に、委託研究事務処理説明書をお読みください。
また、事務処理説明動画も合わせてご覧ください。
</t>
    <phoneticPr fontId="2"/>
  </si>
  <si>
    <t>◆事務処理説明動画</t>
    <phoneticPr fontId="2"/>
  </si>
  <si>
    <t>https://www.jst.go.jp/contract/movie/index.html</t>
    <phoneticPr fontId="2"/>
  </si>
  <si>
    <t>委託研究費を請求するときの注意点</t>
    <rPh sb="0" eb="2">
      <t>イタク</t>
    </rPh>
    <rPh sb="2" eb="5">
      <t>ケンキュウヒ</t>
    </rPh>
    <rPh sb="6" eb="8">
      <t>セイキュウ</t>
    </rPh>
    <rPh sb="13" eb="16">
      <t>チュウイテン</t>
    </rPh>
    <phoneticPr fontId="2"/>
  </si>
  <si>
    <t>◆請求対象</t>
    <phoneticPr fontId="2"/>
  </si>
  <si>
    <t>◆業者への支払いが分割払いのとき（設備装置の購入、システム開発や試験の外注など）</t>
    <phoneticPr fontId="2"/>
  </si>
  <si>
    <t>（例）業者への支払い費用（15,000,000円）が2回払いとなるケース</t>
    <phoneticPr fontId="2"/>
  </si>
  <si>
    <t>委託研究費を支出するときの注意点</t>
    <phoneticPr fontId="2"/>
  </si>
  <si>
    <t>◆支出期限</t>
    <phoneticPr fontId="2"/>
  </si>
  <si>
    <t xml:space="preserve">
委託研究費は、当年度末（3月31日）の2か月後（翌年度5月31日）まで支出可能です。
ただし、検収が当年度末（3月31日）までに完了していることが条件です。
検収が翌年度4月以降となるものは、翌年度に配分される委託研究費からの支出となりますので、ご注意ください。</t>
    <phoneticPr fontId="2"/>
  </si>
  <si>
    <t>業者からの請求</t>
    <phoneticPr fontId="2"/>
  </si>
  <si>
    <t>納品</t>
    <phoneticPr fontId="2"/>
  </si>
  <si>
    <t>検収</t>
    <phoneticPr fontId="2"/>
  </si>
  <si>
    <t>機関の対応</t>
    <phoneticPr fontId="2"/>
  </si>
  <si>
    <t>1回目：契約金10,000,000円</t>
    <phoneticPr fontId="2"/>
  </si>
  <si>
    <t>なし</t>
    <phoneticPr fontId="2"/>
  </si>
  <si>
    <t>立替払い</t>
    <phoneticPr fontId="2"/>
  </si>
  <si>
    <t>2回目：代金5,000,000円</t>
    <phoneticPr fontId="2"/>
  </si>
  <si>
    <t>あり</t>
    <phoneticPr fontId="2"/>
  </si>
  <si>
    <t>完了</t>
    <phoneticPr fontId="2"/>
  </si>
  <si>
    <t>手続き</t>
    <phoneticPr fontId="2"/>
  </si>
  <si>
    <t>期中に契約期間が終了する
委託研究契約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</si>
  <si>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契約</t>
    </r>
    <phoneticPr fontId="2"/>
  </si>
  <si>
    <t>当該事業年度の３月３１日</t>
    <phoneticPr fontId="2"/>
  </si>
  <si>
    <t>契約期間終了日または
研究中止日</t>
    <phoneticPr fontId="2"/>
  </si>
  <si>
    <r>
      <t xml:space="preserve">物品調達・役務等の
</t>
    </r>
    <r>
      <rPr>
        <b/>
        <u/>
        <sz val="11"/>
        <rFont val="ＭＳ Ｐゴシック"/>
        <family val="3"/>
        <charset val="128"/>
      </rPr>
      <t>検収</t>
    </r>
    <phoneticPr fontId="2"/>
  </si>
  <si>
    <r>
      <t xml:space="preserve">業者等への支払い
</t>
    </r>
    <r>
      <rPr>
        <b/>
        <u/>
        <sz val="11"/>
        <rFont val="ＭＳ Ｐゴシック"/>
        <family val="3"/>
        <charset val="128"/>
      </rPr>
      <t>支出</t>
    </r>
    <phoneticPr fontId="2"/>
  </si>
  <si>
    <t>翌事業年度の５月３１日</t>
    <phoneticPr fontId="2"/>
  </si>
  <si>
    <t>委託研究実績報告書の
提出期限</t>
    <phoneticPr fontId="2"/>
  </si>
  <si>
    <t>当該事業年度末（３／３１）に契約期間が
終了もしくは年度更新となる委託研究契約</t>
    <phoneticPr fontId="2"/>
  </si>
  <si>
    <t>◆業者等への支払方法</t>
    <phoneticPr fontId="2"/>
  </si>
  <si>
    <t>認められるもの</t>
    <phoneticPr fontId="2"/>
  </si>
  <si>
    <t>認められないもの</t>
    <phoneticPr fontId="2"/>
  </si>
  <si>
    <t>手形、相殺決済、電子記録債権による決済、売掛債権一括信託など</t>
    <phoneticPr fontId="2"/>
  </si>
  <si>
    <t>研究開始前に、以下の内容を必ずご確認ください</t>
    <phoneticPr fontId="2"/>
  </si>
  <si>
    <t>【委託研究事務処理説明書　共通版（企業等）　53ページより抜粋】</t>
    <phoneticPr fontId="2"/>
  </si>
  <si>
    <t>金融機関からの振込</t>
    <phoneticPr fontId="2"/>
  </si>
  <si>
    <r>
      <t xml:space="preserve">「金融機関からの振込」としてください。
</t>
    </r>
    <r>
      <rPr>
        <u/>
        <sz val="11"/>
        <rFont val="ＭＳ Ｐゴシック"/>
        <family val="3"/>
        <charset val="128"/>
      </rPr>
      <t>それ以外の支払方法は認められませんので、ご注意ください。</t>
    </r>
    <phoneticPr fontId="2"/>
  </si>
  <si>
    <t xml:space="preserve">「研究成果展開事業」の「企業等」→「委託研究事務処理説明書（共通版、補完版）」をクリック。
共通版と補完版の両方をお読みください。
</t>
    <rPh sb="1" eb="3">
      <t>ケンキュウ</t>
    </rPh>
    <rPh sb="3" eb="5">
      <t>セイカ</t>
    </rPh>
    <rPh sb="5" eb="7">
      <t>テンカイ</t>
    </rPh>
    <rPh sb="7" eb="9">
      <t>ジギョウ</t>
    </rPh>
    <rPh sb="12" eb="14">
      <t>キギョウ</t>
    </rPh>
    <rPh sb="14" eb="15">
      <t>トウ</t>
    </rPh>
    <rPh sb="46" eb="48">
      <t>キョウツウ</t>
    </rPh>
    <rPh sb="48" eb="49">
      <t>バン</t>
    </rPh>
    <rPh sb="50" eb="52">
      <t>ホカン</t>
    </rPh>
    <rPh sb="52" eb="53">
      <t>バン</t>
    </rPh>
    <rPh sb="54" eb="56">
      <t>リョウホウ</t>
    </rPh>
    <rPh sb="58" eb="59">
      <t>ヨ</t>
    </rPh>
    <phoneticPr fontId="2"/>
  </si>
  <si>
    <t>令和4年度　委託研究費　請求書</t>
    <rPh sb="0" eb="2">
      <t>レイワ</t>
    </rPh>
    <phoneticPr fontId="2"/>
  </si>
  <si>
    <t>令和4年度　委託研究費　請求内訳書</t>
    <rPh sb="0" eb="2">
      <t>レイワ</t>
    </rPh>
    <phoneticPr fontId="2"/>
  </si>
  <si>
    <t>【令和4年度】</t>
    <rPh sb="1" eb="3">
      <t>レイワ</t>
    </rPh>
    <rPh sb="4" eb="6">
      <t>ネンド</t>
    </rPh>
    <phoneticPr fontId="2"/>
  </si>
  <si>
    <t>立替分と合わせて、
計15,000,000円をＪＳＴに請求</t>
    <phoneticPr fontId="2"/>
  </si>
  <si>
    <t>検収が完了し、業者等への支払日が1/1～5/31となるもの</t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phoneticPr fontId="2"/>
  </si>
  <si>
    <t>第1四半期分の請求書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</si>
  <si>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第2四半期分の請求書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</si>
  <si>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第3四半期分の請求書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</si>
  <si>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t>第4四半期分の請求書</t>
    <rPh sb="0" eb="1">
      <t>ダイ</t>
    </rPh>
    <rPh sb="2" eb="5">
      <t>シハンキ</t>
    </rPh>
    <rPh sb="5" eb="6">
      <t>ブン</t>
    </rPh>
    <rPh sb="7" eb="9">
      <t>セイキュウ</t>
    </rPh>
    <rPh sb="9" eb="10">
      <t>ショ</t>
    </rPh>
    <phoneticPr fontId="2"/>
  </si>
  <si>
    <r>
      <t xml:space="preserve">検収が完了し、業者等への支払日が4/1～6/30となるもの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※検収完了していても、支払日が7/1以降となるものは請求できません。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</t>
    </rPh>
    <rPh sb="43" eb="44">
      <t>ビ</t>
    </rPh>
    <rPh sb="48" eb="50">
      <t>イコウ</t>
    </rPh>
    <rPh sb="56" eb="58">
      <t>セイキュウ</t>
    </rPh>
    <phoneticPr fontId="2"/>
  </si>
  <si>
    <t>請求対象</t>
    <rPh sb="0" eb="2">
      <t>セイキュウ</t>
    </rPh>
    <rPh sb="2" eb="4">
      <t>タイショウ</t>
    </rPh>
    <phoneticPr fontId="2"/>
  </si>
  <si>
    <r>
      <t xml:space="preserve">
四半期ごとに、ＪＳＴに委託研究費請求書をご提出いただきます。</t>
    </r>
    <r>
      <rPr>
        <u/>
        <sz val="11"/>
        <rFont val="ＭＳ Ｐゴシック"/>
        <family val="3"/>
        <charset val="128"/>
      </rPr>
      <t>検収が完了し、業者等への支払日が当該四半期となるものが対象です。</t>
    </r>
    <r>
      <rPr>
        <sz val="11"/>
        <rFont val="ＭＳ Ｐゴシック"/>
        <family val="3"/>
        <charset val="128"/>
      </rPr>
      <t xml:space="preserve">
</t>
    </r>
    <rPh sb="38" eb="40">
      <t>ギョウシャ</t>
    </rPh>
    <rPh sb="40" eb="41">
      <t>トウ</t>
    </rPh>
    <rPh sb="43" eb="45">
      <t>シハラ</t>
    </rPh>
    <rPh sb="45" eb="46">
      <t>ビ</t>
    </rPh>
    <rPh sb="47" eb="49">
      <t>トウガイ</t>
    </rPh>
    <rPh sb="49" eb="52">
      <t>シハンキ</t>
    </rPh>
    <phoneticPr fontId="2"/>
  </si>
  <si>
    <r>
      <t xml:space="preserve">
</t>
    </r>
    <r>
      <rPr>
        <u/>
        <sz val="11"/>
        <rFont val="ＭＳ Ｐゴシック"/>
        <family val="3"/>
        <charset val="128"/>
      </rPr>
      <t>納品物がない時点で発生する費用（契約金などの前払費用）については、いったん機関にて立替払いをしていただく必要がありますので、ご注意ください。</t>
    </r>
    <r>
      <rPr>
        <sz val="11"/>
        <rFont val="ＭＳ Ｐゴシック"/>
        <family val="3"/>
        <charset val="128"/>
      </rPr>
      <t xml:space="preserve">
すべての検収が完了する時点で、立替分をＪＳＴに請求してください。
</t>
    </r>
    <phoneticPr fontId="2"/>
  </si>
  <si>
    <r>
      <t xml:space="preserve">検収が完了し、業者等への支払日が7/1～9/30となるもの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※検収完了していても、支払日が10/1以降となるものは請求できません。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1" eb="33">
      <t>ケンシュウ</t>
    </rPh>
    <rPh sb="33" eb="35">
      <t>カンリョウ</t>
    </rPh>
    <rPh sb="41" eb="43">
      <t>シハライ</t>
    </rPh>
    <rPh sb="43" eb="44">
      <t>ビ</t>
    </rPh>
    <rPh sb="49" eb="51">
      <t>イコウ</t>
    </rPh>
    <rPh sb="57" eb="59">
      <t>セイキュウ</t>
    </rPh>
    <phoneticPr fontId="2"/>
  </si>
  <si>
    <r>
      <t xml:space="preserve">検収が完了し、業者等への支払日が10/1～12/31となるもの
</t>
    </r>
    <r>
      <rPr>
        <b/>
        <u/>
        <sz val="11"/>
        <color rgb="FFFF0000"/>
        <rFont val="ＭＳ Ｐゴシック"/>
        <family val="3"/>
        <charset val="128"/>
      </rPr>
      <t>※検収完了していても、支払日が1/1以降となるものは請求できません。</t>
    </r>
    <rPh sb="0" eb="2">
      <t>ケンシュウ</t>
    </rPh>
    <rPh sb="3" eb="5">
      <t>カンリョウ</t>
    </rPh>
    <rPh sb="7" eb="9">
      <t>ギョウシャ</t>
    </rPh>
    <rPh sb="9" eb="10">
      <t>トウ</t>
    </rPh>
    <rPh sb="12" eb="14">
      <t>シハラ</t>
    </rPh>
    <rPh sb="14" eb="15">
      <t>ビ</t>
    </rPh>
    <rPh sb="33" eb="35">
      <t>ケンシュウ</t>
    </rPh>
    <rPh sb="35" eb="37">
      <t>カンリョウ</t>
    </rPh>
    <rPh sb="43" eb="45">
      <t>シハライ</t>
    </rPh>
    <rPh sb="45" eb="46">
      <t>ビ</t>
    </rPh>
    <rPh sb="50" eb="52">
      <t>イコウ</t>
    </rPh>
    <rPh sb="58" eb="60">
      <t>セイキュウ</t>
    </rPh>
    <phoneticPr fontId="2"/>
  </si>
  <si>
    <t>(221001)</t>
    <phoneticPr fontId="2"/>
  </si>
  <si>
    <t>役職・氏名：</t>
    <rPh sb="0" eb="2">
      <t>ヤクショク</t>
    </rPh>
    <rPh sb="3" eb="5">
      <t>シメイ</t>
    </rPh>
    <phoneticPr fontId="2"/>
  </si>
  <si>
    <t>研究題目：</t>
    <rPh sb="0" eb="2">
      <t>ケンキュウ</t>
    </rPh>
    <rPh sb="2" eb="4">
      <t>ダイモク</t>
    </rPh>
    <phoneticPr fontId="2"/>
  </si>
  <si>
    <t>研究機関名：</t>
    <rPh sb="0" eb="2">
      <t>ケンキュウ</t>
    </rPh>
    <rPh sb="2" eb="5">
      <t>キカンメイ</t>
    </rPh>
    <phoneticPr fontId="2"/>
  </si>
  <si>
    <t>研究機関名：</t>
    <rPh sb="0" eb="2">
      <t>ケンキュウ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</si>
</sst>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10"/>
      <color indexed="10"/>
      <name val="MS P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1"/>
      <color indexed="10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rgb="FFDAEEF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1" fillId="0" borderId="0" xfId="2" applyFill="1" applyProtection="1">
      <alignment vertical="center"/>
    </xf>
    <xf numFmtId="0" fontId="7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vertical="center"/>
    </xf>
    <xf numFmtId="0" fontId="5" fillId="2" borderId="9" xfId="2" applyFont="1" applyFill="1" applyBorder="1" applyAlignment="1" applyProtection="1">
      <alignment horizontal="right" vertical="center"/>
    </xf>
    <xf numFmtId="9" fontId="1" fillId="2" borderId="10" xfId="2" applyNumberFormat="1" applyFill="1" applyBorder="1" applyAlignment="1" applyProtection="1">
      <alignment horizontal="right" vertical="center"/>
    </xf>
    <xf numFmtId="0" fontId="1" fillId="0" borderId="0" xfId="2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" fillId="0" borderId="0" xfId="2" applyProtection="1">
      <alignment vertical="center"/>
    </xf>
    <xf numFmtId="0" fontId="4" fillId="0" borderId="12" xfId="2" applyFont="1" applyFill="1" applyBorder="1" applyAlignment="1" applyProtection="1">
      <alignment horizontal="center" vertical="center" wrapText="1"/>
    </xf>
    <xf numFmtId="0" fontId="11" fillId="0" borderId="0" xfId="2" applyFont="1" applyProtection="1">
      <alignment vertical="center"/>
    </xf>
    <xf numFmtId="3" fontId="4" fillId="3" borderId="11" xfId="2" applyNumberFormat="1" applyFont="1" applyFill="1" applyBorder="1" applyAlignment="1" applyProtection="1">
      <alignment vertical="center"/>
    </xf>
    <xf numFmtId="3" fontId="4" fillId="3" borderId="12" xfId="2" applyNumberFormat="1" applyFont="1" applyFill="1" applyBorder="1" applyAlignment="1" applyProtection="1">
      <alignment vertical="center"/>
    </xf>
    <xf numFmtId="3" fontId="4" fillId="2" borderId="12" xfId="2" applyNumberFormat="1" applyFont="1" applyFill="1" applyBorder="1" applyAlignment="1" applyProtection="1">
      <alignment vertical="center"/>
    </xf>
    <xf numFmtId="0" fontId="12" fillId="0" borderId="0" xfId="2" applyFont="1" applyProtection="1">
      <alignment vertical="center"/>
    </xf>
    <xf numFmtId="3" fontId="1" fillId="0" borderId="0" xfId="2" applyNumberFormat="1" applyProtection="1">
      <alignment vertical="center"/>
    </xf>
    <xf numFmtId="0" fontId="13" fillId="0" borderId="11" xfId="2" applyFont="1" applyFill="1" applyBorder="1" applyAlignment="1" applyProtection="1">
      <alignment horizontal="center" vertical="center" wrapText="1"/>
    </xf>
    <xf numFmtId="0" fontId="14" fillId="0" borderId="11" xfId="2" applyFont="1" applyFill="1" applyBorder="1" applyAlignment="1" applyProtection="1">
      <alignment horizontal="center" vertical="center" wrapText="1"/>
    </xf>
    <xf numFmtId="3" fontId="15" fillId="3" borderId="12" xfId="2" applyNumberFormat="1" applyFont="1" applyFill="1" applyBorder="1" applyAlignment="1" applyProtection="1">
      <alignment vertical="center"/>
    </xf>
    <xf numFmtId="0" fontId="16" fillId="0" borderId="0" xfId="2" applyFont="1" applyAlignment="1" applyProtection="1">
      <alignment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right" vertical="center"/>
    </xf>
    <xf numFmtId="0" fontId="17" fillId="0" borderId="0" xfId="2" applyFont="1" applyFill="1" applyAlignment="1" applyProtection="1">
      <alignment horizontal="right" vertical="center"/>
    </xf>
    <xf numFmtId="0" fontId="12" fillId="0" borderId="0" xfId="2" applyFont="1" applyFill="1" applyProtection="1">
      <alignment vertical="center"/>
    </xf>
    <xf numFmtId="49" fontId="0" fillId="0" borderId="0" xfId="2" applyNumberFormat="1" applyFont="1" applyAlignment="1" applyProtection="1">
      <alignment horizontal="right" vertical="center"/>
    </xf>
    <xf numFmtId="0" fontId="18" fillId="0" borderId="0" xfId="2" applyFont="1" applyProtection="1">
      <alignment vertical="center"/>
    </xf>
    <xf numFmtId="3" fontId="4" fillId="4" borderId="11" xfId="2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4" fillId="2" borderId="1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3" fontId="4" fillId="0" borderId="0" xfId="2" applyNumberFormat="1" applyFont="1" applyFill="1" applyBorder="1" applyAlignment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2" borderId="15" xfId="2" applyFont="1" applyFill="1" applyBorder="1" applyAlignment="1" applyProtection="1">
      <alignment horizontal="center" vertical="center" wrapText="1"/>
    </xf>
    <xf numFmtId="3" fontId="4" fillId="4" borderId="12" xfId="2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 shrinkToFit="1"/>
    </xf>
    <xf numFmtId="0" fontId="4" fillId="0" borderId="11" xfId="2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 vertical="center" shrinkToFit="1"/>
    </xf>
    <xf numFmtId="0" fontId="12" fillId="5" borderId="0" xfId="2" applyFont="1" applyFill="1" applyProtection="1">
      <alignment vertical="center"/>
    </xf>
    <xf numFmtId="0" fontId="1" fillId="5" borderId="0" xfId="2" applyFill="1" applyProtection="1">
      <alignment vertical="center"/>
    </xf>
    <xf numFmtId="3" fontId="1" fillId="5" borderId="0" xfId="2" applyNumberFormat="1" applyFill="1" applyProtection="1">
      <alignment vertical="center"/>
    </xf>
    <xf numFmtId="0" fontId="16" fillId="5" borderId="0" xfId="2" applyFont="1" applyFill="1" applyAlignment="1" applyProtection="1">
      <alignment vertical="center" wrapText="1"/>
    </xf>
    <xf numFmtId="0" fontId="7" fillId="5" borderId="0" xfId="2" applyFont="1" applyFill="1" applyAlignment="1" applyProtection="1">
      <alignment vertical="center" wrapText="1"/>
    </xf>
    <xf numFmtId="0" fontId="8" fillId="5" borderId="0" xfId="2" applyFont="1" applyFill="1" applyAlignment="1" applyProtection="1">
      <alignment vertical="center"/>
    </xf>
    <xf numFmtId="0" fontId="17" fillId="5" borderId="0" xfId="2" applyFont="1" applyFill="1" applyAlignment="1" applyProtection="1">
      <alignment horizontal="right" vertical="center"/>
    </xf>
    <xf numFmtId="0" fontId="3" fillId="5" borderId="0" xfId="2" applyFont="1" applyFill="1" applyAlignment="1" applyProtection="1">
      <alignment vertical="center"/>
    </xf>
    <xf numFmtId="0" fontId="3" fillId="5" borderId="0" xfId="2" applyFont="1" applyFill="1" applyAlignment="1" applyProtection="1">
      <alignment horizontal="center" vertical="center"/>
    </xf>
    <xf numFmtId="176" fontId="20" fillId="5" borderId="0" xfId="2" applyNumberFormat="1" applyFont="1" applyFill="1" applyAlignment="1" applyProtection="1">
      <alignment horizontal="center" vertical="center"/>
      <protection locked="0"/>
    </xf>
    <xf numFmtId="0" fontId="3" fillId="5" borderId="0" xfId="2" applyFont="1" applyFill="1" applyAlignment="1" applyProtection="1">
      <alignment horizontal="left" vertical="center"/>
    </xf>
    <xf numFmtId="0" fontId="4" fillId="5" borderId="0" xfId="2" applyFont="1" applyFill="1" applyBorder="1" applyAlignment="1" applyProtection="1">
      <alignment horizontal="center" vertical="center"/>
    </xf>
    <xf numFmtId="3" fontId="4" fillId="5" borderId="0" xfId="2" applyNumberFormat="1" applyFont="1" applyFill="1" applyBorder="1" applyAlignment="1" applyProtection="1">
      <alignment vertical="center"/>
    </xf>
    <xf numFmtId="0" fontId="1" fillId="5" borderId="0" xfId="2" applyFill="1" applyAlignment="1" applyProtection="1">
      <alignment horizontal="right" vertical="center"/>
    </xf>
    <xf numFmtId="0" fontId="11" fillId="5" borderId="0" xfId="2" applyFont="1" applyFill="1" applyProtection="1">
      <alignment vertical="center"/>
    </xf>
    <xf numFmtId="0" fontId="0" fillId="5" borderId="0" xfId="0" applyFill="1">
      <alignment vertical="center"/>
    </xf>
    <xf numFmtId="0" fontId="18" fillId="5" borderId="0" xfId="2" applyFont="1" applyFill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1" xfId="2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5" borderId="0" xfId="0" applyFill="1" applyBorder="1" applyAlignment="1">
      <alignment vertical="center"/>
    </xf>
    <xf numFmtId="0" fontId="0" fillId="5" borderId="0" xfId="0" applyFill="1" applyAlignment="1">
      <alignment horizontal="left" vertical="top" wrapText="1" indent="1"/>
    </xf>
    <xf numFmtId="0" fontId="0" fillId="5" borderId="0" xfId="0" applyFill="1" applyAlignment="1">
      <alignment vertical="center" wrapText="1"/>
    </xf>
    <xf numFmtId="176" fontId="20" fillId="0" borderId="0" xfId="0" applyNumberFormat="1" applyFont="1" applyFill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8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 indent="1"/>
    </xf>
    <xf numFmtId="0" fontId="4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shrinkToFit="1"/>
      <protection locked="0"/>
    </xf>
    <xf numFmtId="0" fontId="0" fillId="4" borderId="0" xfId="0" applyNumberFormat="1" applyFill="1" applyAlignment="1" applyProtection="1">
      <alignment horizontal="left" vertical="center"/>
      <protection locked="0"/>
    </xf>
    <xf numFmtId="176" fontId="20" fillId="4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3" fontId="3" fillId="5" borderId="1" xfId="0" applyNumberFormat="1" applyFont="1" applyFill="1" applyBorder="1" applyAlignment="1" applyProtection="1">
      <alignment vertical="center"/>
    </xf>
    <xf numFmtId="3" fontId="0" fillId="5" borderId="1" xfId="0" applyNumberForma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Border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19" fillId="0" borderId="0" xfId="2" applyFont="1" applyFill="1" applyAlignment="1" applyProtection="1">
      <alignment horizontal="center" vertical="center"/>
    </xf>
    <xf numFmtId="176" fontId="20" fillId="0" borderId="0" xfId="2" applyNumberFormat="1" applyFont="1" applyFill="1" applyAlignment="1" applyProtection="1">
      <alignment horizontal="center" vertical="center"/>
    </xf>
    <xf numFmtId="0" fontId="9" fillId="0" borderId="0" xfId="2" applyFont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shrinkToFit="1"/>
    </xf>
    <xf numFmtId="0" fontId="4" fillId="0" borderId="16" xfId="2" applyFont="1" applyFill="1" applyBorder="1" applyAlignment="1" applyProtection="1">
      <alignment horizontal="left" vertical="center" shrinkToFit="1"/>
    </xf>
    <xf numFmtId="0" fontId="4" fillId="0" borderId="13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9" fillId="4" borderId="11" xfId="0" applyFont="1" applyFill="1" applyBorder="1" applyAlignment="1">
      <alignment vertical="center"/>
    </xf>
    <xf numFmtId="0" fontId="19" fillId="4" borderId="16" xfId="0" applyFont="1" applyFill="1" applyBorder="1" applyAlignment="1">
      <alignment vertical="center"/>
    </xf>
    <xf numFmtId="0" fontId="19" fillId="4" borderId="17" xfId="0" applyFont="1" applyFill="1" applyBorder="1" applyAlignment="1">
      <alignment vertical="center"/>
    </xf>
    <xf numFmtId="0" fontId="0" fillId="5" borderId="3" xfId="0" applyFill="1" applyBorder="1" applyAlignment="1">
      <alignment vertical="top" wrapText="1"/>
    </xf>
    <xf numFmtId="0" fontId="0" fillId="5" borderId="0" xfId="0" applyFont="1" applyFill="1" applyAlignment="1">
      <alignment vertical="center"/>
    </xf>
    <xf numFmtId="0" fontId="0" fillId="5" borderId="0" xfId="0" applyFont="1" applyFill="1" applyBorder="1" applyAlignment="1">
      <alignment vertical="top" wrapText="1"/>
    </xf>
    <xf numFmtId="0" fontId="24" fillId="5" borderId="0" xfId="3" applyFill="1" applyBorder="1" applyAlignment="1">
      <alignment horizontal="left" vertical="center" wrapText="1" indent="1"/>
    </xf>
    <xf numFmtId="0" fontId="0" fillId="5" borderId="0" xfId="0" applyFill="1" applyBorder="1" applyAlignment="1">
      <alignment vertical="top" wrapText="1"/>
    </xf>
    <xf numFmtId="0" fontId="0" fillId="5" borderId="0" xfId="0" applyFill="1" applyBorder="1" applyAlignment="1">
      <alignment horizontal="left" vertical="top" wrapText="1" indent="1"/>
    </xf>
    <xf numFmtId="0" fontId="0" fillId="5" borderId="0" xfId="0" applyFill="1" applyAlignment="1">
      <alignment horizontal="left" vertical="top" wrapText="1" indent="1"/>
    </xf>
    <xf numFmtId="0" fontId="0" fillId="5" borderId="12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5" borderId="0" xfId="0" applyFill="1" applyAlignment="1">
      <alignment horizontal="left" vertical="top" indent="1"/>
    </xf>
    <xf numFmtId="0" fontId="0" fillId="0" borderId="1" xfId="0" applyBorder="1" applyAlignment="1">
      <alignment vertical="center"/>
    </xf>
    <xf numFmtId="0" fontId="0" fillId="5" borderId="0" xfId="0" applyFont="1" applyFill="1" applyAlignment="1">
      <alignment horizontal="left" vertical="top" wrapText="1" indent="1"/>
    </xf>
    <xf numFmtId="0" fontId="0" fillId="5" borderId="0" xfId="0" applyFill="1" applyAlignment="1">
      <alignment horizontal="left" vertical="center" indent="1"/>
    </xf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12" xfId="0" applyBorder="1" applyAlignment="1">
      <alignment horizontal="center" vertical="center" wrapText="1"/>
    </xf>
    <xf numFmtId="0" fontId="0" fillId="5" borderId="0" xfId="0" applyFill="1" applyBorder="1" applyAlignment="1">
      <alignment vertical="center"/>
    </xf>
    <xf numFmtId="0" fontId="0" fillId="6" borderId="12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0" fillId="5" borderId="3" xfId="0" applyFill="1" applyBorder="1" applyAlignment="1">
      <alignment horizontal="right" vertical="center"/>
    </xf>
    <xf numFmtId="0" fontId="14" fillId="0" borderId="12" xfId="0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0" fontId="0" fillId="5" borderId="0" xfId="0" applyFill="1" applyAlignment="1">
      <alignment horizontal="right" vertical="center"/>
    </xf>
    <xf numFmtId="0" fontId="19" fillId="7" borderId="18" xfId="0" applyFont="1" applyFill="1" applyBorder="1" applyAlignment="1">
      <alignment horizontal="center" vertical="center"/>
    </xf>
    <xf numFmtId="0" fontId="19" fillId="7" borderId="19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7" borderId="21" xfId="0" applyFont="1" applyFill="1" applyBorder="1" applyAlignment="1">
      <alignment horizontal="center" vertical="center"/>
    </xf>
    <xf numFmtId="0" fontId="19" fillId="7" borderId="22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9" fillId="5" borderId="19" xfId="0" applyFont="1" applyFill="1" applyBorder="1" applyAlignment="1">
      <alignment vertical="center"/>
    </xf>
    <xf numFmtId="0" fontId="24" fillId="5" borderId="0" xfId="3" applyFill="1" applyBorder="1" applyAlignment="1">
      <alignment vertical="center" wrapText="1"/>
    </xf>
    <xf numFmtId="0" fontId="0" fillId="5" borderId="0" xfId="0" applyFill="1" applyAlignment="1">
      <alignment horizontal="left" vertical="center" wrapText="1" indent="1"/>
    </xf>
    <xf numFmtId="0" fontId="0" fillId="5" borderId="12" xfId="0" applyFill="1" applyBorder="1" applyAlignment="1">
      <alignment vertical="center" wrapText="1"/>
    </xf>
    <xf numFmtId="176" fontId="20" fillId="0" borderId="0" xfId="2" applyNumberFormat="1" applyFont="1" applyFill="1" applyAlignment="1" applyProtection="1">
      <alignment horizontal="center" vertical="center"/>
      <protection locked="0"/>
    </xf>
    <xf numFmtId="0" fontId="10" fillId="5" borderId="0" xfId="2" applyFont="1" applyFill="1" applyBorder="1" applyAlignment="1" applyProtection="1">
      <alignment horizontal="left" vertical="center" wrapText="1"/>
    </xf>
    <xf numFmtId="0" fontId="6" fillId="5" borderId="0" xfId="2" applyFont="1" applyFill="1" applyAlignment="1" applyProtection="1">
      <alignment vertical="center" wrapText="1"/>
    </xf>
    <xf numFmtId="0" fontId="0" fillId="5" borderId="0" xfId="0" applyFill="1" applyAlignment="1" applyProtection="1">
      <alignment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E1FFEF"/>
      <color rgb="FFBDFFDB"/>
      <color rgb="FFFFFFCC"/>
      <color rgb="FFDAEEF3"/>
      <color rgb="FFFFFBFB"/>
      <color rgb="FFFFE5E5"/>
      <color rgb="FFE1F2FF"/>
      <color rgb="FFC9E8FF"/>
      <color rgb="FFF79646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0</xdr:row>
      <xdr:rowOff>47624</xdr:rowOff>
    </xdr:from>
    <xdr:to>
      <xdr:col>19</xdr:col>
      <xdr:colOff>542924</xdr:colOff>
      <xdr:row>4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FEAB7F0-DDAB-43B3-9DD6-1B6A3C2AB43E}"/>
            </a:ext>
          </a:extLst>
        </xdr:cNvPr>
        <xdr:cNvSpPr/>
      </xdr:nvSpPr>
      <xdr:spPr>
        <a:xfrm>
          <a:off x="7200899" y="47624"/>
          <a:ext cx="2543175" cy="819151"/>
        </a:xfrm>
        <a:prstGeom prst="roundRect">
          <a:avLst/>
        </a:prstGeom>
        <a:solidFill>
          <a:srgbClr val="E1FFEF"/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+mn-ea"/>
              <a:ea typeface="+mn-ea"/>
            </a:rPr>
            <a:t>毎四半期、個別にファイルを保存していき、前回の請求内容を参照できる形にしながら、ご作成をお願いします。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41</xdr:row>
      <xdr:rowOff>47625</xdr:rowOff>
    </xdr:from>
    <xdr:to>
      <xdr:col>6</xdr:col>
      <xdr:colOff>638175</xdr:colOff>
      <xdr:row>43</xdr:row>
      <xdr:rowOff>466725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F6621422-A485-4FD6-B072-A886E3973B12}"/>
            </a:ext>
          </a:extLst>
        </xdr:cNvPr>
        <xdr:cNvSpPr/>
      </xdr:nvSpPr>
      <xdr:spPr>
        <a:xfrm>
          <a:off x="161925" y="9334500"/>
          <a:ext cx="4095750" cy="1428750"/>
        </a:xfrm>
        <a:prstGeom prst="round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0</xdr:row>
      <xdr:rowOff>84668</xdr:rowOff>
    </xdr:from>
    <xdr:to>
      <xdr:col>25</xdr:col>
      <xdr:colOff>0</xdr:colOff>
      <xdr:row>17</xdr:row>
      <xdr:rowOff>52917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50250" y="84668"/>
          <a:ext cx="7006167" cy="4370916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今年度締結した契約書に記載されている金額を記入してください。間接経費率は自動で表示されます。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０を記入してください。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予定</a:t>
          </a:r>
          <a:r>
            <a:rPr kumimoji="1" lang="ja-JP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四半期以降の支出予定額に記入してください。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ことがあります。</a:t>
          </a:r>
          <a:endParaRPr lang="ja-JP" altLang="ja-JP" b="0">
            <a:effectLst/>
          </a:endParaRPr>
        </a:p>
      </xdr:txBody>
    </xdr:sp>
    <xdr:clientData/>
  </xdr:twoCellAnchor>
  <xdr:twoCellAnchor>
    <xdr:from>
      <xdr:col>2</xdr:col>
      <xdr:colOff>381000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39333" y="6254751"/>
          <a:ext cx="67521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381000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439333" y="7852833"/>
          <a:ext cx="67521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719666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788833" y="3075517"/>
          <a:ext cx="349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434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7896494-FE7D-4573-B915-3F62528F3503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27512</xdr:colOff>
      <xdr:row>28</xdr:row>
      <xdr:rowOff>9525</xdr:rowOff>
    </xdr:from>
    <xdr:to>
      <xdr:col>2</xdr:col>
      <xdr:colOff>469897</xdr:colOff>
      <xdr:row>29</xdr:row>
      <xdr:rowOff>14817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17556F41-B110-4F74-BC89-20D923FE21E3}"/>
            </a:ext>
          </a:extLst>
        </xdr:cNvPr>
        <xdr:cNvSpPr/>
      </xdr:nvSpPr>
      <xdr:spPr>
        <a:xfrm>
          <a:off x="1085845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355594</xdr:colOff>
      <xdr:row>13</xdr:row>
      <xdr:rowOff>9525</xdr:rowOff>
    </xdr:from>
    <xdr:to>
      <xdr:col>4</xdr:col>
      <xdr:colOff>797979</xdr:colOff>
      <xdr:row>14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3783EF5C-4718-430C-A7A0-79AFB3CC2765}"/>
            </a:ext>
          </a:extLst>
        </xdr:cNvPr>
        <xdr:cNvSpPr/>
      </xdr:nvSpPr>
      <xdr:spPr>
        <a:xfrm>
          <a:off x="3424761" y="30469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48684</xdr:colOff>
      <xdr:row>24</xdr:row>
      <xdr:rowOff>9525</xdr:rowOff>
    </xdr:from>
    <xdr:to>
      <xdr:col>4</xdr:col>
      <xdr:colOff>491069</xdr:colOff>
      <xdr:row>25</xdr:row>
      <xdr:rowOff>14817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AEC19AF6-B16C-4879-801F-7E6F52077872}"/>
            </a:ext>
          </a:extLst>
        </xdr:cNvPr>
        <xdr:cNvSpPr/>
      </xdr:nvSpPr>
      <xdr:spPr>
        <a:xfrm>
          <a:off x="3117851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4</xdr:col>
      <xdr:colOff>391583</xdr:colOff>
      <xdr:row>23</xdr:row>
      <xdr:rowOff>52917</xdr:rowOff>
    </xdr:from>
    <xdr:to>
      <xdr:col>7</xdr:col>
      <xdr:colOff>52916</xdr:colOff>
      <xdr:row>26</xdr:row>
      <xdr:rowOff>277283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804D0390-1B3D-4CFB-A616-0CA213E7B819}"/>
            </a:ext>
          </a:extLst>
        </xdr:cNvPr>
        <xdr:cNvSpPr/>
      </xdr:nvSpPr>
      <xdr:spPr>
        <a:xfrm>
          <a:off x="3460750" y="6265334"/>
          <a:ext cx="267758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1628BFA3-4FA3-4FF1-896C-AC895893EDB8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52917</xdr:colOff>
      <xdr:row>17</xdr:row>
      <xdr:rowOff>370417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DF58EF67-034F-47F6-8556-5858CEDEB8B2}"/>
            </a:ext>
          </a:extLst>
        </xdr:cNvPr>
        <xdr:cNvSpPr/>
      </xdr:nvSpPr>
      <xdr:spPr>
        <a:xfrm>
          <a:off x="7281334" y="4455584"/>
          <a:ext cx="867833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FC929C6-FEDE-4155-A85D-4ED80F9C24F6}"/>
            </a:ext>
          </a:extLst>
        </xdr:cNvPr>
        <xdr:cNvSpPr/>
      </xdr:nvSpPr>
      <xdr:spPr>
        <a:xfrm>
          <a:off x="6949013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194738</xdr:colOff>
      <xdr:row>17</xdr:row>
      <xdr:rowOff>362987</xdr:rowOff>
    </xdr:from>
    <xdr:to>
      <xdr:col>25</xdr:col>
      <xdr:colOff>4238</xdr:colOff>
      <xdr:row>32</xdr:row>
      <xdr:rowOff>84665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B13EC610-1D3D-4DBC-B51A-B71723D3E4FD}"/>
            </a:ext>
          </a:extLst>
        </xdr:cNvPr>
        <xdr:cNvSpPr txBox="1"/>
      </xdr:nvSpPr>
      <xdr:spPr>
        <a:xfrm>
          <a:off x="8354488" y="4765654"/>
          <a:ext cx="7006167" cy="4092594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8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請求書と並行して、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b="0" u="sng">
              <a:solidFill>
                <a:sysClr val="windowText" lastClr="000000"/>
              </a:solidFill>
              <a:latin typeface="+mj-ea"/>
              <a:ea typeface="+mj-ea"/>
            </a:rPr>
            <a:t>支出を記帳していってください。</a:t>
          </a:r>
          <a:endParaRPr kumimoji="1" lang="en-US" altLang="ja-JP" sz="1100" b="0" u="sng">
            <a:solidFill>
              <a:sysClr val="windowText" lastClr="000000"/>
            </a:solidFill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4/1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6/30 </a:t>
          </a:r>
          <a:r>
            <a:rPr kumimoji="1" lang="ja-JP" altLang="en-US" sz="1100">
              <a:latin typeface="+mj-ea"/>
              <a:ea typeface="+mj-ea"/>
            </a:rPr>
            <a:t>に該当するものが第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en-US" altLang="ja-JP" sz="1100">
              <a:latin typeface="+mj-ea"/>
              <a:ea typeface="+mj-ea"/>
            </a:rPr>
            <a:t>【</a:t>
          </a:r>
          <a:r>
            <a:rPr kumimoji="1" lang="ja-JP" altLang="en-US" sz="1100">
              <a:latin typeface="+mj-ea"/>
              <a:ea typeface="+mj-ea"/>
            </a:rPr>
            <a:t>各四半期の区分</a:t>
          </a:r>
          <a:r>
            <a:rPr kumimoji="1" lang="en-US" altLang="ja-JP" sz="1100">
              <a:latin typeface="+mj-ea"/>
              <a:ea typeface="+mj-ea"/>
            </a:rPr>
            <a:t>】</a:t>
          </a:r>
        </a:p>
        <a:p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収支簿の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 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収支簿の「入出金年月日」が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5/31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　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xdr:twoCellAnchor>
    <xdr:from>
      <xdr:col>0</xdr:col>
      <xdr:colOff>43391</xdr:colOff>
      <xdr:row>0</xdr:row>
      <xdr:rowOff>63514</xdr:rowOff>
    </xdr:from>
    <xdr:to>
      <xdr:col>2</xdr:col>
      <xdr:colOff>730250</xdr:colOff>
      <xdr:row>7</xdr:row>
      <xdr:rowOff>10583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7E58007-0692-40D3-A2C9-442769D3A41D}"/>
            </a:ext>
          </a:extLst>
        </xdr:cNvPr>
        <xdr:cNvSpPr/>
      </xdr:nvSpPr>
      <xdr:spPr>
        <a:xfrm>
          <a:off x="43391" y="63514"/>
          <a:ext cx="1745192" cy="1661569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349250</xdr:colOff>
      <xdr:row>27</xdr:row>
      <xdr:rowOff>116404</xdr:rowOff>
    </xdr:from>
    <xdr:to>
      <xdr:col>20</xdr:col>
      <xdr:colOff>651934</xdr:colOff>
      <xdr:row>31</xdr:row>
      <xdr:rowOff>99471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8835F3B4-209E-42CD-B3BB-90FA25E9F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9000" y="7598821"/>
          <a:ext cx="4059767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635000</xdr:colOff>
      <xdr:row>26</xdr:row>
      <xdr:rowOff>211654</xdr:rowOff>
    </xdr:from>
    <xdr:to>
      <xdr:col>10</xdr:col>
      <xdr:colOff>783167</xdr:colOff>
      <xdr:row>27</xdr:row>
      <xdr:rowOff>285737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BC50D159-A870-43F6-943A-0F7FB69BFC30}"/>
            </a:ext>
          </a:extLst>
        </xdr:cNvPr>
        <xdr:cNvSpPr/>
      </xdr:nvSpPr>
      <xdr:spPr>
        <a:xfrm>
          <a:off x="8794750" y="7376571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359834</xdr:colOff>
      <xdr:row>23</xdr:row>
      <xdr:rowOff>52917</xdr:rowOff>
    </xdr:from>
    <xdr:to>
      <xdr:col>5</xdr:col>
      <xdr:colOff>52918</xdr:colOff>
      <xdr:row>26</xdr:row>
      <xdr:rowOff>277283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88BF696E-9DD4-444F-A846-2AEA57AB09C8}"/>
            </a:ext>
          </a:extLst>
        </xdr:cNvPr>
        <xdr:cNvSpPr/>
      </xdr:nvSpPr>
      <xdr:spPr>
        <a:xfrm>
          <a:off x="3429001" y="6265334"/>
          <a:ext cx="698500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402166</xdr:colOff>
      <xdr:row>0</xdr:row>
      <xdr:rowOff>105832</xdr:rowOff>
    </xdr:from>
    <xdr:to>
      <xdr:col>25</xdr:col>
      <xdr:colOff>677332</xdr:colOff>
      <xdr:row>43</xdr:row>
      <xdr:rowOff>148167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B03F6E-907F-43B9-ABAA-4652052BF1CF}"/>
            </a:ext>
          </a:extLst>
        </xdr:cNvPr>
        <xdr:cNvSpPr txBox="1"/>
      </xdr:nvSpPr>
      <xdr:spPr>
        <a:xfrm>
          <a:off x="8561916" y="105832"/>
          <a:ext cx="7471833" cy="10678585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四半期以降の支出予定額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前回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から変わ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り、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費目間流用する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があります。</a:t>
          </a:r>
          <a:r>
            <a:rPr kumimoji="1" lang="ja-JP" alt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0366C37-C7F0-486C-95EE-BBE5684CE90B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96A04D6-4BD3-465B-9F95-460E502EF826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D9ABDB1-8E6F-4CF2-840B-AEFF4E517437}"/>
            </a:ext>
          </a:extLst>
        </xdr:cNvPr>
        <xdr:cNvSpPr/>
      </xdr:nvSpPr>
      <xdr:spPr>
        <a:xfrm>
          <a:off x="3460750" y="3075517"/>
          <a:ext cx="677333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370417</xdr:colOff>
      <xdr:row>23</xdr:row>
      <xdr:rowOff>42335</xdr:rowOff>
    </xdr:from>
    <xdr:to>
      <xdr:col>4</xdr:col>
      <xdr:colOff>52916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7A73E26-4A23-4575-A939-1EC7D547AACE}"/>
            </a:ext>
          </a:extLst>
        </xdr:cNvPr>
        <xdr:cNvSpPr/>
      </xdr:nvSpPr>
      <xdr:spPr>
        <a:xfrm>
          <a:off x="2437342" y="6214535"/>
          <a:ext cx="692149" cy="116734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2113</xdr:colOff>
      <xdr:row>24</xdr:row>
      <xdr:rowOff>5292</xdr:rowOff>
    </xdr:from>
    <xdr:to>
      <xdr:col>2</xdr:col>
      <xdr:colOff>444498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675745E-D3F8-4DF9-86C6-8CA4C4650429}"/>
            </a:ext>
          </a:extLst>
        </xdr:cNvPr>
        <xdr:cNvSpPr/>
      </xdr:nvSpPr>
      <xdr:spPr>
        <a:xfrm>
          <a:off x="1060446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1</xdr:col>
      <xdr:colOff>1001179</xdr:colOff>
      <xdr:row>28</xdr:row>
      <xdr:rowOff>9525</xdr:rowOff>
    </xdr:from>
    <xdr:to>
      <xdr:col>2</xdr:col>
      <xdr:colOff>438148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E2848D9-57D0-4D5D-B79A-7FDBF3184662}"/>
            </a:ext>
          </a:extLst>
        </xdr:cNvPr>
        <xdr:cNvSpPr/>
      </xdr:nvSpPr>
      <xdr:spPr>
        <a:xfrm>
          <a:off x="1054096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4B4BDB71-5466-4079-A41B-92D28A0CED11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38101</xdr:colOff>
      <xdr:row>24</xdr:row>
      <xdr:rowOff>9525</xdr:rowOff>
    </xdr:from>
    <xdr:to>
      <xdr:col>4</xdr:col>
      <xdr:colOff>480486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A3CD6ED-D009-4EE1-9773-ECF133B8C611}"/>
            </a:ext>
          </a:extLst>
        </xdr:cNvPr>
        <xdr:cNvSpPr/>
      </xdr:nvSpPr>
      <xdr:spPr>
        <a:xfrm>
          <a:off x="3107268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3</xdr:col>
      <xdr:colOff>27516</xdr:colOff>
      <xdr:row>24</xdr:row>
      <xdr:rowOff>9525</xdr:rowOff>
    </xdr:from>
    <xdr:to>
      <xdr:col>3</xdr:col>
      <xdr:colOff>469901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7376CEB1-972D-43FC-90D2-C1371408B2A1}"/>
            </a:ext>
          </a:extLst>
        </xdr:cNvPr>
        <xdr:cNvSpPr/>
      </xdr:nvSpPr>
      <xdr:spPr>
        <a:xfrm>
          <a:off x="2091266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211667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C6E6C180-1E7D-4037-9055-9F4D2E3BAAD2}"/>
            </a:ext>
          </a:extLst>
        </xdr:cNvPr>
        <xdr:cNvSpPr/>
      </xdr:nvSpPr>
      <xdr:spPr>
        <a:xfrm>
          <a:off x="7302500" y="4455584"/>
          <a:ext cx="84666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884762</xdr:colOff>
      <xdr:row>17</xdr:row>
      <xdr:rowOff>62440</xdr:rowOff>
    </xdr:from>
    <xdr:to>
      <xdr:col>8</xdr:col>
      <xdr:colOff>321731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69C13BEA-CD8C-47FA-9F66-BFE3EE28D9D1}"/>
            </a:ext>
          </a:extLst>
        </xdr:cNvPr>
        <xdr:cNvSpPr/>
      </xdr:nvSpPr>
      <xdr:spPr>
        <a:xfrm>
          <a:off x="6970179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391583</xdr:colOff>
      <xdr:row>44</xdr:row>
      <xdr:rowOff>105834</xdr:rowOff>
    </xdr:from>
    <xdr:to>
      <xdr:col>26</xdr:col>
      <xdr:colOff>4238</xdr:colOff>
      <xdr:row>50</xdr:row>
      <xdr:rowOff>126634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FC416346-FE65-475F-940A-40F89A23F874}"/>
            </a:ext>
          </a:extLst>
        </xdr:cNvPr>
        <xdr:cNvSpPr txBox="1"/>
      </xdr:nvSpPr>
      <xdr:spPr>
        <a:xfrm>
          <a:off x="8551333" y="10911417"/>
          <a:ext cx="7497238" cy="1036800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u="sng">
              <a:latin typeface="+mj-ea"/>
              <a:ea typeface="+mj-ea"/>
            </a:rPr>
            <a:t>請求書と並行して、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7/1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9/30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43391</xdr:colOff>
      <xdr:row>0</xdr:row>
      <xdr:rowOff>63505</xdr:rowOff>
    </xdr:from>
    <xdr:to>
      <xdr:col>2</xdr:col>
      <xdr:colOff>739775</xdr:colOff>
      <xdr:row>7</xdr:row>
      <xdr:rowOff>10583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F0756B4A-9173-4758-998D-E3B4AC5CDA77}"/>
            </a:ext>
          </a:extLst>
        </xdr:cNvPr>
        <xdr:cNvSpPr/>
      </xdr:nvSpPr>
      <xdr:spPr>
        <a:xfrm>
          <a:off x="43391" y="63505"/>
          <a:ext cx="1754717" cy="1661578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79967C29-F83A-46F8-911C-01E607D46600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7</xdr:col>
      <xdr:colOff>63500</xdr:colOff>
      <xdr:row>26</xdr:row>
      <xdr:rowOff>277283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112727CA-8E8A-4D8F-96A4-33FE8CEE9439}"/>
            </a:ext>
          </a:extLst>
        </xdr:cNvPr>
        <xdr:cNvSpPr/>
      </xdr:nvSpPr>
      <xdr:spPr>
        <a:xfrm>
          <a:off x="4455583" y="6265334"/>
          <a:ext cx="1693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677326</xdr:colOff>
      <xdr:row>16</xdr:row>
      <xdr:rowOff>137577</xdr:rowOff>
    </xdr:from>
    <xdr:to>
      <xdr:col>21</xdr:col>
      <xdr:colOff>349593</xdr:colOff>
      <xdr:row>21</xdr:row>
      <xdr:rowOff>201077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BCB3CA1D-689C-4737-A5A6-479AAFA0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4127494"/>
          <a:ext cx="4117267" cy="182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412742</xdr:colOff>
      <xdr:row>17</xdr:row>
      <xdr:rowOff>148168</xdr:rowOff>
    </xdr:from>
    <xdr:to>
      <xdr:col>17</xdr:col>
      <xdr:colOff>126993</xdr:colOff>
      <xdr:row>21</xdr:row>
      <xdr:rowOff>10554</xdr:rowOff>
    </xdr:to>
    <xdr:sp macro="" textlink="">
      <xdr:nvSpPr>
        <xdr:cNvPr id="30" name="右中かっこ 29">
          <a:extLst>
            <a:ext uri="{FF2B5EF4-FFF2-40B4-BE49-F238E27FC236}">
              <a16:creationId xmlns:a16="http://schemas.microsoft.com/office/drawing/2014/main" id="{90B8B7FF-A0A8-49A2-96C5-2E1108B4FBB3}"/>
            </a:ext>
          </a:extLst>
        </xdr:cNvPr>
        <xdr:cNvSpPr/>
      </xdr:nvSpPr>
      <xdr:spPr>
        <a:xfrm>
          <a:off x="9577909" y="4550835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242354</xdr:colOff>
      <xdr:row>18</xdr:row>
      <xdr:rowOff>273008</xdr:rowOff>
    </xdr:from>
    <xdr:to>
      <xdr:col>17</xdr:col>
      <xdr:colOff>633937</xdr:colOff>
      <xdr:row>18</xdr:row>
      <xdr:rowOff>421175</xdr:rowOff>
    </xdr:to>
    <xdr:sp macro="" textlink="">
      <xdr:nvSpPr>
        <xdr:cNvPr id="31" name="矢印: 下 30">
          <a:extLst>
            <a:ext uri="{FF2B5EF4-FFF2-40B4-BE49-F238E27FC236}">
              <a16:creationId xmlns:a16="http://schemas.microsoft.com/office/drawing/2014/main" id="{C82DB130-7A4D-4CB6-92DD-F59095AF4B34}"/>
            </a:ext>
          </a:extLst>
        </xdr:cNvPr>
        <xdr:cNvSpPr/>
      </xdr:nvSpPr>
      <xdr:spPr>
        <a:xfrm rot="5400000">
          <a:off x="10217145" y="4966717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698493</xdr:colOff>
      <xdr:row>8</xdr:row>
      <xdr:rowOff>116423</xdr:rowOff>
    </xdr:from>
    <xdr:to>
      <xdr:col>19</xdr:col>
      <xdr:colOff>437083</xdr:colOff>
      <xdr:row>12</xdr:row>
      <xdr:rowOff>10583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CEC5E0F3-82CA-4077-8B14-FD0F62A827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8858243" y="2053173"/>
          <a:ext cx="2807757" cy="687910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63490</xdr:colOff>
      <xdr:row>10</xdr:row>
      <xdr:rowOff>84673</xdr:rowOff>
    </xdr:from>
    <xdr:to>
      <xdr:col>20</xdr:col>
      <xdr:colOff>455073</xdr:colOff>
      <xdr:row>11</xdr:row>
      <xdr:rowOff>52923</xdr:rowOff>
    </xdr:to>
    <xdr:sp macro="" textlink="">
      <xdr:nvSpPr>
        <xdr:cNvPr id="36" name="矢印: 下 35">
          <a:extLst>
            <a:ext uri="{FF2B5EF4-FFF2-40B4-BE49-F238E27FC236}">
              <a16:creationId xmlns:a16="http://schemas.microsoft.com/office/drawing/2014/main" id="{AAB28C5A-07F2-430B-BA4E-C602A157CAF2}"/>
            </a:ext>
          </a:extLst>
        </xdr:cNvPr>
        <xdr:cNvSpPr/>
      </xdr:nvSpPr>
      <xdr:spPr>
        <a:xfrm rot="5400000">
          <a:off x="12102031" y="2344215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349242</xdr:colOff>
      <xdr:row>9</xdr:row>
      <xdr:rowOff>116423</xdr:rowOff>
    </xdr:from>
    <xdr:to>
      <xdr:col>19</xdr:col>
      <xdr:colOff>677326</xdr:colOff>
      <xdr:row>12</xdr:row>
      <xdr:rowOff>95256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7F7AC3A9-0564-4E8E-B540-6B402D8AEEAF}"/>
            </a:ext>
          </a:extLst>
        </xdr:cNvPr>
        <xdr:cNvSpPr/>
      </xdr:nvSpPr>
      <xdr:spPr>
        <a:xfrm>
          <a:off x="11578159" y="2275423"/>
          <a:ext cx="328084" cy="550333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328077</xdr:colOff>
      <xdr:row>12</xdr:row>
      <xdr:rowOff>74087</xdr:rowOff>
    </xdr:from>
    <xdr:to>
      <xdr:col>18</xdr:col>
      <xdr:colOff>613827</xdr:colOff>
      <xdr:row>13</xdr:row>
      <xdr:rowOff>84670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E1EE9F39-807E-4D45-A133-971DF1C8C64C}"/>
            </a:ext>
          </a:extLst>
        </xdr:cNvPr>
        <xdr:cNvSpPr txBox="1"/>
      </xdr:nvSpPr>
      <xdr:spPr>
        <a:xfrm>
          <a:off x="9493244" y="2804587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412750</xdr:colOff>
      <xdr:row>0</xdr:row>
      <xdr:rowOff>84673</xdr:rowOff>
    </xdr:from>
    <xdr:to>
      <xdr:col>25</xdr:col>
      <xdr:colOff>687915</xdr:colOff>
      <xdr:row>43</xdr:row>
      <xdr:rowOff>116417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FFE998-A851-4286-9651-D9F553727B85}"/>
            </a:ext>
          </a:extLst>
        </xdr:cNvPr>
        <xdr:cNvSpPr txBox="1"/>
      </xdr:nvSpPr>
      <xdr:spPr>
        <a:xfrm>
          <a:off x="8572500" y="84673"/>
          <a:ext cx="7471832" cy="10667994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7/1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9/30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10/1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2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支払日が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以降にずれ込む可能性があるものは、第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四半期の支払いに必要となる分を超える請求や、前倒しの請求はできません。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（ 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四半期に研究終了となる場合は、第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四半期分の説明文の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注意点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もお読みください。 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四半期の支出予定額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現時点で予定している金額を記入してください。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④も含めて支出予定額が前回から変わり、費目間流用する場合は、「契約額－合計」に表示される金額が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流用額となります。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①～⑤を記入すると、今回の請求額が自動で表示されます。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2</xdr:col>
      <xdr:colOff>359834</xdr:colOff>
      <xdr:row>23</xdr:row>
      <xdr:rowOff>42334</xdr:rowOff>
    </xdr:from>
    <xdr:to>
      <xdr:col>3</xdr:col>
      <xdr:colOff>63500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94F17A-498D-405E-973B-A63DA547AE7F}"/>
            </a:ext>
          </a:extLst>
        </xdr:cNvPr>
        <xdr:cNvSpPr/>
      </xdr:nvSpPr>
      <xdr:spPr>
        <a:xfrm>
          <a:off x="1418167" y="6254751"/>
          <a:ext cx="70908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359834</xdr:colOff>
      <xdr:row>28</xdr:row>
      <xdr:rowOff>52916</xdr:rowOff>
    </xdr:from>
    <xdr:to>
      <xdr:col>3</xdr:col>
      <xdr:colOff>63500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621A98A-5744-457B-A91A-699758AA3799}"/>
            </a:ext>
          </a:extLst>
        </xdr:cNvPr>
        <xdr:cNvSpPr/>
      </xdr:nvSpPr>
      <xdr:spPr>
        <a:xfrm>
          <a:off x="1418167" y="7852833"/>
          <a:ext cx="70908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391583</xdr:colOff>
      <xdr:row>13</xdr:row>
      <xdr:rowOff>38100</xdr:rowOff>
    </xdr:from>
    <xdr:to>
      <xdr:col>5</xdr:col>
      <xdr:colOff>63500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16E17E0F-4D3D-40CE-B0C4-FE4E6A257814}"/>
            </a:ext>
          </a:extLst>
        </xdr:cNvPr>
        <xdr:cNvSpPr/>
      </xdr:nvSpPr>
      <xdr:spPr>
        <a:xfrm>
          <a:off x="3468158" y="3057525"/>
          <a:ext cx="681567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381000</xdr:colOff>
      <xdr:row>23</xdr:row>
      <xdr:rowOff>42335</xdr:rowOff>
    </xdr:from>
    <xdr:to>
      <xdr:col>5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4475153-326B-4FC4-8BF9-F0ED89D05094}"/>
            </a:ext>
          </a:extLst>
        </xdr:cNvPr>
        <xdr:cNvSpPr/>
      </xdr:nvSpPr>
      <xdr:spPr>
        <a:xfrm>
          <a:off x="3450167" y="6254752"/>
          <a:ext cx="687916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23279</xdr:colOff>
      <xdr:row>24</xdr:row>
      <xdr:rowOff>5292</xdr:rowOff>
    </xdr:from>
    <xdr:to>
      <xdr:col>2</xdr:col>
      <xdr:colOff>465664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F7064AD-929C-4DDA-BA4B-5C1DC89F290C}"/>
            </a:ext>
          </a:extLst>
        </xdr:cNvPr>
        <xdr:cNvSpPr/>
      </xdr:nvSpPr>
      <xdr:spPr>
        <a:xfrm>
          <a:off x="1081612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16929</xdr:colOff>
      <xdr:row>28</xdr:row>
      <xdr:rowOff>9525</xdr:rowOff>
    </xdr:from>
    <xdr:to>
      <xdr:col>2</xdr:col>
      <xdr:colOff>459314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6F4865C9-B020-4216-8ECD-771E1AA27BB8}"/>
            </a:ext>
          </a:extLst>
        </xdr:cNvPr>
        <xdr:cNvSpPr/>
      </xdr:nvSpPr>
      <xdr:spPr>
        <a:xfrm>
          <a:off x="1075262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38093</xdr:colOff>
      <xdr:row>12</xdr:row>
      <xdr:rowOff>305859</xdr:rowOff>
    </xdr:from>
    <xdr:to>
      <xdr:col>4</xdr:col>
      <xdr:colOff>480478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1B8C447-BD2A-4038-BC66-C44F91CD3A77}"/>
            </a:ext>
          </a:extLst>
        </xdr:cNvPr>
        <xdr:cNvSpPr/>
      </xdr:nvSpPr>
      <xdr:spPr>
        <a:xfrm>
          <a:off x="3107260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48680</xdr:colOff>
      <xdr:row>24</xdr:row>
      <xdr:rowOff>9525</xdr:rowOff>
    </xdr:from>
    <xdr:to>
      <xdr:col>4</xdr:col>
      <xdr:colOff>491065</xdr:colOff>
      <xdr:row>25</xdr:row>
      <xdr:rowOff>14817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95BF3DD0-61B9-4FE2-A105-ACA7E659170D}"/>
            </a:ext>
          </a:extLst>
        </xdr:cNvPr>
        <xdr:cNvSpPr/>
      </xdr:nvSpPr>
      <xdr:spPr>
        <a:xfrm>
          <a:off x="3117847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190501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3FC94800-E90D-468B-8FB2-4B48CF2CE5F9}"/>
            </a:ext>
          </a:extLst>
        </xdr:cNvPr>
        <xdr:cNvSpPr/>
      </xdr:nvSpPr>
      <xdr:spPr>
        <a:xfrm>
          <a:off x="7281334" y="4455584"/>
          <a:ext cx="867834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863596</xdr:colOff>
      <xdr:row>17</xdr:row>
      <xdr:rowOff>62440</xdr:rowOff>
    </xdr:from>
    <xdr:to>
      <xdr:col>8</xdr:col>
      <xdr:colOff>300565</xdr:colOff>
      <xdr:row>17</xdr:row>
      <xdr:rowOff>385232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F28C999-6678-4318-8AA9-5EA8338FE757}"/>
            </a:ext>
          </a:extLst>
        </xdr:cNvPr>
        <xdr:cNvSpPr/>
      </xdr:nvSpPr>
      <xdr:spPr>
        <a:xfrm>
          <a:off x="6969121" y="4434415"/>
          <a:ext cx="446619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⑥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402167</xdr:colOff>
      <xdr:row>44</xdr:row>
      <xdr:rowOff>74084</xdr:rowOff>
    </xdr:from>
    <xdr:to>
      <xdr:col>26</xdr:col>
      <xdr:colOff>4238</xdr:colOff>
      <xdr:row>50</xdr:row>
      <xdr:rowOff>116422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8234CD7-5D8E-48EE-9C37-C1936D4FDC19}"/>
            </a:ext>
          </a:extLst>
        </xdr:cNvPr>
        <xdr:cNvSpPr txBox="1"/>
      </xdr:nvSpPr>
      <xdr:spPr>
        <a:xfrm>
          <a:off x="8561917" y="10879667"/>
          <a:ext cx="7486654" cy="1058338"/>
        </a:xfrm>
        <a:prstGeom prst="rect">
          <a:avLst/>
        </a:prstGeom>
        <a:solidFill>
          <a:srgbClr val="E1F2FF"/>
        </a:solidFill>
        <a:ln w="1905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収支簿（経理様式</a:t>
          </a:r>
          <a:r>
            <a:rPr kumimoji="1" lang="en-US" altLang="ja-JP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2</a:t>
          </a:r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）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</a:t>
          </a:r>
          <a:r>
            <a:rPr kumimoji="1" lang="ja-JP" altLang="en-US" sz="1100" u="sng">
              <a:latin typeface="+mj-ea"/>
              <a:ea typeface="+mj-ea"/>
            </a:rPr>
            <a:t>請求書と並行して、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収支簿（経理様式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に第</a:t>
          </a:r>
          <a:r>
            <a:rPr kumimoji="1" lang="en-US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四半期分の収入と</a:t>
          </a:r>
          <a:r>
            <a:rPr kumimoji="1" lang="ja-JP" altLang="en-US" sz="1100" u="sng">
              <a:latin typeface="+mj-ea"/>
              <a:ea typeface="+mj-ea"/>
            </a:rPr>
            <a:t>支出を記帳していってください。</a:t>
          </a:r>
          <a:endParaRPr kumimoji="1" lang="en-US" altLang="ja-JP" sz="1100" u="sng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「入出金年月日」が </a:t>
          </a:r>
          <a:r>
            <a:rPr kumimoji="1" lang="en-US" altLang="ja-JP" sz="1100">
              <a:latin typeface="+mj-ea"/>
              <a:ea typeface="+mj-ea"/>
            </a:rPr>
            <a:t>10/1</a:t>
          </a:r>
          <a:r>
            <a:rPr kumimoji="1" lang="ja-JP" altLang="en-US" sz="1100">
              <a:latin typeface="+mj-ea"/>
              <a:ea typeface="+mj-ea"/>
            </a:rPr>
            <a:t>～</a:t>
          </a:r>
          <a:r>
            <a:rPr kumimoji="1" lang="en-US" altLang="ja-JP" sz="1100">
              <a:latin typeface="+mj-ea"/>
              <a:ea typeface="+mj-ea"/>
            </a:rPr>
            <a:t>12/31 </a:t>
          </a:r>
          <a:r>
            <a:rPr kumimoji="1" lang="ja-JP" altLang="en-US" sz="1100">
              <a:latin typeface="+mj-ea"/>
              <a:ea typeface="+mj-ea"/>
            </a:rPr>
            <a:t>に当たるものが第</a:t>
          </a:r>
          <a:r>
            <a:rPr kumimoji="1" lang="en-US" altLang="ja-JP" sz="1100">
              <a:latin typeface="+mj-ea"/>
              <a:ea typeface="+mj-ea"/>
            </a:rPr>
            <a:t>3</a:t>
          </a:r>
          <a:r>
            <a:rPr kumimoji="1" lang="ja-JP" altLang="en-US" sz="1100">
              <a:latin typeface="+mj-ea"/>
              <a:ea typeface="+mj-ea"/>
            </a:rPr>
            <a:t>四半期分となります。</a:t>
          </a:r>
          <a:endParaRPr kumimoji="1" lang="en-US" altLang="ja-JP" sz="11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43391</xdr:colOff>
      <xdr:row>0</xdr:row>
      <xdr:rowOff>63509</xdr:rowOff>
    </xdr:from>
    <xdr:to>
      <xdr:col>2</xdr:col>
      <xdr:colOff>739775</xdr:colOff>
      <xdr:row>7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5E75C7A-1F95-457B-A438-1A13324516E0}"/>
            </a:ext>
          </a:extLst>
        </xdr:cNvPr>
        <xdr:cNvSpPr/>
      </xdr:nvSpPr>
      <xdr:spPr>
        <a:xfrm>
          <a:off x="43391" y="63509"/>
          <a:ext cx="1754717" cy="1650991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>
    <xdr:from>
      <xdr:col>5</xdr:col>
      <xdr:colOff>45511</xdr:colOff>
      <xdr:row>24</xdr:row>
      <xdr:rowOff>9525</xdr:rowOff>
    </xdr:from>
    <xdr:to>
      <xdr:col>5</xdr:col>
      <xdr:colOff>487896</xdr:colOff>
      <xdr:row>25</xdr:row>
      <xdr:rowOff>14817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904E332-3BBD-497D-9DA3-0C94F9C7BEAD}"/>
            </a:ext>
          </a:extLst>
        </xdr:cNvPr>
        <xdr:cNvSpPr/>
      </xdr:nvSpPr>
      <xdr:spPr>
        <a:xfrm>
          <a:off x="412009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5</xdr:col>
      <xdr:colOff>381000</xdr:colOff>
      <xdr:row>23</xdr:row>
      <xdr:rowOff>52917</xdr:rowOff>
    </xdr:from>
    <xdr:to>
      <xdr:col>6</xdr:col>
      <xdr:colOff>52917</xdr:colOff>
      <xdr:row>26</xdr:row>
      <xdr:rowOff>277283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8DA5E3E7-CCF2-4F46-93C4-E619B4FC7BFA}"/>
            </a:ext>
          </a:extLst>
        </xdr:cNvPr>
        <xdr:cNvSpPr/>
      </xdr:nvSpPr>
      <xdr:spPr>
        <a:xfrm>
          <a:off x="4455583" y="6265334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719661</xdr:colOff>
      <xdr:row>8</xdr:row>
      <xdr:rowOff>10591</xdr:rowOff>
    </xdr:from>
    <xdr:to>
      <xdr:col>19</xdr:col>
      <xdr:colOff>458251</xdr:colOff>
      <xdr:row>11</xdr:row>
      <xdr:rowOff>74083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ED0B3494-AA5D-4D37-968C-E01A42401A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833"/>
        <a:stretch/>
      </xdr:blipFill>
      <xdr:spPr bwMode="auto">
        <a:xfrm>
          <a:off x="8879411" y="1947341"/>
          <a:ext cx="2807757" cy="68790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349237</xdr:colOff>
      <xdr:row>8</xdr:row>
      <xdr:rowOff>10590</xdr:rowOff>
    </xdr:from>
    <xdr:to>
      <xdr:col>24</xdr:col>
      <xdr:colOff>471462</xdr:colOff>
      <xdr:row>11</xdr:row>
      <xdr:rowOff>63501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979F0D81-83AB-4320-B9B6-2F581DCFCE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031"/>
        <a:stretch/>
      </xdr:blipFill>
      <xdr:spPr bwMode="auto">
        <a:xfrm>
          <a:off x="12266070" y="1947340"/>
          <a:ext cx="2873892" cy="677328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296326</xdr:colOff>
      <xdr:row>11</xdr:row>
      <xdr:rowOff>137591</xdr:rowOff>
    </xdr:from>
    <xdr:to>
      <xdr:col>18</xdr:col>
      <xdr:colOff>582076</xdr:colOff>
      <xdr:row>12</xdr:row>
      <xdr:rowOff>285758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732C1659-E252-4493-85E8-BE366CD4B2B9}"/>
            </a:ext>
          </a:extLst>
        </xdr:cNvPr>
        <xdr:cNvSpPr txBox="1"/>
      </xdr:nvSpPr>
      <xdr:spPr>
        <a:xfrm>
          <a:off x="9461493" y="2698758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677326</xdr:colOff>
      <xdr:row>16</xdr:row>
      <xdr:rowOff>179911</xdr:rowOff>
    </xdr:from>
    <xdr:to>
      <xdr:col>21</xdr:col>
      <xdr:colOff>306909</xdr:colOff>
      <xdr:row>21</xdr:row>
      <xdr:rowOff>223303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F0E72E9C-8621-440A-A236-F55A1A63F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4169828"/>
          <a:ext cx="4074583" cy="1800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423325</xdr:colOff>
      <xdr:row>17</xdr:row>
      <xdr:rowOff>190490</xdr:rowOff>
    </xdr:from>
    <xdr:to>
      <xdr:col>17</xdr:col>
      <xdr:colOff>137576</xdr:colOff>
      <xdr:row>21</xdr:row>
      <xdr:rowOff>52876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64C9E1E1-2D3A-421D-94EF-20E134DF652A}"/>
            </a:ext>
          </a:extLst>
        </xdr:cNvPr>
        <xdr:cNvSpPr/>
      </xdr:nvSpPr>
      <xdr:spPr>
        <a:xfrm>
          <a:off x="9588492" y="4593157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252937</xdr:colOff>
      <xdr:row>18</xdr:row>
      <xdr:rowOff>283585</xdr:rowOff>
    </xdr:from>
    <xdr:to>
      <xdr:col>17</xdr:col>
      <xdr:colOff>644520</xdr:colOff>
      <xdr:row>18</xdr:row>
      <xdr:rowOff>431752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554CBF45-CBA2-42F2-9138-A8A3B8868D64}"/>
            </a:ext>
          </a:extLst>
        </xdr:cNvPr>
        <xdr:cNvSpPr/>
      </xdr:nvSpPr>
      <xdr:spPr>
        <a:xfrm rot="5400000">
          <a:off x="10227728" y="497729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70912</xdr:colOff>
      <xdr:row>24</xdr:row>
      <xdr:rowOff>3180</xdr:rowOff>
    </xdr:from>
    <xdr:to>
      <xdr:col>6</xdr:col>
      <xdr:colOff>513297</xdr:colOff>
      <xdr:row>25</xdr:row>
      <xdr:rowOff>8472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72E0A0D8-868F-4215-9FB8-39E8754B6F9C}"/>
            </a:ext>
          </a:extLst>
        </xdr:cNvPr>
        <xdr:cNvSpPr/>
      </xdr:nvSpPr>
      <xdr:spPr>
        <a:xfrm>
          <a:off x="5150912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</a:p>
      </xdr:txBody>
    </xdr:sp>
    <xdr:clientData/>
  </xdr:twoCellAnchor>
  <xdr:twoCellAnchor>
    <xdr:from>
      <xdr:col>6</xdr:col>
      <xdr:colOff>406401</xdr:colOff>
      <xdr:row>23</xdr:row>
      <xdr:rowOff>57155</xdr:rowOff>
    </xdr:from>
    <xdr:to>
      <xdr:col>7</xdr:col>
      <xdr:colOff>78318</xdr:colOff>
      <xdr:row>26</xdr:row>
      <xdr:rowOff>281521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E9EC8E25-64E2-4FE2-8D03-7D4518E8EEC6}"/>
            </a:ext>
          </a:extLst>
        </xdr:cNvPr>
        <xdr:cNvSpPr/>
      </xdr:nvSpPr>
      <xdr:spPr>
        <a:xfrm>
          <a:off x="5486401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21</xdr:col>
      <xdr:colOff>300552</xdr:colOff>
      <xdr:row>11</xdr:row>
      <xdr:rowOff>152407</xdr:rowOff>
    </xdr:from>
    <xdr:to>
      <xdr:col>23</xdr:col>
      <xdr:colOff>586302</xdr:colOff>
      <xdr:row>12</xdr:row>
      <xdr:rowOff>300574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64FC650-F027-470E-B3C9-2D14439E80A5}"/>
            </a:ext>
          </a:extLst>
        </xdr:cNvPr>
        <xdr:cNvSpPr txBox="1"/>
      </xdr:nvSpPr>
      <xdr:spPr>
        <a:xfrm>
          <a:off x="12905302" y="2713574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548205</xdr:colOff>
      <xdr:row>8</xdr:row>
      <xdr:rowOff>220135</xdr:rowOff>
    </xdr:from>
    <xdr:to>
      <xdr:col>20</xdr:col>
      <xdr:colOff>253994</xdr:colOff>
      <xdr:row>10</xdr:row>
      <xdr:rowOff>93135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9D4D068-B583-43B2-A053-DD3AE49C1D9C}"/>
            </a:ext>
          </a:extLst>
        </xdr:cNvPr>
        <xdr:cNvSpPr txBox="1"/>
      </xdr:nvSpPr>
      <xdr:spPr>
        <a:xfrm>
          <a:off x="11777122" y="2156885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402167</xdr:colOff>
      <xdr:row>0</xdr:row>
      <xdr:rowOff>63500</xdr:rowOff>
    </xdr:from>
    <xdr:to>
      <xdr:col>25</xdr:col>
      <xdr:colOff>677333</xdr:colOff>
      <xdr:row>53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7F7B9F-AFD0-4767-A289-754B27BD0455}"/>
            </a:ext>
          </a:extLst>
        </xdr:cNvPr>
        <xdr:cNvSpPr txBox="1"/>
      </xdr:nvSpPr>
      <xdr:spPr>
        <a:xfrm>
          <a:off x="8561917" y="63500"/>
          <a:ext cx="7471833" cy="12393083"/>
        </a:xfrm>
        <a:prstGeom prst="rect">
          <a:avLst/>
        </a:prstGeom>
        <a:solidFill>
          <a:srgbClr val="FFFBFB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 u="none" baseline="0">
              <a:solidFill>
                <a:sysClr val="windowText" lastClr="000000"/>
              </a:solidFill>
              <a:latin typeface="+mj-ea"/>
              <a:ea typeface="+mj-ea"/>
            </a:rPr>
            <a:t>請求書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 契約額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　　第</a:t>
          </a:r>
          <a:r>
            <a:rPr kumimoji="1" lang="en-US" altLang="ja-JP" sz="1100">
              <a:latin typeface="+mj-ea"/>
              <a:ea typeface="+mj-ea"/>
            </a:rPr>
            <a:t>1</a:t>
          </a:r>
          <a:r>
            <a:rPr kumimoji="1" lang="ja-JP" altLang="en-US" sz="1100">
              <a:latin typeface="+mj-ea"/>
              <a:ea typeface="+mj-ea"/>
            </a:rPr>
            <a:t>四半期分の請求書と同様です。ただし、増額・減額の変更契約を追加で締結した場合は、変更契約書に</a:t>
          </a:r>
          <a:endParaRPr kumimoji="1" lang="en-US" altLang="ja-JP" sz="1100">
            <a:latin typeface="+mj-ea"/>
            <a:ea typeface="+mj-ea"/>
          </a:endParaRPr>
        </a:p>
        <a:p>
          <a:r>
            <a:rPr kumimoji="1" lang="ja-JP" altLang="en-US" sz="1100">
              <a:latin typeface="+mj-ea"/>
              <a:ea typeface="+mj-ea"/>
            </a:rPr>
            <a:t>　　記載されている金額を記入してください。</a:t>
          </a: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 受入済額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　　</a:t>
          </a:r>
          <a:r>
            <a:rPr kumimoji="1" lang="ja-JP" altLang="en-US" sz="1100" b="0">
              <a:latin typeface="+mj-ea"/>
              <a:ea typeface="+mj-ea"/>
            </a:rPr>
            <a:t>第</a:t>
          </a:r>
          <a:r>
            <a:rPr kumimoji="1" lang="en-US" altLang="ja-JP" sz="1100" b="0">
              <a:latin typeface="+mj-ea"/>
              <a:ea typeface="+mj-ea"/>
            </a:rPr>
            <a:t>1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2</a:t>
          </a:r>
          <a:r>
            <a:rPr kumimoji="1" lang="ja-JP" altLang="en-US" sz="1100" b="0">
              <a:latin typeface="+mj-ea"/>
              <a:ea typeface="+mj-ea"/>
            </a:rPr>
            <a:t>、</a:t>
          </a:r>
          <a:r>
            <a:rPr kumimoji="1" lang="en-US" altLang="ja-JP" sz="1100" b="0">
              <a:latin typeface="+mj-ea"/>
              <a:ea typeface="+mj-ea"/>
            </a:rPr>
            <a:t>3</a:t>
          </a:r>
          <a:r>
            <a:rPr kumimoji="1" lang="ja-JP" altLang="en-US" sz="1100" b="0">
              <a:latin typeface="+mj-ea"/>
              <a:ea typeface="+mj-ea"/>
            </a:rPr>
            <a:t>四半期分の請求書を参照し、</a:t>
          </a:r>
          <a:r>
            <a:rPr kumimoji="1" lang="en-US" altLang="ja-JP" sz="1100" b="0">
              <a:latin typeface="+mj-ea"/>
              <a:ea typeface="+mj-ea"/>
            </a:rPr>
            <a:t>【</a:t>
          </a:r>
          <a:r>
            <a:rPr kumimoji="1" lang="ja-JP" altLang="en-US" sz="1100" b="0">
              <a:latin typeface="+mj-ea"/>
              <a:ea typeface="+mj-ea"/>
            </a:rPr>
            <a:t>請求額内訳</a:t>
          </a:r>
          <a:r>
            <a:rPr kumimoji="1" lang="en-US" altLang="ja-JP" sz="1100" b="0">
              <a:latin typeface="+mj-ea"/>
              <a:ea typeface="+mj-ea"/>
            </a:rPr>
            <a:t>】</a:t>
          </a:r>
          <a:r>
            <a:rPr kumimoji="1" lang="ja-JP" altLang="en-US" sz="1100" b="0">
              <a:latin typeface="+mj-ea"/>
              <a:ea typeface="+mj-ea"/>
            </a:rPr>
            <a:t>に記載されている金額の</a:t>
          </a:r>
          <a:r>
            <a:rPr kumimoji="1" lang="ja-JP" altLang="en-US" sz="1100" b="0" u="none">
              <a:latin typeface="+mj-ea"/>
              <a:ea typeface="+mj-ea"/>
            </a:rPr>
            <a:t>合計</a:t>
          </a:r>
          <a:r>
            <a:rPr kumimoji="1" lang="ja-JP" altLang="en-US" sz="1100" b="0">
              <a:latin typeface="+mj-ea"/>
              <a:ea typeface="+mj-ea"/>
            </a:rPr>
            <a:t>を記入してください。</a:t>
          </a:r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0">
            <a:latin typeface="+mj-ea"/>
            <a:ea typeface="+mj-ea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四半期の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支出済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記帳していた収支簿（経理様式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）を参照し、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「入出金年月日」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10/1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12/31 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に該当する</a:t>
          </a:r>
          <a:r>
            <a:rPr kumimoji="1" lang="ja-JP" altLang="ja-JP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ください。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前事業年度からの繰越がある場合は、その分を除いてください。）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四半期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の支出予定額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支払日が 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1/1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5/31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となる予定のもの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の金額を記入してください。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 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注意点 </a:t>
          </a:r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</a:t>
          </a:r>
          <a:endParaRPr kumimoji="1"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支出予定のない分が発生する場合</a:t>
          </a:r>
          <a:endParaRPr kumimoji="1" lang="en-US" altLang="ja-JP" sz="1100" b="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支出する見込みがある金額のみ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を支出予定額に記入し、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「契約額－合計」（左図★</a:t>
          </a:r>
          <a:r>
            <a:rPr kumimoji="1" lang="en-US" altLang="ja-JP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）には、確実に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不要となる分の金額が表示されるようにしてください。</a:t>
          </a:r>
          <a:endParaRPr kumimoji="1" lang="en-US" altLang="ja-JP" sz="1100" b="0" u="sng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en-US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契約額を</a:t>
          </a:r>
          <a:r>
            <a:rPr kumimoji="1" lang="ja-JP" altLang="en-US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超えて支出する</a:t>
          </a:r>
          <a:r>
            <a:rPr kumimoji="1" lang="ja-JP" altLang="ja-JP" sz="1100" b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</a:t>
          </a:r>
          <a:endParaRPr lang="ja-JP" altLang="ja-JP" u="none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 研究機関にて負担する金額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は、「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内、直接経費の自己負担額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（左図★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に自動で表示されます。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----------------------------------------------------------------------------------------------------------------------------------------------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⑤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今回請求額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①～④を記入すると、今回の請求額が自動で表示されます。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ＪＳＴから支払われた金額を全額支出していない場合は、余っている分の金額を差し引いて計算されます。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（余っている金額が多額になる場合などは、ＪＳＴからご連絡をし、理由等の詳細確認を させていただくこと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  があります。）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ＪＳＴから支払われた金額を超えて支出している場合は、立替えている分の金額を加えて計算 されます。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 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今回の請求額が多額になる場合などは、ＪＳＴからご連絡をし、支出予定の詳細確認をさせていただくことが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 あります。</a:t>
          </a:r>
        </a:p>
      </xdr:txBody>
    </xdr:sp>
    <xdr:clientData/>
  </xdr:twoCellAnchor>
  <xdr:twoCellAnchor>
    <xdr:from>
      <xdr:col>2</xdr:col>
      <xdr:colOff>349250</xdr:colOff>
      <xdr:row>23</xdr:row>
      <xdr:rowOff>42334</xdr:rowOff>
    </xdr:from>
    <xdr:to>
      <xdr:col>3</xdr:col>
      <xdr:colOff>50796</xdr:colOff>
      <xdr:row>26</xdr:row>
      <xdr:rowOff>285750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7C42B4-CEF0-43D7-9EC0-3602889072F7}"/>
            </a:ext>
          </a:extLst>
        </xdr:cNvPr>
        <xdr:cNvSpPr/>
      </xdr:nvSpPr>
      <xdr:spPr>
        <a:xfrm>
          <a:off x="1407583" y="6254751"/>
          <a:ext cx="706963" cy="119591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349250</xdr:colOff>
      <xdr:row>28</xdr:row>
      <xdr:rowOff>52916</xdr:rowOff>
    </xdr:from>
    <xdr:to>
      <xdr:col>3</xdr:col>
      <xdr:colOff>50796</xdr:colOff>
      <xdr:row>28</xdr:row>
      <xdr:rowOff>285749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81A6644-5119-4A4A-8F9A-6FD472654953}"/>
            </a:ext>
          </a:extLst>
        </xdr:cNvPr>
        <xdr:cNvSpPr/>
      </xdr:nvSpPr>
      <xdr:spPr>
        <a:xfrm>
          <a:off x="1407583" y="7852833"/>
          <a:ext cx="706963" cy="232833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338667</xdr:colOff>
      <xdr:row>13</xdr:row>
      <xdr:rowOff>38100</xdr:rowOff>
    </xdr:from>
    <xdr:to>
      <xdr:col>5</xdr:col>
      <xdr:colOff>63501</xdr:colOff>
      <xdr:row>14</xdr:row>
      <xdr:rowOff>285751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584D2D9-DCB8-4FE6-83E2-9FF93EEDB25C}"/>
            </a:ext>
          </a:extLst>
        </xdr:cNvPr>
        <xdr:cNvSpPr/>
      </xdr:nvSpPr>
      <xdr:spPr>
        <a:xfrm>
          <a:off x="3407834" y="3075517"/>
          <a:ext cx="730250" cy="565151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391584</xdr:colOff>
      <xdr:row>23</xdr:row>
      <xdr:rowOff>42335</xdr:rowOff>
    </xdr:from>
    <xdr:to>
      <xdr:col>6</xdr:col>
      <xdr:colOff>63500</xdr:colOff>
      <xdr:row>26</xdr:row>
      <xdr:rowOff>266701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F1496F3-8B80-49E0-9BF8-BA2402637C7B}"/>
            </a:ext>
          </a:extLst>
        </xdr:cNvPr>
        <xdr:cNvSpPr/>
      </xdr:nvSpPr>
      <xdr:spPr>
        <a:xfrm>
          <a:off x="4466167" y="6254752"/>
          <a:ext cx="677333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12696</xdr:colOff>
      <xdr:row>24</xdr:row>
      <xdr:rowOff>5292</xdr:rowOff>
    </xdr:from>
    <xdr:to>
      <xdr:col>2</xdr:col>
      <xdr:colOff>455081</xdr:colOff>
      <xdr:row>25</xdr:row>
      <xdr:rowOff>10584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CD510153-CDC0-491E-A314-264ED91EA5E1}"/>
            </a:ext>
          </a:extLst>
        </xdr:cNvPr>
        <xdr:cNvSpPr/>
      </xdr:nvSpPr>
      <xdr:spPr>
        <a:xfrm>
          <a:off x="1071029" y="653520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6346</xdr:colOff>
      <xdr:row>28</xdr:row>
      <xdr:rowOff>9525</xdr:rowOff>
    </xdr:from>
    <xdr:to>
      <xdr:col>2</xdr:col>
      <xdr:colOff>448731</xdr:colOff>
      <xdr:row>29</xdr:row>
      <xdr:rowOff>14817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F2CFD3D3-55C1-4E73-8F11-453CE16F280C}"/>
            </a:ext>
          </a:extLst>
        </xdr:cNvPr>
        <xdr:cNvSpPr/>
      </xdr:nvSpPr>
      <xdr:spPr>
        <a:xfrm>
          <a:off x="1064679" y="780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6344</xdr:colOff>
      <xdr:row>12</xdr:row>
      <xdr:rowOff>305859</xdr:rowOff>
    </xdr:from>
    <xdr:to>
      <xdr:col>4</xdr:col>
      <xdr:colOff>448729</xdr:colOff>
      <xdr:row>14</xdr:row>
      <xdr:rowOff>4234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2CEA7D6E-5AB7-4897-9C78-12C885B025CB}"/>
            </a:ext>
          </a:extLst>
        </xdr:cNvPr>
        <xdr:cNvSpPr/>
      </xdr:nvSpPr>
      <xdr:spPr>
        <a:xfrm>
          <a:off x="3075511" y="3036359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48681</xdr:colOff>
      <xdr:row>24</xdr:row>
      <xdr:rowOff>9525</xdr:rowOff>
    </xdr:from>
    <xdr:to>
      <xdr:col>5</xdr:col>
      <xdr:colOff>491066</xdr:colOff>
      <xdr:row>25</xdr:row>
      <xdr:rowOff>14817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4EDABEA1-E7AF-4865-96A5-5430F778D8E8}"/>
            </a:ext>
          </a:extLst>
        </xdr:cNvPr>
        <xdr:cNvSpPr/>
      </xdr:nvSpPr>
      <xdr:spPr>
        <a:xfrm>
          <a:off x="4123264" y="6539442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243417</xdr:colOff>
      <xdr:row>17</xdr:row>
      <xdr:rowOff>52917</xdr:rowOff>
    </xdr:from>
    <xdr:to>
      <xdr:col>9</xdr:col>
      <xdr:colOff>52918</xdr:colOff>
      <xdr:row>17</xdr:row>
      <xdr:rowOff>370417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48DB496A-E246-4E69-BA9E-4397FDB0D486}"/>
            </a:ext>
          </a:extLst>
        </xdr:cNvPr>
        <xdr:cNvSpPr/>
      </xdr:nvSpPr>
      <xdr:spPr>
        <a:xfrm>
          <a:off x="7334250" y="4455584"/>
          <a:ext cx="814918" cy="317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905928</xdr:colOff>
      <xdr:row>17</xdr:row>
      <xdr:rowOff>62440</xdr:rowOff>
    </xdr:from>
    <xdr:to>
      <xdr:col>8</xdr:col>
      <xdr:colOff>342897</xdr:colOff>
      <xdr:row>17</xdr:row>
      <xdr:rowOff>385232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BCC69C6-0111-438D-93F4-7DCFBCCD223B}"/>
            </a:ext>
          </a:extLst>
        </xdr:cNvPr>
        <xdr:cNvSpPr/>
      </xdr:nvSpPr>
      <xdr:spPr>
        <a:xfrm>
          <a:off x="6991345" y="446510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⑤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43391</xdr:colOff>
      <xdr:row>0</xdr:row>
      <xdr:rowOff>63503</xdr:rowOff>
    </xdr:from>
    <xdr:to>
      <xdr:col>2</xdr:col>
      <xdr:colOff>739775</xdr:colOff>
      <xdr:row>7</xdr:row>
      <xdr:rowOff>10583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1CFFC2B-A2AB-4C76-B00D-3C23887986EF}"/>
            </a:ext>
          </a:extLst>
        </xdr:cNvPr>
        <xdr:cNvSpPr/>
      </xdr:nvSpPr>
      <xdr:spPr>
        <a:xfrm>
          <a:off x="43391" y="63503"/>
          <a:ext cx="1754717" cy="1661580"/>
        </a:xfrm>
        <a:prstGeom prst="rect">
          <a:avLst/>
        </a:prstGeom>
        <a:solidFill>
          <a:srgbClr val="F79646"/>
        </a:solidFill>
        <a:ln>
          <a:solidFill>
            <a:srgbClr val="F7964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第</a:t>
          </a:r>
          <a:r>
            <a:rPr kumimoji="1" lang="en-US" altLang="ja-JP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20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四半期分</a:t>
          </a:r>
        </a:p>
      </xdr:txBody>
    </xdr:sp>
    <xdr:clientData/>
  </xdr:twoCellAnchor>
  <xdr:twoCellAnchor editAs="oneCell">
    <xdr:from>
      <xdr:col>10</xdr:col>
      <xdr:colOff>698495</xdr:colOff>
      <xdr:row>9</xdr:row>
      <xdr:rowOff>52916</xdr:rowOff>
    </xdr:from>
    <xdr:to>
      <xdr:col>19</xdr:col>
      <xdr:colOff>437085</xdr:colOff>
      <xdr:row>12</xdr:row>
      <xdr:rowOff>179917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3FC47F7-6C9F-493E-B8F9-06FFBBF76D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67"/>
        <a:stretch/>
      </xdr:blipFill>
      <xdr:spPr bwMode="auto">
        <a:xfrm>
          <a:off x="8858245" y="2211916"/>
          <a:ext cx="2807757" cy="698501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370412</xdr:colOff>
      <xdr:row>9</xdr:row>
      <xdr:rowOff>52916</xdr:rowOff>
    </xdr:from>
    <xdr:to>
      <xdr:col>24</xdr:col>
      <xdr:colOff>436027</xdr:colOff>
      <xdr:row>12</xdr:row>
      <xdr:rowOff>137583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33BA107-A465-42E3-AE18-8DC8F318E1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173"/>
        <a:stretch/>
      </xdr:blipFill>
      <xdr:spPr bwMode="auto">
        <a:xfrm>
          <a:off x="12287245" y="2211916"/>
          <a:ext cx="2817282" cy="656167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60329</xdr:colOff>
      <xdr:row>24</xdr:row>
      <xdr:rowOff>3180</xdr:rowOff>
    </xdr:from>
    <xdr:to>
      <xdr:col>6</xdr:col>
      <xdr:colOff>502714</xdr:colOff>
      <xdr:row>25</xdr:row>
      <xdr:rowOff>8472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20F8E22C-3476-49BF-BD3E-1590618C7B66}"/>
            </a:ext>
          </a:extLst>
        </xdr:cNvPr>
        <xdr:cNvSpPr/>
      </xdr:nvSpPr>
      <xdr:spPr>
        <a:xfrm>
          <a:off x="5140329" y="6533097"/>
          <a:ext cx="44238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  <xdr:twoCellAnchor>
    <xdr:from>
      <xdr:col>6</xdr:col>
      <xdr:colOff>395818</xdr:colOff>
      <xdr:row>23</xdr:row>
      <xdr:rowOff>57155</xdr:rowOff>
    </xdr:from>
    <xdr:to>
      <xdr:col>7</xdr:col>
      <xdr:colOff>67735</xdr:colOff>
      <xdr:row>26</xdr:row>
      <xdr:rowOff>281521</xdr:rowOff>
    </xdr:to>
    <xdr:sp macro="" textlink="">
      <xdr:nvSpPr>
        <xdr:cNvPr id="28" name="四角形: 角を丸くする 27">
          <a:extLst>
            <a:ext uri="{FF2B5EF4-FFF2-40B4-BE49-F238E27FC236}">
              <a16:creationId xmlns:a16="http://schemas.microsoft.com/office/drawing/2014/main" id="{A970D965-096D-4379-9671-19FDBB597C37}"/>
            </a:ext>
          </a:extLst>
        </xdr:cNvPr>
        <xdr:cNvSpPr/>
      </xdr:nvSpPr>
      <xdr:spPr>
        <a:xfrm>
          <a:off x="5475818" y="6269572"/>
          <a:ext cx="677334" cy="117686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17</xdr:col>
      <xdr:colOff>560910</xdr:colOff>
      <xdr:row>14</xdr:row>
      <xdr:rowOff>21166</xdr:rowOff>
    </xdr:from>
    <xdr:to>
      <xdr:col>21</xdr:col>
      <xdr:colOff>587368</xdr:colOff>
      <xdr:row>16</xdr:row>
      <xdr:rowOff>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C26C5190-02CD-46A6-911C-B791AE830A4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073"/>
        <a:stretch/>
      </xdr:blipFill>
      <xdr:spPr bwMode="auto">
        <a:xfrm>
          <a:off x="10413993" y="3376083"/>
          <a:ext cx="2778125" cy="613834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677326</xdr:colOff>
      <xdr:row>20</xdr:row>
      <xdr:rowOff>74078</xdr:rowOff>
    </xdr:from>
    <xdr:to>
      <xdr:col>21</xdr:col>
      <xdr:colOff>263518</xdr:colOff>
      <xdr:row>26</xdr:row>
      <xdr:rowOff>315378</xdr:rowOff>
    </xdr:to>
    <xdr:pic>
      <xdr:nvPicPr>
        <xdr:cNvPr id="32" name="図 31">
          <a:extLst>
            <a:ext uri="{FF2B5EF4-FFF2-40B4-BE49-F238E27FC236}">
              <a16:creationId xmlns:a16="http://schemas.microsoft.com/office/drawing/2014/main" id="{5A352D21-D9B7-431C-8AA8-896B15137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076" y="5651495"/>
          <a:ext cx="4031192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433908</xdr:colOff>
      <xdr:row>22</xdr:row>
      <xdr:rowOff>84644</xdr:rowOff>
    </xdr:from>
    <xdr:to>
      <xdr:col>17</xdr:col>
      <xdr:colOff>148159</xdr:colOff>
      <xdr:row>26</xdr:row>
      <xdr:rowOff>105779</xdr:rowOff>
    </xdr:to>
    <xdr:sp macro="" textlink="">
      <xdr:nvSpPr>
        <xdr:cNvPr id="24" name="右中かっこ 23">
          <a:extLst>
            <a:ext uri="{FF2B5EF4-FFF2-40B4-BE49-F238E27FC236}">
              <a16:creationId xmlns:a16="http://schemas.microsoft.com/office/drawing/2014/main" id="{2C396F92-53A8-4644-9F01-FE2A15585A34}"/>
            </a:ext>
          </a:extLst>
        </xdr:cNvPr>
        <xdr:cNvSpPr/>
      </xdr:nvSpPr>
      <xdr:spPr>
        <a:xfrm>
          <a:off x="9599075" y="6064227"/>
          <a:ext cx="402167" cy="1206469"/>
        </a:xfrm>
        <a:prstGeom prst="rightBrace">
          <a:avLst>
            <a:gd name="adj1" fmla="val 8333"/>
            <a:gd name="adj2" fmla="val 49146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263520</xdr:colOff>
      <xdr:row>24</xdr:row>
      <xdr:rowOff>40155</xdr:rowOff>
    </xdr:from>
    <xdr:to>
      <xdr:col>17</xdr:col>
      <xdr:colOff>655103</xdr:colOff>
      <xdr:row>24</xdr:row>
      <xdr:rowOff>188322</xdr:rowOff>
    </xdr:to>
    <xdr:sp macro="" textlink="">
      <xdr:nvSpPr>
        <xdr:cNvPr id="25" name="矢印: 下 24">
          <a:extLst>
            <a:ext uri="{FF2B5EF4-FFF2-40B4-BE49-F238E27FC236}">
              <a16:creationId xmlns:a16="http://schemas.microsoft.com/office/drawing/2014/main" id="{BDD0056E-44B8-4F9D-9D46-6EFCBFA8EA9F}"/>
            </a:ext>
          </a:extLst>
        </xdr:cNvPr>
        <xdr:cNvSpPr/>
      </xdr:nvSpPr>
      <xdr:spPr>
        <a:xfrm rot="5400000">
          <a:off x="10238311" y="6448364"/>
          <a:ext cx="148167" cy="391583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560908</xdr:colOff>
      <xdr:row>10</xdr:row>
      <xdr:rowOff>10586</xdr:rowOff>
    </xdr:from>
    <xdr:to>
      <xdr:col>20</xdr:col>
      <xdr:colOff>266697</xdr:colOff>
      <xdr:row>11</xdr:row>
      <xdr:rowOff>148169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BCC2D9AC-3A0E-4B05-B5C2-C88D8C3E5CDF}"/>
            </a:ext>
          </a:extLst>
        </xdr:cNvPr>
        <xdr:cNvSpPr txBox="1"/>
      </xdr:nvSpPr>
      <xdr:spPr>
        <a:xfrm>
          <a:off x="11789825" y="2391836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681556</xdr:colOff>
      <xdr:row>14</xdr:row>
      <xdr:rowOff>184151</xdr:rowOff>
    </xdr:from>
    <xdr:to>
      <xdr:col>17</xdr:col>
      <xdr:colOff>387345</xdr:colOff>
      <xdr:row>15</xdr:row>
      <xdr:rowOff>184151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ACB77B7-2E62-4CED-B86E-BBCF6AE9CDED}"/>
            </a:ext>
          </a:extLst>
        </xdr:cNvPr>
        <xdr:cNvSpPr txBox="1"/>
      </xdr:nvSpPr>
      <xdr:spPr>
        <a:xfrm>
          <a:off x="9846723" y="3539068"/>
          <a:ext cx="393705" cy="317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2400">
              <a:effectLst/>
              <a:latin typeface="+mn-ea"/>
              <a:ea typeface="+mn-ea"/>
            </a:rPr>
            <a:t>＋</a:t>
          </a:r>
          <a:endParaRPr lang="ja-JP" altLang="ja-JP" sz="240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16</xdr:col>
      <xdr:colOff>275160</xdr:colOff>
      <xdr:row>12</xdr:row>
      <xdr:rowOff>243417</xdr:rowOff>
    </xdr:from>
    <xdr:to>
      <xdr:col>18</xdr:col>
      <xdr:colOff>560910</xdr:colOff>
      <xdr:row>13</xdr:row>
      <xdr:rowOff>254000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25672D4F-DE9F-4375-84EA-CE60F1442EBA}"/>
            </a:ext>
          </a:extLst>
        </xdr:cNvPr>
        <xdr:cNvSpPr txBox="1"/>
      </xdr:nvSpPr>
      <xdr:spPr>
        <a:xfrm>
          <a:off x="9440327" y="2973917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1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21</xdr:col>
      <xdr:colOff>285744</xdr:colOff>
      <xdr:row>12</xdr:row>
      <xdr:rowOff>211667</xdr:rowOff>
    </xdr:from>
    <xdr:to>
      <xdr:col>23</xdr:col>
      <xdr:colOff>571494</xdr:colOff>
      <xdr:row>13</xdr:row>
      <xdr:rowOff>222250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962873E0-E4DB-4E78-98BE-8742FA20275B}"/>
            </a:ext>
          </a:extLst>
        </xdr:cNvPr>
        <xdr:cNvSpPr txBox="1"/>
      </xdr:nvSpPr>
      <xdr:spPr>
        <a:xfrm>
          <a:off x="12890494" y="2942167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2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18</xdr:col>
      <xdr:colOff>501644</xdr:colOff>
      <xdr:row>16</xdr:row>
      <xdr:rowOff>78316</xdr:rowOff>
    </xdr:from>
    <xdr:to>
      <xdr:col>21</xdr:col>
      <xdr:colOff>99477</xdr:colOff>
      <xdr:row>16</xdr:row>
      <xdr:rowOff>395816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35F2C2C-62CD-4C56-9683-79F26E1B06E9}"/>
            </a:ext>
          </a:extLst>
        </xdr:cNvPr>
        <xdr:cNvSpPr txBox="1"/>
      </xdr:nvSpPr>
      <xdr:spPr>
        <a:xfrm>
          <a:off x="11042644" y="4068233"/>
          <a:ext cx="1661583" cy="317500"/>
        </a:xfrm>
        <a:prstGeom prst="rect">
          <a:avLst/>
        </a:prstGeom>
        <a:solidFill>
          <a:srgbClr val="FFFBFB"/>
        </a:solidFill>
        <a:ln w="9525" cmpd="sng">
          <a:solidFill>
            <a:srgbClr val="FFFBFB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>
              <a:effectLst/>
              <a:latin typeface="+mn-ea"/>
              <a:ea typeface="+mn-ea"/>
            </a:rPr>
            <a:t>第</a:t>
          </a:r>
          <a:r>
            <a:rPr lang="en-US" altLang="ja-JP">
              <a:effectLst/>
              <a:latin typeface="+mn-ea"/>
              <a:ea typeface="+mn-ea"/>
            </a:rPr>
            <a:t>3</a:t>
          </a:r>
          <a:r>
            <a:rPr lang="ja-JP" altLang="en-US">
              <a:effectLst/>
              <a:latin typeface="+mn-ea"/>
              <a:ea typeface="+mn-ea"/>
            </a:rPr>
            <a:t>四半期分の請求書</a:t>
          </a:r>
          <a:endParaRPr lang="ja-JP" altLang="ja-JP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402167</xdr:colOff>
      <xdr:row>27</xdr:row>
      <xdr:rowOff>42332</xdr:rowOff>
    </xdr:from>
    <xdr:to>
      <xdr:col>10</xdr:col>
      <xdr:colOff>0</xdr:colOff>
      <xdr:row>29</xdr:row>
      <xdr:rowOff>285749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7D313C18-5363-47D6-A3B6-76394BCACFFD}"/>
            </a:ext>
          </a:extLst>
        </xdr:cNvPr>
        <xdr:cNvSpPr/>
      </xdr:nvSpPr>
      <xdr:spPr>
        <a:xfrm>
          <a:off x="7493000" y="7524749"/>
          <a:ext cx="666750" cy="878417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910166</xdr:colOff>
      <xdr:row>26</xdr:row>
      <xdr:rowOff>303747</xdr:rowOff>
    </xdr:from>
    <xdr:to>
      <xdr:col>8</xdr:col>
      <xdr:colOff>496365</xdr:colOff>
      <xdr:row>27</xdr:row>
      <xdr:rowOff>309039</xdr:rowOff>
    </xdr:to>
    <xdr:sp macro="" textlink="">
      <xdr:nvSpPr>
        <xdr:cNvPr id="29" name="四角形: 角を丸くする 28">
          <a:extLst>
            <a:ext uri="{FF2B5EF4-FFF2-40B4-BE49-F238E27FC236}">
              <a16:creationId xmlns:a16="http://schemas.microsoft.com/office/drawing/2014/main" id="{73537A9C-37C9-448B-81A8-19EE8DA05929}"/>
            </a:ext>
          </a:extLst>
        </xdr:cNvPr>
        <xdr:cNvSpPr/>
      </xdr:nvSpPr>
      <xdr:spPr>
        <a:xfrm>
          <a:off x="6995583" y="7468664"/>
          <a:ext cx="591615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402167</xdr:colOff>
      <xdr:row>16</xdr:row>
      <xdr:rowOff>63500</xdr:rowOff>
    </xdr:from>
    <xdr:to>
      <xdr:col>10</xdr:col>
      <xdr:colOff>0</xdr:colOff>
      <xdr:row>16</xdr:row>
      <xdr:rowOff>338666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CA0DC7F6-D8BB-4797-A499-BF8846117F38}"/>
            </a:ext>
          </a:extLst>
        </xdr:cNvPr>
        <xdr:cNvSpPr/>
      </xdr:nvSpPr>
      <xdr:spPr>
        <a:xfrm>
          <a:off x="7493000" y="4053417"/>
          <a:ext cx="666750" cy="275166"/>
        </a:xfrm>
        <a:prstGeom prst="roundRect">
          <a:avLst/>
        </a:prstGeom>
        <a:noFill/>
        <a:ln w="28575">
          <a:solidFill>
            <a:srgbClr val="FF00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931334</xdr:colOff>
      <xdr:row>16</xdr:row>
      <xdr:rowOff>22231</xdr:rowOff>
    </xdr:from>
    <xdr:to>
      <xdr:col>8</xdr:col>
      <xdr:colOff>490016</xdr:colOff>
      <xdr:row>16</xdr:row>
      <xdr:rowOff>345023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A6ECD40-EA8E-423E-A502-F64368185CCE}"/>
            </a:ext>
          </a:extLst>
        </xdr:cNvPr>
        <xdr:cNvSpPr/>
      </xdr:nvSpPr>
      <xdr:spPr>
        <a:xfrm>
          <a:off x="7016751" y="4012148"/>
          <a:ext cx="564098" cy="322792"/>
        </a:xfrm>
        <a:prstGeom prst="roundRect">
          <a:avLst/>
        </a:prstGeom>
        <a:noFill/>
        <a:ln w="1905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jst.go.jp/contract/movie/index.html" TargetMode="External"/><Relationship Id="rId1" Type="http://schemas.openxmlformats.org/officeDocument/2006/relationships/hyperlink" Target="https://www.jst.go.jp/contract/index2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9"/>
  <sheetViews>
    <sheetView tabSelected="1" view="pageBreakPreview" zoomScaleNormal="100" zoomScaleSheetLayoutView="100" workbookViewId="0">
      <selection activeCell="F7" sqref="F7:J7"/>
    </sheetView>
  </sheetViews>
  <sheetFormatPr defaultColWidth="9" defaultRowHeight="13"/>
  <cols>
    <col min="1" max="1" width="2.36328125" style="1" customWidth="1"/>
    <col min="2" max="2" width="4.6328125" style="1" customWidth="1"/>
    <col min="3" max="3" width="8.08984375" style="1" customWidth="1"/>
    <col min="4" max="4" width="8.6328125" style="1" customWidth="1"/>
    <col min="5" max="14" width="6.6328125" style="1" customWidth="1"/>
    <col min="15" max="15" width="1.36328125" style="1" customWidth="1"/>
    <col min="16" max="16" width="2.36328125" style="1" customWidth="1"/>
    <col min="17" max="16384" width="9" style="1"/>
  </cols>
  <sheetData>
    <row r="1" spans="1:24">
      <c r="B1" s="1" t="s">
        <v>52</v>
      </c>
    </row>
    <row r="5" spans="1:24" ht="16.5">
      <c r="A5" s="2"/>
      <c r="B5" s="3"/>
      <c r="C5" s="3"/>
      <c r="D5" s="4"/>
      <c r="E5" s="3"/>
      <c r="F5" s="3"/>
      <c r="G5" s="3"/>
      <c r="H5" s="3"/>
      <c r="I5" s="2"/>
      <c r="K5" s="3"/>
      <c r="L5" s="3"/>
      <c r="M5" s="3"/>
      <c r="N5" s="3"/>
    </row>
    <row r="6" spans="1:24" ht="16.5">
      <c r="A6" s="5"/>
      <c r="B6" s="3"/>
      <c r="C6" s="3"/>
      <c r="D6" s="3"/>
      <c r="E6" s="87" t="s">
        <v>112</v>
      </c>
      <c r="F6" s="87"/>
      <c r="G6" s="87"/>
      <c r="H6" s="87"/>
      <c r="I6" s="87"/>
      <c r="J6" s="87"/>
      <c r="K6" s="87"/>
      <c r="L6" s="3"/>
      <c r="M6" s="3"/>
      <c r="N6" s="3"/>
    </row>
    <row r="7" spans="1:24" ht="16.5">
      <c r="A7" s="5"/>
      <c r="B7" s="3"/>
      <c r="C7" s="3"/>
      <c r="D7" s="3"/>
      <c r="F7" s="93" t="s">
        <v>55</v>
      </c>
      <c r="G7" s="93"/>
      <c r="H7" s="93"/>
      <c r="I7" s="93"/>
      <c r="J7" s="93"/>
      <c r="K7" s="82"/>
      <c r="L7" s="3"/>
      <c r="M7" s="3"/>
      <c r="N7" s="3"/>
    </row>
    <row r="9" spans="1:24">
      <c r="L9" s="88" t="s">
        <v>63</v>
      </c>
      <c r="M9" s="89"/>
      <c r="N9" s="89"/>
    </row>
    <row r="10" spans="1:24">
      <c r="M10" s="6"/>
      <c r="N10" s="6"/>
    </row>
    <row r="11" spans="1:24">
      <c r="M11" s="6"/>
      <c r="N11" s="6"/>
    </row>
    <row r="12" spans="1:24">
      <c r="B12" s="1" t="s">
        <v>15</v>
      </c>
    </row>
    <row r="13" spans="1:24">
      <c r="B13" s="1" t="s">
        <v>16</v>
      </c>
    </row>
    <row r="15" spans="1:24">
      <c r="X15" s="53"/>
    </row>
    <row r="16" spans="1:24" ht="17.25" customHeight="1">
      <c r="I16" s="6" t="s">
        <v>130</v>
      </c>
      <c r="J16" s="91"/>
      <c r="K16" s="91"/>
      <c r="L16" s="91"/>
      <c r="M16" s="91"/>
      <c r="N16" s="91"/>
    </row>
    <row r="17" spans="2:24" ht="17.25" customHeight="1">
      <c r="I17" s="6" t="s">
        <v>128</v>
      </c>
      <c r="J17" s="91"/>
      <c r="K17" s="91"/>
      <c r="L17" s="91"/>
      <c r="M17" s="91"/>
      <c r="N17" s="56" t="s">
        <v>62</v>
      </c>
    </row>
    <row r="18" spans="2:24">
      <c r="K18" s="6"/>
      <c r="L18" s="7"/>
      <c r="M18" s="7"/>
      <c r="N18" s="7"/>
    </row>
    <row r="19" spans="2:24" ht="17.25" customHeight="1">
      <c r="B19" s="1" t="s">
        <v>53</v>
      </c>
      <c r="D19" s="92"/>
      <c r="E19" s="92"/>
      <c r="F19" s="92"/>
      <c r="G19" s="92"/>
      <c r="H19" s="92"/>
      <c r="I19" s="92"/>
      <c r="J19" s="92"/>
      <c r="K19" s="92"/>
      <c r="L19" s="92"/>
    </row>
    <row r="20" spans="2:24" ht="17.25" customHeight="1">
      <c r="B20" s="1" t="s">
        <v>54</v>
      </c>
      <c r="D20" s="92"/>
      <c r="E20" s="92"/>
      <c r="F20" s="92"/>
      <c r="G20" s="92"/>
      <c r="H20" s="92"/>
      <c r="I20" s="92"/>
      <c r="J20" s="92"/>
      <c r="K20" s="92"/>
      <c r="L20" s="92"/>
    </row>
    <row r="21" spans="2:24" ht="18" customHeight="1">
      <c r="B21" s="1" t="s">
        <v>45</v>
      </c>
      <c r="D21" s="90"/>
      <c r="E21" s="90"/>
      <c r="F21" s="90"/>
      <c r="G21" s="90"/>
      <c r="H21" s="90"/>
      <c r="I21" s="90"/>
      <c r="J21" s="90"/>
      <c r="K21" s="90"/>
      <c r="L21" s="90"/>
    </row>
    <row r="22" spans="2:24" ht="32.25" customHeight="1">
      <c r="B22" s="1" t="s">
        <v>129</v>
      </c>
      <c r="D22" s="90"/>
      <c r="E22" s="90"/>
      <c r="F22" s="90"/>
      <c r="G22" s="90"/>
      <c r="H22" s="90"/>
      <c r="I22" s="90"/>
      <c r="J22" s="90"/>
      <c r="K22" s="90"/>
      <c r="L22" s="90"/>
    </row>
    <row r="23" spans="2:24" ht="17.25" customHeight="1">
      <c r="D23" s="8"/>
      <c r="E23" s="8"/>
      <c r="F23" s="8"/>
      <c r="G23" s="8"/>
    </row>
    <row r="24" spans="2:24" ht="17.25" customHeight="1">
      <c r="D24" s="8"/>
      <c r="E24" s="8"/>
      <c r="F24" s="8"/>
      <c r="G24" s="8"/>
    </row>
    <row r="25" spans="2:24" ht="17.25" customHeight="1">
      <c r="D25" s="44" t="s">
        <v>56</v>
      </c>
      <c r="E25" s="8"/>
      <c r="F25" s="8"/>
      <c r="G25" s="8"/>
    </row>
    <row r="26" spans="2:24" ht="17.25" customHeight="1"/>
    <row r="27" spans="2:24" ht="29.25" customHeight="1">
      <c r="E27" s="94" t="s">
        <v>0</v>
      </c>
      <c r="F27" s="94"/>
      <c r="G27" s="95">
        <f>請求内訳書!I26</f>
        <v>0</v>
      </c>
      <c r="H27" s="96"/>
      <c r="I27" s="96"/>
      <c r="J27" s="96"/>
      <c r="K27" s="9" t="s">
        <v>1</v>
      </c>
      <c r="Q27" s="13"/>
    </row>
    <row r="28" spans="2:24" ht="24.75" customHeight="1">
      <c r="E28" s="97" t="s">
        <v>12</v>
      </c>
      <c r="F28" s="97"/>
      <c r="G28" s="97"/>
      <c r="H28" s="98">
        <f>G27-ROUNDUP(G27/1.1,0)</f>
        <v>0</v>
      </c>
      <c r="I28" s="98"/>
      <c r="J28" s="98"/>
      <c r="K28" s="10" t="s">
        <v>11</v>
      </c>
      <c r="X28" s="10"/>
    </row>
    <row r="30" spans="2:24" ht="20.25" customHeight="1">
      <c r="E30" s="86" t="s">
        <v>58</v>
      </c>
      <c r="F30" s="86"/>
      <c r="G30" s="86"/>
      <c r="H30" s="83"/>
      <c r="I30" s="83"/>
      <c r="J30" s="83"/>
      <c r="K30" s="83"/>
      <c r="R30" s="50"/>
    </row>
    <row r="31" spans="2:24" ht="16.5" customHeight="1">
      <c r="E31" s="85" t="s">
        <v>59</v>
      </c>
      <c r="F31" s="85"/>
      <c r="G31" s="85"/>
      <c r="H31" s="84">
        <f>IF(請求内訳書!I22&lt;0,0,請求内訳書!I22-請求内訳書!I25)</f>
        <v>0</v>
      </c>
      <c r="I31" s="84"/>
      <c r="J31" s="84"/>
      <c r="K31" s="43" t="s">
        <v>57</v>
      </c>
      <c r="R31" s="50"/>
    </row>
    <row r="32" spans="2:24" ht="16.5" customHeight="1">
      <c r="E32" s="85" t="s">
        <v>60</v>
      </c>
      <c r="F32" s="85"/>
      <c r="G32" s="85"/>
      <c r="H32" s="84">
        <f>IF(請求内訳書!I23&lt;0,0,請求内訳書!I23)</f>
        <v>0</v>
      </c>
      <c r="I32" s="84"/>
      <c r="J32" s="84"/>
      <c r="K32" s="43" t="s">
        <v>57</v>
      </c>
      <c r="R32" s="50"/>
    </row>
    <row r="33" spans="4:12" ht="22.5" customHeight="1"/>
    <row r="34" spans="4:12" ht="22.5" customHeight="1"/>
    <row r="35" spans="4:12">
      <c r="D35" s="11" t="s">
        <v>2</v>
      </c>
      <c r="E35" s="11"/>
      <c r="F35" s="12"/>
      <c r="G35" s="12"/>
      <c r="H35" s="12"/>
      <c r="I35" s="12"/>
      <c r="J35" s="12"/>
      <c r="K35" s="12"/>
      <c r="L35" s="12"/>
    </row>
    <row r="36" spans="4:12" ht="15" customHeight="1">
      <c r="D36" s="99" t="s">
        <v>3</v>
      </c>
      <c r="E36" s="100"/>
      <c r="F36" s="101"/>
      <c r="G36" s="102"/>
      <c r="H36" s="102"/>
      <c r="I36" s="102"/>
      <c r="J36" s="102"/>
      <c r="K36" s="102"/>
      <c r="L36" s="103"/>
    </row>
    <row r="37" spans="4:12" ht="15" customHeight="1">
      <c r="D37" s="104" t="s">
        <v>4</v>
      </c>
      <c r="E37" s="105"/>
      <c r="F37" s="106"/>
      <c r="G37" s="107"/>
      <c r="H37" s="107"/>
      <c r="I37" s="107"/>
      <c r="J37" s="107"/>
      <c r="K37" s="107"/>
      <c r="L37" s="108"/>
    </row>
    <row r="38" spans="4:12" ht="15" customHeight="1">
      <c r="D38" s="99" t="s">
        <v>13</v>
      </c>
      <c r="E38" s="100"/>
      <c r="F38" s="101"/>
      <c r="G38" s="102"/>
      <c r="H38" s="102"/>
      <c r="I38" s="102"/>
      <c r="J38" s="102"/>
      <c r="K38" s="102"/>
      <c r="L38" s="103"/>
    </row>
    <row r="39" spans="4:12" ht="15" customHeight="1">
      <c r="D39" s="109" t="s">
        <v>5</v>
      </c>
      <c r="E39" s="110"/>
      <c r="F39" s="111"/>
      <c r="G39" s="112"/>
      <c r="H39" s="112"/>
      <c r="I39" s="112"/>
      <c r="J39" s="112"/>
      <c r="K39" s="112"/>
      <c r="L39" s="113"/>
    </row>
    <row r="40" spans="4:12" ht="15" customHeight="1">
      <c r="D40" s="104" t="s">
        <v>6</v>
      </c>
      <c r="E40" s="105"/>
      <c r="F40" s="106"/>
      <c r="G40" s="107"/>
      <c r="H40" s="107"/>
      <c r="I40" s="107"/>
      <c r="J40" s="107"/>
      <c r="K40" s="107"/>
      <c r="L40" s="108"/>
    </row>
    <row r="41" spans="4:12" ht="15" customHeight="1">
      <c r="D41" s="99" t="s">
        <v>7</v>
      </c>
      <c r="E41" s="100"/>
      <c r="F41" s="101"/>
      <c r="G41" s="102"/>
      <c r="H41" s="102"/>
      <c r="I41" s="102"/>
      <c r="J41" s="102"/>
      <c r="K41" s="102"/>
      <c r="L41" s="103"/>
    </row>
    <row r="42" spans="4:12" ht="15" customHeight="1">
      <c r="D42" s="104" t="s">
        <v>8</v>
      </c>
      <c r="E42" s="105"/>
      <c r="F42" s="106"/>
      <c r="G42" s="107"/>
      <c r="H42" s="107"/>
      <c r="I42" s="107"/>
      <c r="J42" s="107"/>
      <c r="K42" s="107"/>
      <c r="L42" s="108"/>
    </row>
    <row r="43" spans="4:12" ht="15" customHeight="1">
      <c r="D43" s="99" t="s">
        <v>13</v>
      </c>
      <c r="E43" s="100"/>
      <c r="F43" s="117"/>
      <c r="G43" s="118"/>
      <c r="H43" s="118"/>
      <c r="I43" s="118"/>
      <c r="J43" s="118"/>
      <c r="K43" s="118"/>
      <c r="L43" s="119"/>
    </row>
    <row r="44" spans="4:12" ht="15" customHeight="1">
      <c r="D44" s="104" t="s">
        <v>9</v>
      </c>
      <c r="E44" s="105"/>
      <c r="F44" s="114"/>
      <c r="G44" s="115"/>
      <c r="H44" s="115"/>
      <c r="I44" s="115"/>
      <c r="J44" s="115"/>
      <c r="K44" s="115"/>
      <c r="L44" s="116"/>
    </row>
    <row r="45" spans="4:12" ht="9.75" customHeight="1">
      <c r="D45" s="46"/>
      <c r="E45" s="46"/>
      <c r="F45" s="54"/>
      <c r="G45" s="54"/>
      <c r="H45" s="54"/>
      <c r="I45" s="54"/>
      <c r="J45" s="54"/>
      <c r="K45" s="54"/>
      <c r="L45" s="54"/>
    </row>
    <row r="46" spans="4:12">
      <c r="D46" s="13" t="s">
        <v>14</v>
      </c>
    </row>
    <row r="47" spans="4:12">
      <c r="D47" s="14" t="s">
        <v>10</v>
      </c>
    </row>
    <row r="48" spans="4:12">
      <c r="D48" s="13" t="s">
        <v>17</v>
      </c>
    </row>
    <row r="49" spans="14:14">
      <c r="N49" s="40" t="s">
        <v>127</v>
      </c>
    </row>
  </sheetData>
  <sheetProtection sheet="1" selectLockedCells="1"/>
  <mergeCells count="37">
    <mergeCell ref="D39:E39"/>
    <mergeCell ref="F39:L39"/>
    <mergeCell ref="D40:E40"/>
    <mergeCell ref="F40:L40"/>
    <mergeCell ref="D44:E44"/>
    <mergeCell ref="F44:L44"/>
    <mergeCell ref="D41:E41"/>
    <mergeCell ref="F41:L41"/>
    <mergeCell ref="D42:E42"/>
    <mergeCell ref="F42:L42"/>
    <mergeCell ref="D43:E43"/>
    <mergeCell ref="F43:L43"/>
    <mergeCell ref="D36:E36"/>
    <mergeCell ref="F36:L36"/>
    <mergeCell ref="D37:E37"/>
    <mergeCell ref="F37:L37"/>
    <mergeCell ref="D38:E38"/>
    <mergeCell ref="F38:L38"/>
    <mergeCell ref="D22:L22"/>
    <mergeCell ref="E27:F27"/>
    <mergeCell ref="G27:J27"/>
    <mergeCell ref="E28:G28"/>
    <mergeCell ref="H28:J28"/>
    <mergeCell ref="E6:K6"/>
    <mergeCell ref="L9:N9"/>
    <mergeCell ref="D21:L21"/>
    <mergeCell ref="J16:N16"/>
    <mergeCell ref="D19:L19"/>
    <mergeCell ref="D20:L20"/>
    <mergeCell ref="J17:M17"/>
    <mergeCell ref="F7:J7"/>
    <mergeCell ref="H30:K30"/>
    <mergeCell ref="H32:J32"/>
    <mergeCell ref="H31:J31"/>
    <mergeCell ref="E32:G32"/>
    <mergeCell ref="E31:G31"/>
    <mergeCell ref="E30:G30"/>
  </mergeCells>
  <phoneticPr fontId="2"/>
  <dataValidations count="1">
    <dataValidation type="list" allowBlank="1" showInputMessage="1" showErrorMessage="1" sqref="F7:J7" xr:uid="{FC8F167F-E984-4D3A-9A98-E77F9A4AE724}">
      <formula1>"選択してください。,第1四半期分,第2四半期分,第3四半期分,第4四半期分"</formula1>
    </dataValidation>
  </dataValidations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&amp;R(221001)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zoomScaleNormal="100" zoomScaleSheetLayoutView="100" workbookViewId="0">
      <selection activeCell="E22" sqref="E22"/>
    </sheetView>
  </sheetViews>
  <sheetFormatPr defaultRowHeight="13"/>
  <cols>
    <col min="1" max="1" width="0.90625" style="24" customWidth="1"/>
    <col min="2" max="9" width="13.26953125" style="24" customWidth="1"/>
    <col min="10" max="10" width="0.90625" style="24" customWidth="1"/>
    <col min="11" max="11" width="13.26953125" style="24" customWidth="1"/>
    <col min="12" max="16" width="9" style="24" hidden="1" customWidth="1"/>
    <col min="17" max="257" width="9" style="24"/>
    <col min="258" max="258" width="3.08984375" style="24" customWidth="1"/>
    <col min="259" max="259" width="15" style="24" customWidth="1"/>
    <col min="260" max="265" width="13.26953125" style="24" customWidth="1"/>
    <col min="266" max="266" width="3.08984375" style="24" customWidth="1"/>
    <col min="267" max="267" width="13.26953125" style="24" customWidth="1"/>
    <col min="268" max="513" width="9" style="24"/>
    <col min="514" max="514" width="3.08984375" style="24" customWidth="1"/>
    <col min="515" max="515" width="15" style="24" customWidth="1"/>
    <col min="516" max="521" width="13.26953125" style="24" customWidth="1"/>
    <col min="522" max="522" width="3.08984375" style="24" customWidth="1"/>
    <col min="523" max="523" width="13.26953125" style="24" customWidth="1"/>
    <col min="524" max="769" width="9" style="24"/>
    <col min="770" max="770" width="3.08984375" style="24" customWidth="1"/>
    <col min="771" max="771" width="15" style="24" customWidth="1"/>
    <col min="772" max="777" width="13.26953125" style="24" customWidth="1"/>
    <col min="778" max="778" width="3.08984375" style="24" customWidth="1"/>
    <col min="779" max="779" width="13.26953125" style="24" customWidth="1"/>
    <col min="780" max="1025" width="9" style="24"/>
    <col min="1026" max="1026" width="3.08984375" style="24" customWidth="1"/>
    <col min="1027" max="1027" width="15" style="24" customWidth="1"/>
    <col min="1028" max="1033" width="13.26953125" style="24" customWidth="1"/>
    <col min="1034" max="1034" width="3.08984375" style="24" customWidth="1"/>
    <col min="1035" max="1035" width="13.26953125" style="24" customWidth="1"/>
    <col min="1036" max="1281" width="9" style="24"/>
    <col min="1282" max="1282" width="3.08984375" style="24" customWidth="1"/>
    <col min="1283" max="1283" width="15" style="24" customWidth="1"/>
    <col min="1284" max="1289" width="13.26953125" style="24" customWidth="1"/>
    <col min="1290" max="1290" width="3.08984375" style="24" customWidth="1"/>
    <col min="1291" max="1291" width="13.26953125" style="24" customWidth="1"/>
    <col min="1292" max="1537" width="9" style="24"/>
    <col min="1538" max="1538" width="3.08984375" style="24" customWidth="1"/>
    <col min="1539" max="1539" width="15" style="24" customWidth="1"/>
    <col min="1540" max="1545" width="13.26953125" style="24" customWidth="1"/>
    <col min="1546" max="1546" width="3.08984375" style="24" customWidth="1"/>
    <col min="1547" max="1547" width="13.26953125" style="24" customWidth="1"/>
    <col min="1548" max="1793" width="9" style="24"/>
    <col min="1794" max="1794" width="3.08984375" style="24" customWidth="1"/>
    <col min="1795" max="1795" width="15" style="24" customWidth="1"/>
    <col min="1796" max="1801" width="13.26953125" style="24" customWidth="1"/>
    <col min="1802" max="1802" width="3.08984375" style="24" customWidth="1"/>
    <col min="1803" max="1803" width="13.26953125" style="24" customWidth="1"/>
    <col min="1804" max="2049" width="9" style="24"/>
    <col min="2050" max="2050" width="3.08984375" style="24" customWidth="1"/>
    <col min="2051" max="2051" width="15" style="24" customWidth="1"/>
    <col min="2052" max="2057" width="13.26953125" style="24" customWidth="1"/>
    <col min="2058" max="2058" width="3.08984375" style="24" customWidth="1"/>
    <col min="2059" max="2059" width="13.26953125" style="24" customWidth="1"/>
    <col min="2060" max="2305" width="9" style="24"/>
    <col min="2306" max="2306" width="3.08984375" style="24" customWidth="1"/>
    <col min="2307" max="2307" width="15" style="24" customWidth="1"/>
    <col min="2308" max="2313" width="13.26953125" style="24" customWidth="1"/>
    <col min="2314" max="2314" width="3.08984375" style="24" customWidth="1"/>
    <col min="2315" max="2315" width="13.26953125" style="24" customWidth="1"/>
    <col min="2316" max="2561" width="9" style="24"/>
    <col min="2562" max="2562" width="3.08984375" style="24" customWidth="1"/>
    <col min="2563" max="2563" width="15" style="24" customWidth="1"/>
    <col min="2564" max="2569" width="13.26953125" style="24" customWidth="1"/>
    <col min="2570" max="2570" width="3.08984375" style="24" customWidth="1"/>
    <col min="2571" max="2571" width="13.26953125" style="24" customWidth="1"/>
    <col min="2572" max="2817" width="9" style="24"/>
    <col min="2818" max="2818" width="3.08984375" style="24" customWidth="1"/>
    <col min="2819" max="2819" width="15" style="24" customWidth="1"/>
    <col min="2820" max="2825" width="13.26953125" style="24" customWidth="1"/>
    <col min="2826" max="2826" width="3.08984375" style="24" customWidth="1"/>
    <col min="2827" max="2827" width="13.26953125" style="24" customWidth="1"/>
    <col min="2828" max="3073" width="9" style="24"/>
    <col min="3074" max="3074" width="3.08984375" style="24" customWidth="1"/>
    <col min="3075" max="3075" width="15" style="24" customWidth="1"/>
    <col min="3076" max="3081" width="13.26953125" style="24" customWidth="1"/>
    <col min="3082" max="3082" width="3.08984375" style="24" customWidth="1"/>
    <col min="3083" max="3083" width="13.26953125" style="24" customWidth="1"/>
    <col min="3084" max="3329" width="9" style="24"/>
    <col min="3330" max="3330" width="3.08984375" style="24" customWidth="1"/>
    <col min="3331" max="3331" width="15" style="24" customWidth="1"/>
    <col min="3332" max="3337" width="13.26953125" style="24" customWidth="1"/>
    <col min="3338" max="3338" width="3.08984375" style="24" customWidth="1"/>
    <col min="3339" max="3339" width="13.26953125" style="24" customWidth="1"/>
    <col min="3340" max="3585" width="9" style="24"/>
    <col min="3586" max="3586" width="3.08984375" style="24" customWidth="1"/>
    <col min="3587" max="3587" width="15" style="24" customWidth="1"/>
    <col min="3588" max="3593" width="13.26953125" style="24" customWidth="1"/>
    <col min="3594" max="3594" width="3.08984375" style="24" customWidth="1"/>
    <col min="3595" max="3595" width="13.26953125" style="24" customWidth="1"/>
    <col min="3596" max="3841" width="9" style="24"/>
    <col min="3842" max="3842" width="3.08984375" style="24" customWidth="1"/>
    <col min="3843" max="3843" width="15" style="24" customWidth="1"/>
    <col min="3844" max="3849" width="13.26953125" style="24" customWidth="1"/>
    <col min="3850" max="3850" width="3.08984375" style="24" customWidth="1"/>
    <col min="3851" max="3851" width="13.26953125" style="24" customWidth="1"/>
    <col min="3852" max="4097" width="9" style="24"/>
    <col min="4098" max="4098" width="3.08984375" style="24" customWidth="1"/>
    <col min="4099" max="4099" width="15" style="24" customWidth="1"/>
    <col min="4100" max="4105" width="13.26953125" style="24" customWidth="1"/>
    <col min="4106" max="4106" width="3.08984375" style="24" customWidth="1"/>
    <col min="4107" max="4107" width="13.26953125" style="24" customWidth="1"/>
    <col min="4108" max="4353" width="9" style="24"/>
    <col min="4354" max="4354" width="3.08984375" style="24" customWidth="1"/>
    <col min="4355" max="4355" width="15" style="24" customWidth="1"/>
    <col min="4356" max="4361" width="13.26953125" style="24" customWidth="1"/>
    <col min="4362" max="4362" width="3.08984375" style="24" customWidth="1"/>
    <col min="4363" max="4363" width="13.26953125" style="24" customWidth="1"/>
    <col min="4364" max="4609" width="9" style="24"/>
    <col min="4610" max="4610" width="3.08984375" style="24" customWidth="1"/>
    <col min="4611" max="4611" width="15" style="24" customWidth="1"/>
    <col min="4612" max="4617" width="13.26953125" style="24" customWidth="1"/>
    <col min="4618" max="4618" width="3.08984375" style="24" customWidth="1"/>
    <col min="4619" max="4619" width="13.26953125" style="24" customWidth="1"/>
    <col min="4620" max="4865" width="9" style="24"/>
    <col min="4866" max="4866" width="3.08984375" style="24" customWidth="1"/>
    <col min="4867" max="4867" width="15" style="24" customWidth="1"/>
    <col min="4868" max="4873" width="13.26953125" style="24" customWidth="1"/>
    <col min="4874" max="4874" width="3.08984375" style="24" customWidth="1"/>
    <col min="4875" max="4875" width="13.26953125" style="24" customWidth="1"/>
    <col min="4876" max="5121" width="9" style="24"/>
    <col min="5122" max="5122" width="3.08984375" style="24" customWidth="1"/>
    <col min="5123" max="5123" width="15" style="24" customWidth="1"/>
    <col min="5124" max="5129" width="13.26953125" style="24" customWidth="1"/>
    <col min="5130" max="5130" width="3.08984375" style="24" customWidth="1"/>
    <col min="5131" max="5131" width="13.26953125" style="24" customWidth="1"/>
    <col min="5132" max="5377" width="9" style="24"/>
    <col min="5378" max="5378" width="3.08984375" style="24" customWidth="1"/>
    <col min="5379" max="5379" width="15" style="24" customWidth="1"/>
    <col min="5380" max="5385" width="13.26953125" style="24" customWidth="1"/>
    <col min="5386" max="5386" width="3.08984375" style="24" customWidth="1"/>
    <col min="5387" max="5387" width="13.26953125" style="24" customWidth="1"/>
    <col min="5388" max="5633" width="9" style="24"/>
    <col min="5634" max="5634" width="3.08984375" style="24" customWidth="1"/>
    <col min="5635" max="5635" width="15" style="24" customWidth="1"/>
    <col min="5636" max="5641" width="13.26953125" style="24" customWidth="1"/>
    <col min="5642" max="5642" width="3.08984375" style="24" customWidth="1"/>
    <col min="5643" max="5643" width="13.26953125" style="24" customWidth="1"/>
    <col min="5644" max="5889" width="9" style="24"/>
    <col min="5890" max="5890" width="3.08984375" style="24" customWidth="1"/>
    <col min="5891" max="5891" width="15" style="24" customWidth="1"/>
    <col min="5892" max="5897" width="13.26953125" style="24" customWidth="1"/>
    <col min="5898" max="5898" width="3.08984375" style="24" customWidth="1"/>
    <col min="5899" max="5899" width="13.26953125" style="24" customWidth="1"/>
    <col min="5900" max="6145" width="9" style="24"/>
    <col min="6146" max="6146" width="3.08984375" style="24" customWidth="1"/>
    <col min="6147" max="6147" width="15" style="24" customWidth="1"/>
    <col min="6148" max="6153" width="13.26953125" style="24" customWidth="1"/>
    <col min="6154" max="6154" width="3.08984375" style="24" customWidth="1"/>
    <col min="6155" max="6155" width="13.26953125" style="24" customWidth="1"/>
    <col min="6156" max="6401" width="9" style="24"/>
    <col min="6402" max="6402" width="3.08984375" style="24" customWidth="1"/>
    <col min="6403" max="6403" width="15" style="24" customWidth="1"/>
    <col min="6404" max="6409" width="13.26953125" style="24" customWidth="1"/>
    <col min="6410" max="6410" width="3.08984375" style="24" customWidth="1"/>
    <col min="6411" max="6411" width="13.26953125" style="24" customWidth="1"/>
    <col min="6412" max="6657" width="9" style="24"/>
    <col min="6658" max="6658" width="3.08984375" style="24" customWidth="1"/>
    <col min="6659" max="6659" width="15" style="24" customWidth="1"/>
    <col min="6660" max="6665" width="13.26953125" style="24" customWidth="1"/>
    <col min="6666" max="6666" width="3.08984375" style="24" customWidth="1"/>
    <col min="6667" max="6667" width="13.26953125" style="24" customWidth="1"/>
    <col min="6668" max="6913" width="9" style="24"/>
    <col min="6914" max="6914" width="3.08984375" style="24" customWidth="1"/>
    <col min="6915" max="6915" width="15" style="24" customWidth="1"/>
    <col min="6916" max="6921" width="13.26953125" style="24" customWidth="1"/>
    <col min="6922" max="6922" width="3.08984375" style="24" customWidth="1"/>
    <col min="6923" max="6923" width="13.26953125" style="24" customWidth="1"/>
    <col min="6924" max="7169" width="9" style="24"/>
    <col min="7170" max="7170" width="3.08984375" style="24" customWidth="1"/>
    <col min="7171" max="7171" width="15" style="24" customWidth="1"/>
    <col min="7172" max="7177" width="13.26953125" style="24" customWidth="1"/>
    <col min="7178" max="7178" width="3.08984375" style="24" customWidth="1"/>
    <col min="7179" max="7179" width="13.26953125" style="24" customWidth="1"/>
    <col min="7180" max="7425" width="9" style="24"/>
    <col min="7426" max="7426" width="3.08984375" style="24" customWidth="1"/>
    <col min="7427" max="7427" width="15" style="24" customWidth="1"/>
    <col min="7428" max="7433" width="13.26953125" style="24" customWidth="1"/>
    <col min="7434" max="7434" width="3.08984375" style="24" customWidth="1"/>
    <col min="7435" max="7435" width="13.26953125" style="24" customWidth="1"/>
    <col min="7436" max="7681" width="9" style="24"/>
    <col min="7682" max="7682" width="3.08984375" style="24" customWidth="1"/>
    <col min="7683" max="7683" width="15" style="24" customWidth="1"/>
    <col min="7684" max="7689" width="13.26953125" style="24" customWidth="1"/>
    <col min="7690" max="7690" width="3.08984375" style="24" customWidth="1"/>
    <col min="7691" max="7691" width="13.26953125" style="24" customWidth="1"/>
    <col min="7692" max="7937" width="9" style="24"/>
    <col min="7938" max="7938" width="3.08984375" style="24" customWidth="1"/>
    <col min="7939" max="7939" width="15" style="24" customWidth="1"/>
    <col min="7940" max="7945" width="13.26953125" style="24" customWidth="1"/>
    <col min="7946" max="7946" width="3.08984375" style="24" customWidth="1"/>
    <col min="7947" max="7947" width="13.26953125" style="24" customWidth="1"/>
    <col min="7948" max="8193" width="9" style="24"/>
    <col min="8194" max="8194" width="3.08984375" style="24" customWidth="1"/>
    <col min="8195" max="8195" width="15" style="24" customWidth="1"/>
    <col min="8196" max="8201" width="13.26953125" style="24" customWidth="1"/>
    <col min="8202" max="8202" width="3.08984375" style="24" customWidth="1"/>
    <col min="8203" max="8203" width="13.26953125" style="24" customWidth="1"/>
    <col min="8204" max="8449" width="9" style="24"/>
    <col min="8450" max="8450" width="3.08984375" style="24" customWidth="1"/>
    <col min="8451" max="8451" width="15" style="24" customWidth="1"/>
    <col min="8452" max="8457" width="13.26953125" style="24" customWidth="1"/>
    <col min="8458" max="8458" width="3.08984375" style="24" customWidth="1"/>
    <col min="8459" max="8459" width="13.26953125" style="24" customWidth="1"/>
    <col min="8460" max="8705" width="9" style="24"/>
    <col min="8706" max="8706" width="3.08984375" style="24" customWidth="1"/>
    <col min="8707" max="8707" width="15" style="24" customWidth="1"/>
    <col min="8708" max="8713" width="13.26953125" style="24" customWidth="1"/>
    <col min="8714" max="8714" width="3.08984375" style="24" customWidth="1"/>
    <col min="8715" max="8715" width="13.26953125" style="24" customWidth="1"/>
    <col min="8716" max="8961" width="9" style="24"/>
    <col min="8962" max="8962" width="3.08984375" style="24" customWidth="1"/>
    <col min="8963" max="8963" width="15" style="24" customWidth="1"/>
    <col min="8964" max="8969" width="13.26953125" style="24" customWidth="1"/>
    <col min="8970" max="8970" width="3.08984375" style="24" customWidth="1"/>
    <col min="8971" max="8971" width="13.26953125" style="24" customWidth="1"/>
    <col min="8972" max="9217" width="9" style="24"/>
    <col min="9218" max="9218" width="3.08984375" style="24" customWidth="1"/>
    <col min="9219" max="9219" width="15" style="24" customWidth="1"/>
    <col min="9220" max="9225" width="13.26953125" style="24" customWidth="1"/>
    <col min="9226" max="9226" width="3.08984375" style="24" customWidth="1"/>
    <col min="9227" max="9227" width="13.26953125" style="24" customWidth="1"/>
    <col min="9228" max="9473" width="9" style="24"/>
    <col min="9474" max="9474" width="3.08984375" style="24" customWidth="1"/>
    <col min="9475" max="9475" width="15" style="24" customWidth="1"/>
    <col min="9476" max="9481" width="13.26953125" style="24" customWidth="1"/>
    <col min="9482" max="9482" width="3.08984375" style="24" customWidth="1"/>
    <col min="9483" max="9483" width="13.26953125" style="24" customWidth="1"/>
    <col min="9484" max="9729" width="9" style="24"/>
    <col min="9730" max="9730" width="3.08984375" style="24" customWidth="1"/>
    <col min="9731" max="9731" width="15" style="24" customWidth="1"/>
    <col min="9732" max="9737" width="13.26953125" style="24" customWidth="1"/>
    <col min="9738" max="9738" width="3.08984375" style="24" customWidth="1"/>
    <col min="9739" max="9739" width="13.26953125" style="24" customWidth="1"/>
    <col min="9740" max="9985" width="9" style="24"/>
    <col min="9986" max="9986" width="3.08984375" style="24" customWidth="1"/>
    <col min="9987" max="9987" width="15" style="24" customWidth="1"/>
    <col min="9988" max="9993" width="13.26953125" style="24" customWidth="1"/>
    <col min="9994" max="9994" width="3.08984375" style="24" customWidth="1"/>
    <col min="9995" max="9995" width="13.26953125" style="24" customWidth="1"/>
    <col min="9996" max="10241" width="9" style="24"/>
    <col min="10242" max="10242" width="3.08984375" style="24" customWidth="1"/>
    <col min="10243" max="10243" width="15" style="24" customWidth="1"/>
    <col min="10244" max="10249" width="13.26953125" style="24" customWidth="1"/>
    <col min="10250" max="10250" width="3.08984375" style="24" customWidth="1"/>
    <col min="10251" max="10251" width="13.26953125" style="24" customWidth="1"/>
    <col min="10252" max="10497" width="9" style="24"/>
    <col min="10498" max="10498" width="3.08984375" style="24" customWidth="1"/>
    <col min="10499" max="10499" width="15" style="24" customWidth="1"/>
    <col min="10500" max="10505" width="13.26953125" style="24" customWidth="1"/>
    <col min="10506" max="10506" width="3.08984375" style="24" customWidth="1"/>
    <col min="10507" max="10507" width="13.26953125" style="24" customWidth="1"/>
    <col min="10508" max="10753" width="9" style="24"/>
    <col min="10754" max="10754" width="3.08984375" style="24" customWidth="1"/>
    <col min="10755" max="10755" width="15" style="24" customWidth="1"/>
    <col min="10756" max="10761" width="13.26953125" style="24" customWidth="1"/>
    <col min="10762" max="10762" width="3.08984375" style="24" customWidth="1"/>
    <col min="10763" max="10763" width="13.26953125" style="24" customWidth="1"/>
    <col min="10764" max="11009" width="9" style="24"/>
    <col min="11010" max="11010" width="3.08984375" style="24" customWidth="1"/>
    <col min="11011" max="11011" width="15" style="24" customWidth="1"/>
    <col min="11012" max="11017" width="13.26953125" style="24" customWidth="1"/>
    <col min="11018" max="11018" width="3.08984375" style="24" customWidth="1"/>
    <col min="11019" max="11019" width="13.26953125" style="24" customWidth="1"/>
    <col min="11020" max="11265" width="9" style="24"/>
    <col min="11266" max="11266" width="3.08984375" style="24" customWidth="1"/>
    <col min="11267" max="11267" width="15" style="24" customWidth="1"/>
    <col min="11268" max="11273" width="13.26953125" style="24" customWidth="1"/>
    <col min="11274" max="11274" width="3.08984375" style="24" customWidth="1"/>
    <col min="11275" max="11275" width="13.26953125" style="24" customWidth="1"/>
    <col min="11276" max="11521" width="9" style="24"/>
    <col min="11522" max="11522" width="3.08984375" style="24" customWidth="1"/>
    <col min="11523" max="11523" width="15" style="24" customWidth="1"/>
    <col min="11524" max="11529" width="13.26953125" style="24" customWidth="1"/>
    <col min="11530" max="11530" width="3.08984375" style="24" customWidth="1"/>
    <col min="11531" max="11531" width="13.26953125" style="24" customWidth="1"/>
    <col min="11532" max="11777" width="9" style="24"/>
    <col min="11778" max="11778" width="3.08984375" style="24" customWidth="1"/>
    <col min="11779" max="11779" width="15" style="24" customWidth="1"/>
    <col min="11780" max="11785" width="13.26953125" style="24" customWidth="1"/>
    <col min="11786" max="11786" width="3.08984375" style="24" customWidth="1"/>
    <col min="11787" max="11787" width="13.26953125" style="24" customWidth="1"/>
    <col min="11788" max="12033" width="9" style="24"/>
    <col min="12034" max="12034" width="3.08984375" style="24" customWidth="1"/>
    <col min="12035" max="12035" width="15" style="24" customWidth="1"/>
    <col min="12036" max="12041" width="13.26953125" style="24" customWidth="1"/>
    <col min="12042" max="12042" width="3.08984375" style="24" customWidth="1"/>
    <col min="12043" max="12043" width="13.26953125" style="24" customWidth="1"/>
    <col min="12044" max="12289" width="9" style="24"/>
    <col min="12290" max="12290" width="3.08984375" style="24" customWidth="1"/>
    <col min="12291" max="12291" width="15" style="24" customWidth="1"/>
    <col min="12292" max="12297" width="13.26953125" style="24" customWidth="1"/>
    <col min="12298" max="12298" width="3.08984375" style="24" customWidth="1"/>
    <col min="12299" max="12299" width="13.26953125" style="24" customWidth="1"/>
    <col min="12300" max="12545" width="9" style="24"/>
    <col min="12546" max="12546" width="3.08984375" style="24" customWidth="1"/>
    <col min="12547" max="12547" width="15" style="24" customWidth="1"/>
    <col min="12548" max="12553" width="13.26953125" style="24" customWidth="1"/>
    <col min="12554" max="12554" width="3.08984375" style="24" customWidth="1"/>
    <col min="12555" max="12555" width="13.26953125" style="24" customWidth="1"/>
    <col min="12556" max="12801" width="9" style="24"/>
    <col min="12802" max="12802" width="3.08984375" style="24" customWidth="1"/>
    <col min="12803" max="12803" width="15" style="24" customWidth="1"/>
    <col min="12804" max="12809" width="13.26953125" style="24" customWidth="1"/>
    <col min="12810" max="12810" width="3.08984375" style="24" customWidth="1"/>
    <col min="12811" max="12811" width="13.26953125" style="24" customWidth="1"/>
    <col min="12812" max="13057" width="9" style="24"/>
    <col min="13058" max="13058" width="3.08984375" style="24" customWidth="1"/>
    <col min="13059" max="13059" width="15" style="24" customWidth="1"/>
    <col min="13060" max="13065" width="13.26953125" style="24" customWidth="1"/>
    <col min="13066" max="13066" width="3.08984375" style="24" customWidth="1"/>
    <col min="13067" max="13067" width="13.26953125" style="24" customWidth="1"/>
    <col min="13068" max="13313" width="9" style="24"/>
    <col min="13314" max="13314" width="3.08984375" style="24" customWidth="1"/>
    <col min="13315" max="13315" width="15" style="24" customWidth="1"/>
    <col min="13316" max="13321" width="13.26953125" style="24" customWidth="1"/>
    <col min="13322" max="13322" width="3.08984375" style="24" customWidth="1"/>
    <col min="13323" max="13323" width="13.26953125" style="24" customWidth="1"/>
    <col min="13324" max="13569" width="9" style="24"/>
    <col min="13570" max="13570" width="3.08984375" style="24" customWidth="1"/>
    <col min="13571" max="13571" width="15" style="24" customWidth="1"/>
    <col min="13572" max="13577" width="13.26953125" style="24" customWidth="1"/>
    <col min="13578" max="13578" width="3.08984375" style="24" customWidth="1"/>
    <col min="13579" max="13579" width="13.26953125" style="24" customWidth="1"/>
    <col min="13580" max="13825" width="9" style="24"/>
    <col min="13826" max="13826" width="3.08984375" style="24" customWidth="1"/>
    <col min="13827" max="13827" width="15" style="24" customWidth="1"/>
    <col min="13828" max="13833" width="13.26953125" style="24" customWidth="1"/>
    <col min="13834" max="13834" width="3.08984375" style="24" customWidth="1"/>
    <col min="13835" max="13835" width="13.26953125" style="24" customWidth="1"/>
    <col min="13836" max="14081" width="9" style="24"/>
    <col min="14082" max="14082" width="3.08984375" style="24" customWidth="1"/>
    <col min="14083" max="14083" width="15" style="24" customWidth="1"/>
    <col min="14084" max="14089" width="13.26953125" style="24" customWidth="1"/>
    <col min="14090" max="14090" width="3.08984375" style="24" customWidth="1"/>
    <col min="14091" max="14091" width="13.26953125" style="24" customWidth="1"/>
    <col min="14092" max="14337" width="9" style="24"/>
    <col min="14338" max="14338" width="3.08984375" style="24" customWidth="1"/>
    <col min="14339" max="14339" width="15" style="24" customWidth="1"/>
    <col min="14340" max="14345" width="13.26953125" style="24" customWidth="1"/>
    <col min="14346" max="14346" width="3.08984375" style="24" customWidth="1"/>
    <col min="14347" max="14347" width="13.26953125" style="24" customWidth="1"/>
    <col min="14348" max="14593" width="9" style="24"/>
    <col min="14594" max="14594" width="3.08984375" style="24" customWidth="1"/>
    <col min="14595" max="14595" width="15" style="24" customWidth="1"/>
    <col min="14596" max="14601" width="13.26953125" style="24" customWidth="1"/>
    <col min="14602" max="14602" width="3.08984375" style="24" customWidth="1"/>
    <col min="14603" max="14603" width="13.26953125" style="24" customWidth="1"/>
    <col min="14604" max="14849" width="9" style="24"/>
    <col min="14850" max="14850" width="3.08984375" style="24" customWidth="1"/>
    <col min="14851" max="14851" width="15" style="24" customWidth="1"/>
    <col min="14852" max="14857" width="13.26953125" style="24" customWidth="1"/>
    <col min="14858" max="14858" width="3.08984375" style="24" customWidth="1"/>
    <col min="14859" max="14859" width="13.26953125" style="24" customWidth="1"/>
    <col min="14860" max="15105" width="9" style="24"/>
    <col min="15106" max="15106" width="3.08984375" style="24" customWidth="1"/>
    <col min="15107" max="15107" width="15" style="24" customWidth="1"/>
    <col min="15108" max="15113" width="13.26953125" style="24" customWidth="1"/>
    <col min="15114" max="15114" width="3.08984375" style="24" customWidth="1"/>
    <col min="15115" max="15115" width="13.26953125" style="24" customWidth="1"/>
    <col min="15116" max="15361" width="9" style="24"/>
    <col min="15362" max="15362" width="3.08984375" style="24" customWidth="1"/>
    <col min="15363" max="15363" width="15" style="24" customWidth="1"/>
    <col min="15364" max="15369" width="13.26953125" style="24" customWidth="1"/>
    <col min="15370" max="15370" width="3.08984375" style="24" customWidth="1"/>
    <col min="15371" max="15371" width="13.26953125" style="24" customWidth="1"/>
    <col min="15372" max="15617" width="9" style="24"/>
    <col min="15618" max="15618" width="3.08984375" style="24" customWidth="1"/>
    <col min="15619" max="15619" width="15" style="24" customWidth="1"/>
    <col min="15620" max="15625" width="13.26953125" style="24" customWidth="1"/>
    <col min="15626" max="15626" width="3.08984375" style="24" customWidth="1"/>
    <col min="15627" max="15627" width="13.26953125" style="24" customWidth="1"/>
    <col min="15628" max="15873" width="9" style="24"/>
    <col min="15874" max="15874" width="3.08984375" style="24" customWidth="1"/>
    <col min="15875" max="15875" width="15" style="24" customWidth="1"/>
    <col min="15876" max="15881" width="13.26953125" style="24" customWidth="1"/>
    <col min="15882" max="15882" width="3.08984375" style="24" customWidth="1"/>
    <col min="15883" max="15883" width="13.26953125" style="24" customWidth="1"/>
    <col min="15884" max="16129" width="9" style="24"/>
    <col min="16130" max="16130" width="3.08984375" style="24" customWidth="1"/>
    <col min="16131" max="16131" width="15" style="24" customWidth="1"/>
    <col min="16132" max="16137" width="13.26953125" style="24" customWidth="1"/>
    <col min="16138" max="16138" width="3.08984375" style="24" customWidth="1"/>
    <col min="16139" max="16139" width="13.26953125" style="24" customWidth="1"/>
    <col min="16140" max="16384" width="9" style="24"/>
  </cols>
  <sheetData>
    <row r="1" spans="1:10" s="15" customFormat="1" ht="13.5" customHeight="1" thickBot="1">
      <c r="B1" s="15" t="s">
        <v>44</v>
      </c>
      <c r="D1" s="16"/>
      <c r="E1" s="17"/>
      <c r="F1" s="17"/>
      <c r="G1" s="17"/>
      <c r="H1" s="17"/>
      <c r="I1" s="38"/>
    </row>
    <row r="2" spans="1:10" s="15" customFormat="1" ht="13.5" customHeight="1" thickBot="1">
      <c r="D2" s="17"/>
      <c r="E2" s="17"/>
      <c r="F2" s="17"/>
      <c r="G2" s="17"/>
      <c r="H2" s="18" t="s">
        <v>18</v>
      </c>
      <c r="I2" s="19">
        <f>IF(C36=0,0,C37/C36)</f>
        <v>0</v>
      </c>
    </row>
    <row r="3" spans="1:10" s="15" customFormat="1" ht="19.5" customHeight="1">
      <c r="D3" s="17"/>
      <c r="E3" s="17"/>
      <c r="F3" s="17"/>
      <c r="G3" s="17"/>
      <c r="H3" s="17"/>
    </row>
    <row r="4" spans="1:10" s="15" customFormat="1" ht="16.5">
      <c r="H4" s="22"/>
      <c r="I4" s="22"/>
    </row>
    <row r="5" spans="1:10" s="15" customFormat="1" ht="16.5">
      <c r="A5" s="21"/>
      <c r="B5" s="22"/>
      <c r="C5" s="22"/>
      <c r="D5" s="22"/>
      <c r="E5" s="23"/>
      <c r="F5" s="22"/>
      <c r="G5" s="22"/>
      <c r="H5" s="22"/>
      <c r="I5" s="22"/>
      <c r="J5" s="21"/>
    </row>
    <row r="6" spans="1:10" s="15" customFormat="1" ht="16.5">
      <c r="A6" s="21"/>
      <c r="B6" s="22"/>
      <c r="C6" s="22"/>
      <c r="D6" s="120" t="s">
        <v>113</v>
      </c>
      <c r="E6" s="120"/>
      <c r="F6" s="120"/>
      <c r="G6" s="120"/>
      <c r="H6" s="22"/>
      <c r="I6" s="22"/>
      <c r="J6" s="21"/>
    </row>
    <row r="7" spans="1:10" s="15" customFormat="1" ht="16.5">
      <c r="A7" s="21"/>
      <c r="B7" s="22"/>
      <c r="C7" s="22"/>
      <c r="D7" s="22"/>
      <c r="E7" s="121" t="str">
        <f>請求書!F7</f>
        <v>選択してください。</v>
      </c>
      <c r="F7" s="121"/>
      <c r="H7" s="22"/>
      <c r="I7" s="22"/>
      <c r="J7" s="21"/>
    </row>
    <row r="8" spans="1:10" s="15" customFormat="1" ht="16.5">
      <c r="A8" s="21"/>
      <c r="B8" s="22"/>
      <c r="C8" s="22"/>
      <c r="D8" s="22"/>
      <c r="E8" s="22"/>
      <c r="F8" s="21"/>
      <c r="H8" s="22"/>
      <c r="I8" s="22"/>
      <c r="J8" s="21"/>
    </row>
    <row r="9" spans="1:10" s="15" customFormat="1" ht="16.5">
      <c r="A9" s="21"/>
      <c r="B9" s="22"/>
      <c r="C9" s="22"/>
      <c r="D9" s="22"/>
      <c r="E9" s="22"/>
      <c r="F9" s="21"/>
      <c r="H9" s="22"/>
      <c r="I9" s="22"/>
      <c r="J9" s="21"/>
    </row>
    <row r="10" spans="1:10" s="15" customFormat="1" ht="16.5">
      <c r="A10" s="21"/>
      <c r="B10" s="22"/>
      <c r="C10" s="22"/>
      <c r="D10" s="22"/>
      <c r="E10" s="22"/>
      <c r="F10" s="21"/>
      <c r="H10" s="22"/>
      <c r="I10" s="22"/>
      <c r="J10" s="21"/>
    </row>
    <row r="11" spans="1:10" s="15" customFormat="1" ht="16.5">
      <c r="A11" s="21"/>
      <c r="B11" s="22"/>
      <c r="C11" s="22"/>
      <c r="D11" s="22"/>
      <c r="E11" s="22"/>
      <c r="F11" s="37" t="s">
        <v>131</v>
      </c>
      <c r="G11" s="127">
        <f>請求書!J16</f>
        <v>0</v>
      </c>
      <c r="H11" s="127"/>
      <c r="I11" s="127"/>
      <c r="J11" s="21"/>
    </row>
    <row r="12" spans="1:10" s="15" customFormat="1" ht="17.25" customHeight="1">
      <c r="A12" s="21"/>
      <c r="B12" s="22"/>
      <c r="C12" s="22"/>
      <c r="D12" s="22"/>
      <c r="E12" s="22"/>
      <c r="F12" s="37" t="s">
        <v>128</v>
      </c>
      <c r="G12" s="128">
        <f>請求書!J17</f>
        <v>0</v>
      </c>
      <c r="H12" s="128"/>
      <c r="I12" s="128"/>
      <c r="J12" s="21"/>
    </row>
    <row r="13" spans="1:10" s="15" customFormat="1" ht="17.25" customHeight="1">
      <c r="A13" s="21"/>
      <c r="B13" s="22"/>
      <c r="C13" s="22"/>
      <c r="D13" s="22"/>
      <c r="E13" s="22"/>
      <c r="F13" s="37" t="s">
        <v>53</v>
      </c>
      <c r="G13" s="128">
        <f>請求書!D19</f>
        <v>0</v>
      </c>
      <c r="H13" s="128"/>
      <c r="I13" s="128"/>
      <c r="J13" s="21"/>
    </row>
    <row r="14" spans="1:10" s="15" customFormat="1" ht="17.25" customHeight="1">
      <c r="A14" s="21"/>
      <c r="B14" s="22"/>
      <c r="C14" s="22"/>
      <c r="D14" s="22"/>
      <c r="E14" s="22"/>
      <c r="F14" s="37" t="s">
        <v>54</v>
      </c>
      <c r="G14" s="128">
        <f>請求書!D20</f>
        <v>0</v>
      </c>
      <c r="H14" s="128"/>
      <c r="I14" s="128"/>
      <c r="J14" s="21"/>
    </row>
    <row r="15" spans="1:10" s="15" customFormat="1" ht="17.25" customHeight="1">
      <c r="A15" s="21"/>
      <c r="B15" s="22"/>
      <c r="C15" s="22"/>
      <c r="D15" s="22"/>
      <c r="E15" s="22"/>
      <c r="F15" s="37" t="s">
        <v>45</v>
      </c>
      <c r="G15" s="128">
        <f>請求書!D21</f>
        <v>0</v>
      </c>
      <c r="H15" s="128"/>
      <c r="I15" s="128"/>
      <c r="J15" s="21"/>
    </row>
    <row r="16" spans="1:10" s="15" customFormat="1" ht="49.5" customHeight="1">
      <c r="A16" s="21"/>
      <c r="B16" s="22"/>
      <c r="C16" s="22"/>
      <c r="D16" s="22"/>
      <c r="E16" s="22"/>
      <c r="F16" s="37" t="s">
        <v>129</v>
      </c>
      <c r="G16" s="126">
        <f>請求書!D22</f>
        <v>0</v>
      </c>
      <c r="H16" s="126"/>
      <c r="I16" s="126"/>
      <c r="J16" s="21"/>
    </row>
    <row r="17" spans="1:16" s="15" customFormat="1" ht="16.5">
      <c r="A17" s="21"/>
      <c r="B17" s="22"/>
      <c r="C17" s="22"/>
      <c r="D17" s="22"/>
      <c r="E17" s="22"/>
      <c r="F17" s="21"/>
      <c r="H17" s="22"/>
      <c r="I17" s="22"/>
      <c r="J17" s="21"/>
    </row>
    <row r="18" spans="1:16" s="15" customFormat="1" ht="16.5">
      <c r="A18" s="21"/>
      <c r="B18" s="22"/>
      <c r="C18" s="22"/>
      <c r="D18" s="22"/>
      <c r="E18" s="22"/>
      <c r="F18" s="21"/>
      <c r="H18" s="22"/>
      <c r="I18" s="22"/>
      <c r="J18" s="21"/>
    </row>
    <row r="19" spans="1:16" ht="14">
      <c r="B19" s="122" t="s">
        <v>20</v>
      </c>
      <c r="C19" s="122"/>
      <c r="D19" s="122"/>
    </row>
    <row r="20" spans="1:16">
      <c r="B20" s="15"/>
      <c r="C20" s="15"/>
      <c r="D20" s="15"/>
      <c r="E20" s="15"/>
      <c r="F20" s="15"/>
      <c r="G20" s="15"/>
      <c r="H20" s="15"/>
      <c r="I20" s="20" t="s">
        <v>19</v>
      </c>
      <c r="K20" s="20"/>
    </row>
    <row r="21" spans="1:16" ht="30.75" customHeight="1">
      <c r="B21" s="124" t="s">
        <v>61</v>
      </c>
      <c r="C21" s="125"/>
      <c r="D21" s="25" t="s">
        <v>21</v>
      </c>
      <c r="E21" s="25" t="s">
        <v>22</v>
      </c>
      <c r="F21" s="25" t="s">
        <v>23</v>
      </c>
      <c r="G21" s="25" t="s">
        <v>24</v>
      </c>
      <c r="H21" s="25" t="s">
        <v>25</v>
      </c>
      <c r="I21" s="25" t="s">
        <v>26</v>
      </c>
      <c r="L21" s="123" t="s">
        <v>27</v>
      </c>
      <c r="M21" s="123"/>
      <c r="N21" s="26"/>
      <c r="O21" s="26"/>
      <c r="P21" s="26"/>
    </row>
    <row r="22" spans="1:16" ht="25" customHeight="1">
      <c r="B22" s="124" t="s">
        <v>32</v>
      </c>
      <c r="C22" s="125"/>
      <c r="D22" s="28">
        <f>C36</f>
        <v>0</v>
      </c>
      <c r="E22" s="52"/>
      <c r="F22" s="27">
        <f>SUM(P22:P25)</f>
        <v>0</v>
      </c>
      <c r="G22" s="27">
        <f t="shared" ref="G22" si="0">E22-F22</f>
        <v>0</v>
      </c>
      <c r="H22" s="27">
        <f>SUM(P29:P32)</f>
        <v>0</v>
      </c>
      <c r="I22" s="28">
        <f>H22-G22</f>
        <v>0</v>
      </c>
      <c r="L22" s="26">
        <f>IF(D31="支出済額",D32,0)</f>
        <v>0</v>
      </c>
      <c r="M22" s="26">
        <f>IF(E31="支出済額",E32,0)</f>
        <v>0</v>
      </c>
      <c r="N22" s="26">
        <f>IF(F31="支出済額",F32,0)</f>
        <v>0</v>
      </c>
      <c r="O22" s="26">
        <f>IF(G31="支出済額",G32,0)</f>
        <v>0</v>
      </c>
      <c r="P22" s="26">
        <f>SUM(L22:O22)</f>
        <v>0</v>
      </c>
    </row>
    <row r="23" spans="1:16" ht="25" customHeight="1">
      <c r="B23" s="124" t="s">
        <v>33</v>
      </c>
      <c r="C23" s="125"/>
      <c r="D23" s="29">
        <f>C37</f>
        <v>0</v>
      </c>
      <c r="E23" s="42"/>
      <c r="F23" s="29">
        <f>IF(SUM(L27:N27)&gt;D23,D23,SUM(L27:N27))</f>
        <v>0</v>
      </c>
      <c r="G23" s="27">
        <f>E23-F23</f>
        <v>0</v>
      </c>
      <c r="H23" s="29">
        <f>P35</f>
        <v>0</v>
      </c>
      <c r="I23" s="28">
        <f>IF(F22+H22&lt;=D22,H23-G23,IF(E23&gt;=D23,0,D23-E23))</f>
        <v>0</v>
      </c>
      <c r="L23" s="26">
        <f>IF(D31="支出済額",D33,0)</f>
        <v>0</v>
      </c>
      <c r="M23" s="26">
        <f>IF(E31="支出済額",E33,0)</f>
        <v>0</v>
      </c>
      <c r="N23" s="26">
        <f>IF(F31="支出済額",F33,0)</f>
        <v>0</v>
      </c>
      <c r="O23" s="26">
        <f>IF(G31="支出済額",G33,0)</f>
        <v>0</v>
      </c>
      <c r="P23" s="26">
        <f>SUM(L23:O23)</f>
        <v>0</v>
      </c>
    </row>
    <row r="24" spans="1:16" ht="25" customHeight="1">
      <c r="B24" s="124" t="s">
        <v>34</v>
      </c>
      <c r="C24" s="125"/>
      <c r="D24" s="28">
        <f>C38</f>
        <v>0</v>
      </c>
      <c r="E24" s="28">
        <f>SUM(E22:E23)</f>
        <v>0</v>
      </c>
      <c r="F24" s="28">
        <f>SUM(F22:F23)</f>
        <v>0</v>
      </c>
      <c r="G24" s="27">
        <f t="shared" ref="G24" si="1">E24-F24</f>
        <v>0</v>
      </c>
      <c r="H24" s="28">
        <f>SUM(H22:H23)</f>
        <v>0</v>
      </c>
      <c r="I24" s="29">
        <f>SUM(I22:I23)</f>
        <v>0</v>
      </c>
      <c r="L24" s="26">
        <f>IF(D31="支出済額",D34,0)</f>
        <v>0</v>
      </c>
      <c r="M24" s="26">
        <f>IF(E31="支出済額",E34,0)</f>
        <v>0</v>
      </c>
      <c r="N24" s="26">
        <f>IF(F31="支出済額",F34,0)</f>
        <v>0</v>
      </c>
      <c r="O24" s="26">
        <f>IF(G31="支出済額",G34,0)</f>
        <v>0</v>
      </c>
      <c r="P24" s="26">
        <f>SUM(L24:O24)</f>
        <v>0</v>
      </c>
    </row>
    <row r="25" spans="1:16" ht="35.25" customHeight="1">
      <c r="B25" s="30"/>
      <c r="C25" s="30"/>
      <c r="G25" s="31"/>
      <c r="H25" s="32" t="s">
        <v>35</v>
      </c>
      <c r="I25" s="29">
        <f>IF((F22+H22)&gt;D22, (F22+H22)-D22,0)</f>
        <v>0</v>
      </c>
      <c r="L25" s="26">
        <f>IF(D31="支出済額",D35,0)</f>
        <v>0</v>
      </c>
      <c r="M25" s="26">
        <f>IF(E31="支出済額",E35,0)</f>
        <v>0</v>
      </c>
      <c r="N25" s="26">
        <f>IF(F31="支出済額",F35,0)</f>
        <v>0</v>
      </c>
      <c r="O25" s="26">
        <f>IF(G31="支出済額",G35,0)</f>
        <v>0</v>
      </c>
      <c r="P25" s="26">
        <f>SUM(L25:O25)</f>
        <v>0</v>
      </c>
    </row>
    <row r="26" spans="1:16" ht="35.25" customHeight="1">
      <c r="B26" s="133"/>
      <c r="C26" s="133"/>
      <c r="D26" s="134"/>
      <c r="E26" s="134"/>
      <c r="F26" s="134"/>
      <c r="H26" s="33" t="s">
        <v>36</v>
      </c>
      <c r="I26" s="34">
        <f>IF(I24-I25&gt;=0,I24-I25,0)</f>
        <v>0</v>
      </c>
      <c r="L26" s="26"/>
      <c r="M26" s="26"/>
      <c r="N26" s="26"/>
      <c r="O26" s="26"/>
      <c r="P26" s="26">
        <f t="shared" ref="P26:P28" si="2">SUM(L26:O26)</f>
        <v>0</v>
      </c>
    </row>
    <row r="27" spans="1:16" ht="47.25" customHeight="1">
      <c r="E27" s="31"/>
      <c r="H27" s="35"/>
      <c r="I27" s="35"/>
      <c r="L27" s="26">
        <f>IF(D31="支出済額",D37,0)</f>
        <v>0</v>
      </c>
      <c r="M27" s="26">
        <f>IF(E31="支出済額",E37,0)</f>
        <v>0</v>
      </c>
      <c r="N27" s="26">
        <f>IF(F31="支出済額",F37,0)</f>
        <v>0</v>
      </c>
      <c r="O27" s="26"/>
      <c r="P27" s="26">
        <f t="shared" si="2"/>
        <v>0</v>
      </c>
    </row>
    <row r="28" spans="1:16" ht="14.25" customHeight="1">
      <c r="B28" s="122" t="s">
        <v>37</v>
      </c>
      <c r="C28" s="122"/>
      <c r="D28" s="122"/>
      <c r="E28" s="122"/>
      <c r="H28" s="35"/>
      <c r="I28" s="35"/>
      <c r="L28" s="26" t="s">
        <v>46</v>
      </c>
      <c r="M28" s="26" t="s">
        <v>47</v>
      </c>
      <c r="N28" s="26" t="s">
        <v>48</v>
      </c>
      <c r="O28" s="26" t="s">
        <v>49</v>
      </c>
      <c r="P28" s="26">
        <f t="shared" si="2"/>
        <v>0</v>
      </c>
    </row>
    <row r="29" spans="1:16" ht="13.5" customHeight="1">
      <c r="B29" s="15"/>
      <c r="C29" s="15"/>
      <c r="D29" s="15"/>
      <c r="E29" s="15"/>
      <c r="F29" s="15"/>
      <c r="G29" s="15"/>
      <c r="H29" s="20"/>
      <c r="I29" s="20" t="s">
        <v>50</v>
      </c>
      <c r="L29" s="26">
        <f>IF(AND(D31="支出予定額",E31="支出予定額",F31="支出予定額",G31="支出予定額"),D32,0)</f>
        <v>0</v>
      </c>
      <c r="M29" s="26">
        <f>IF(AND(D31="支出済額",E31="支出予定額",F31="支出予定額",G31="支出予定額"),E32,0)</f>
        <v>0</v>
      </c>
      <c r="N29" s="26">
        <f>IF(AND(D31="支出済額",E31="支出済額",F31="支出予定額",G31="支出予定額"),F32,0)</f>
        <v>0</v>
      </c>
      <c r="O29" s="26">
        <f>IF(AND(D31="支出済額",E31="支出済額",F31="支出済額",G31="支出予定額"),G32,0)</f>
        <v>0</v>
      </c>
      <c r="P29" s="26">
        <f>SUM(L29:O29)</f>
        <v>0</v>
      </c>
    </row>
    <row r="30" spans="1:16" ht="18" customHeight="1">
      <c r="B30" s="129" t="s">
        <v>61</v>
      </c>
      <c r="C30" s="131" t="s">
        <v>21</v>
      </c>
      <c r="D30" s="36" t="s">
        <v>38</v>
      </c>
      <c r="E30" s="36" t="s">
        <v>39</v>
      </c>
      <c r="F30" s="36" t="s">
        <v>40</v>
      </c>
      <c r="G30" s="36" t="s">
        <v>41</v>
      </c>
      <c r="H30" s="131" t="s">
        <v>34</v>
      </c>
      <c r="I30" s="131" t="s">
        <v>42</v>
      </c>
      <c r="L30" s="26">
        <f>IF(AND(D31="支出予定額",E31="支出予定額",F31="支出予定額",G31="支出予定額"),D33,0)</f>
        <v>0</v>
      </c>
      <c r="M30" s="26">
        <f>IF(AND(D31="支出済額",E31="支出予定額",F31="支出予定額",G31="支出予定額"),E33,0)</f>
        <v>0</v>
      </c>
      <c r="N30" s="26">
        <f>IF(AND(D31="支出済額",E31="支出済額",F31="支出予定額",G31="支出予定額"),F33,0)</f>
        <v>0</v>
      </c>
      <c r="O30" s="26">
        <f>IF(AND(D31="支出済額",E31="支出済額",F31="支出済額",G31="支出予定額"),G33,0)</f>
        <v>0</v>
      </c>
      <c r="P30" s="26">
        <f t="shared" ref="P30:P32" si="3">SUM(L30:O30)</f>
        <v>0</v>
      </c>
    </row>
    <row r="31" spans="1:16" ht="18" customHeight="1">
      <c r="B31" s="130"/>
      <c r="C31" s="130"/>
      <c r="D31" s="51" t="str">
        <f>IF(OR(請求書!F7="選択してください。",請求書!F7="第1四半期分"),"支出予定額","支出済額")</f>
        <v>支出予定額</v>
      </c>
      <c r="E31" s="51" t="str">
        <f>IF(OR(請求書!F7="選択してください。",請求書!F7="第1四半期分",請求書!F7="第2四半期分"),"支出予定額","支出済額")</f>
        <v>支出予定額</v>
      </c>
      <c r="F31" s="51" t="str">
        <f>IF(OR(請求書!F7="選択してください。",請求書!F7="第1四半期分",請求書!F7="第2四半期分",請求書!F7="第3四半期分"),"支出予定額","支出済額")</f>
        <v>支出予定額</v>
      </c>
      <c r="G31" s="51" t="s">
        <v>43</v>
      </c>
      <c r="H31" s="132"/>
      <c r="I31" s="132"/>
      <c r="L31" s="26">
        <f>IF(AND(D31="支出予定額",E31="支出予定額",F31="支出予定額",G31="支出予定額"),D34,0)</f>
        <v>0</v>
      </c>
      <c r="M31" s="26">
        <f>IF(AND(D31="支出済額",E31="支出予定額",F31="支出予定額",G31="支出予定額"),E34,0)</f>
        <v>0</v>
      </c>
      <c r="N31" s="26">
        <f>IF(AND(D31="支出済額",E31="支出済額",F31="支出予定額",G31="支出予定額"),F34,0)</f>
        <v>0</v>
      </c>
      <c r="O31" s="26">
        <f>IF(AND(D31="支出済額",E31="支出済額",F31="支出済額",G31="支出予定額"),G34,0)</f>
        <v>0</v>
      </c>
      <c r="P31" s="26">
        <f t="shared" si="3"/>
        <v>0</v>
      </c>
    </row>
    <row r="32" spans="1:16" ht="24.75" customHeight="1">
      <c r="B32" s="49" t="s">
        <v>28</v>
      </c>
      <c r="C32" s="42"/>
      <c r="D32" s="42"/>
      <c r="E32" s="42"/>
      <c r="F32" s="42"/>
      <c r="G32" s="42"/>
      <c r="H32" s="28">
        <f>SUM(D32:G32)</f>
        <v>0</v>
      </c>
      <c r="I32" s="28">
        <f t="shared" ref="I32:I38" si="4">C32-H32</f>
        <v>0</v>
      </c>
      <c r="L32" s="26">
        <f>IF(AND(D31="支出予定額",E31="支出予定額",F31="支出予定額",G31="支出予定額"),D35,0)</f>
        <v>0</v>
      </c>
      <c r="M32" s="26">
        <f>IF(AND(D31="支出済額",E31="支出予定額",F31="支出予定額",G31="支出予定額"),E35,0)</f>
        <v>0</v>
      </c>
      <c r="N32" s="26">
        <f>IF(AND(D31="支出済額",E31="支出済額",F31="支出予定額",G31="支出予定額"),F35,0)</f>
        <v>0</v>
      </c>
      <c r="O32" s="26">
        <f>IF(AND(D31="支出済額",E31="支出済額",F31="支出済額",G31="支出予定額"),G35,0)</f>
        <v>0</v>
      </c>
      <c r="P32" s="26">
        <f t="shared" si="3"/>
        <v>0</v>
      </c>
    </row>
    <row r="33" spans="2:16" ht="24.75" customHeight="1">
      <c r="B33" s="49" t="s">
        <v>29</v>
      </c>
      <c r="C33" s="42"/>
      <c r="D33" s="42"/>
      <c r="E33" s="42"/>
      <c r="F33" s="42"/>
      <c r="G33" s="42"/>
      <c r="H33" s="28">
        <f>SUM(D33:G33)</f>
        <v>0</v>
      </c>
      <c r="I33" s="28">
        <f t="shared" si="4"/>
        <v>0</v>
      </c>
    </row>
    <row r="34" spans="2:16" ht="24.75" customHeight="1">
      <c r="B34" s="49" t="s">
        <v>30</v>
      </c>
      <c r="C34" s="42"/>
      <c r="D34" s="42"/>
      <c r="E34" s="42"/>
      <c r="F34" s="42"/>
      <c r="G34" s="42"/>
      <c r="H34" s="28">
        <f>SUM(D34:G34)</f>
        <v>0</v>
      </c>
      <c r="I34" s="28">
        <f t="shared" si="4"/>
        <v>0</v>
      </c>
    </row>
    <row r="35" spans="2:16" ht="24.75" customHeight="1">
      <c r="B35" s="49" t="s">
        <v>31</v>
      </c>
      <c r="C35" s="42"/>
      <c r="D35" s="42"/>
      <c r="E35" s="42"/>
      <c r="F35" s="42"/>
      <c r="G35" s="42"/>
      <c r="H35" s="28">
        <f>SUM(D35:G35)</f>
        <v>0</v>
      </c>
      <c r="I35" s="28">
        <f t="shared" si="4"/>
        <v>0</v>
      </c>
      <c r="L35" s="41">
        <f>IF(AND(D31="支出予定額",E31="支出予定額",F31="支出予定額",G31="支出予定額"),D37,0)</f>
        <v>0</v>
      </c>
      <c r="M35" s="26">
        <f>IF(AND(D31="支出済額",E31="支出予定額",F31="支出予定額",G31="支出予定額"),E37,0)</f>
        <v>0</v>
      </c>
      <c r="N35" s="26">
        <f>IF(AND(D31="支出済額",E31="支出済額",F31="支出予定額",G31="支出予定額"),F37,0)</f>
        <v>0</v>
      </c>
      <c r="O35" s="26">
        <f>IF(AND(D31="支出済額",E31="支出済額",F31="支出済額",G31="支出予定額"),G37,0)</f>
        <v>0</v>
      </c>
      <c r="P35" s="26">
        <f t="shared" ref="P35" si="5">SUM(L35:O35)</f>
        <v>0</v>
      </c>
    </row>
    <row r="36" spans="2:16" ht="24.75" customHeight="1">
      <c r="B36" s="49" t="s">
        <v>32</v>
      </c>
      <c r="C36" s="45">
        <f t="shared" ref="C36:H36" si="6">SUM(C32:C35)</f>
        <v>0</v>
      </c>
      <c r="D36" s="29">
        <f t="shared" si="6"/>
        <v>0</v>
      </c>
      <c r="E36" s="28">
        <f t="shared" si="6"/>
        <v>0</v>
      </c>
      <c r="F36" s="28">
        <f t="shared" si="6"/>
        <v>0</v>
      </c>
      <c r="G36" s="28">
        <f t="shared" si="6"/>
        <v>0</v>
      </c>
      <c r="H36" s="28">
        <f t="shared" si="6"/>
        <v>0</v>
      </c>
      <c r="I36" s="28">
        <f t="shared" si="4"/>
        <v>0</v>
      </c>
    </row>
    <row r="37" spans="2:16" ht="24.75" customHeight="1">
      <c r="B37" s="49" t="s">
        <v>33</v>
      </c>
      <c r="C37" s="42"/>
      <c r="D37" s="29">
        <f>MIN(ROUNDDOWN(D36*I2,0),D23)</f>
        <v>0</v>
      </c>
      <c r="E37" s="29">
        <f>MIN(ROUNDDOWN((D36+E36)*I2,0)-D37,D23-D37)</f>
        <v>0</v>
      </c>
      <c r="F37" s="29">
        <f>MIN(ROUNDDOWN((D36+E36+F36)*I2,0)-D37-E37,D23-D37-E37)</f>
        <v>0</v>
      </c>
      <c r="G37" s="29">
        <f>MIN(ROUNDDOWN(SUM(D36:G36)*I2,0)-SUM(D37:F37),D23-SUM(D37:F37))</f>
        <v>0</v>
      </c>
      <c r="H37" s="28">
        <f>SUM(D37:G37)</f>
        <v>0</v>
      </c>
      <c r="I37" s="28">
        <f t="shared" si="4"/>
        <v>0</v>
      </c>
    </row>
    <row r="38" spans="2:16" ht="24.75" customHeight="1">
      <c r="B38" s="49" t="s">
        <v>34</v>
      </c>
      <c r="C38" s="45">
        <f t="shared" ref="C38:H38" si="7">SUM(C36:C37)</f>
        <v>0</v>
      </c>
      <c r="D38" s="28">
        <f t="shared" si="7"/>
        <v>0</v>
      </c>
      <c r="E38" s="28">
        <f t="shared" si="7"/>
        <v>0</v>
      </c>
      <c r="F38" s="28">
        <f t="shared" si="7"/>
        <v>0</v>
      </c>
      <c r="G38" s="28">
        <f t="shared" si="7"/>
        <v>0</v>
      </c>
      <c r="H38" s="28">
        <f t="shared" si="7"/>
        <v>0</v>
      </c>
      <c r="I38" s="28">
        <f t="shared" si="4"/>
        <v>0</v>
      </c>
    </row>
    <row r="39" spans="2:16" ht="13.5" customHeight="1">
      <c r="B39" s="47"/>
      <c r="C39" s="48"/>
      <c r="D39" s="48"/>
      <c r="E39" s="48"/>
      <c r="F39" s="48"/>
      <c r="G39" s="48"/>
      <c r="H39" s="48"/>
      <c r="I39" s="48"/>
    </row>
    <row r="40" spans="2:16" ht="13.5" customHeight="1">
      <c r="B40" s="30" t="s">
        <v>64</v>
      </c>
      <c r="C40" s="30"/>
    </row>
    <row r="41" spans="2:16" ht="13.5" customHeight="1">
      <c r="B41" s="30" t="s">
        <v>51</v>
      </c>
      <c r="C41" s="30"/>
    </row>
    <row r="42" spans="2:16" ht="13.5" customHeight="1">
      <c r="B42" s="30" t="s">
        <v>65</v>
      </c>
      <c r="C42" s="30"/>
    </row>
    <row r="43" spans="2:16" ht="13.5" customHeight="1">
      <c r="B43" s="39"/>
      <c r="C43" s="39"/>
      <c r="D43" s="15"/>
      <c r="E43" s="15"/>
      <c r="F43" s="15"/>
      <c r="G43" s="15"/>
      <c r="H43" s="15"/>
      <c r="I43" s="40" t="s">
        <v>127</v>
      </c>
      <c r="L43" s="26">
        <f>IF((D36*I2)&gt;D23,D23,D36*I2)</f>
        <v>0</v>
      </c>
      <c r="M43" s="26">
        <f>IF(((D36*I2)+(E36*I2))&gt;D23,D23-(D36*I2),E36*I2)</f>
        <v>0</v>
      </c>
      <c r="N43" s="26">
        <f>IF(((D36*I2)+(E36*I2)+(F36*I2))&gt;D23,D23-((D36*I2)+(E36*I2)),F36*I2)</f>
        <v>0</v>
      </c>
      <c r="O43" s="26">
        <f>IF(((D36*I2)+(E36*I2)+(F36*I2)+(G36*I2))&gt;D23,D23-((D36*I2)+(E36*I2)+(F36*I2)),G36*I2)</f>
        <v>0</v>
      </c>
      <c r="P43" s="26">
        <f>SUM(L43:O43)</f>
        <v>0</v>
      </c>
    </row>
    <row r="44" spans="2:16" ht="13.5" customHeight="1"/>
  </sheetData>
  <sheetProtection sheet="1" selectLockedCells="1"/>
  <mergeCells count="20">
    <mergeCell ref="B30:B31"/>
    <mergeCell ref="H30:H31"/>
    <mergeCell ref="I30:I31"/>
    <mergeCell ref="B26:F26"/>
    <mergeCell ref="C30:C31"/>
    <mergeCell ref="D6:G6"/>
    <mergeCell ref="E7:F7"/>
    <mergeCell ref="B19:D19"/>
    <mergeCell ref="L21:M21"/>
    <mergeCell ref="B28:E28"/>
    <mergeCell ref="B21:C21"/>
    <mergeCell ref="B22:C22"/>
    <mergeCell ref="B23:C23"/>
    <mergeCell ref="B24:C24"/>
    <mergeCell ref="G16:I16"/>
    <mergeCell ref="G11:I11"/>
    <mergeCell ref="G12:I12"/>
    <mergeCell ref="G13:I13"/>
    <mergeCell ref="G15:I15"/>
    <mergeCell ref="G14:I14"/>
  </mergeCells>
  <phoneticPr fontId="2"/>
  <dataValidations count="1">
    <dataValidation type="list" allowBlank="1" showInputMessage="1" showErrorMessage="1" sqref="WVL983077:WVO983077 IZ35:JC35 SV35:SY35 ACR35:ACU35 AMN35:AMQ35 AWJ35:AWM35 BGF35:BGI35 BQB35:BQE35 BZX35:CAA35 CJT35:CJW35 CTP35:CTS35 DDL35:DDO35 DNH35:DNK35 DXD35:DXG35 EGZ35:EHC35 EQV35:EQY35 FAR35:FAU35 FKN35:FKQ35 FUJ35:FUM35 GEF35:GEI35 GOB35:GOE35 GXX35:GYA35 HHT35:HHW35 HRP35:HRS35 IBL35:IBO35 ILH35:ILK35 IVD35:IVG35 JEZ35:JFC35 JOV35:JOY35 JYR35:JYU35 KIN35:KIQ35 KSJ35:KSM35 LCF35:LCI35 LMB35:LME35 LVX35:LWA35 MFT35:MFW35 MPP35:MPS35 MZL35:MZO35 NJH35:NJK35 NTD35:NTG35 OCZ35:ODC35 OMV35:OMY35 OWR35:OWU35 PGN35:PGQ35 PQJ35:PQM35 QAF35:QAI35 QKB35:QKE35 QTX35:QUA35 RDT35:RDW35 RNP35:RNS35 RXL35:RXO35 SHH35:SHK35 SRD35:SRG35 TAZ35:TBC35 TKV35:TKY35 TUR35:TUU35 UEN35:UEQ35 UOJ35:UOM35 UYF35:UYI35 VIB35:VIE35 VRX35:VSA35 WBT35:WBW35 WLP35:WLS35 WVL35:WVO35 D65569:G65569 IZ65573:JC65573 SV65573:SY65573 ACR65573:ACU65573 AMN65573:AMQ65573 AWJ65573:AWM65573 BGF65573:BGI65573 BQB65573:BQE65573 BZX65573:CAA65573 CJT65573:CJW65573 CTP65573:CTS65573 DDL65573:DDO65573 DNH65573:DNK65573 DXD65573:DXG65573 EGZ65573:EHC65573 EQV65573:EQY65573 FAR65573:FAU65573 FKN65573:FKQ65573 FUJ65573:FUM65573 GEF65573:GEI65573 GOB65573:GOE65573 GXX65573:GYA65573 HHT65573:HHW65573 HRP65573:HRS65573 IBL65573:IBO65573 ILH65573:ILK65573 IVD65573:IVG65573 JEZ65573:JFC65573 JOV65573:JOY65573 JYR65573:JYU65573 KIN65573:KIQ65573 KSJ65573:KSM65573 LCF65573:LCI65573 LMB65573:LME65573 LVX65573:LWA65573 MFT65573:MFW65573 MPP65573:MPS65573 MZL65573:MZO65573 NJH65573:NJK65573 NTD65573:NTG65573 OCZ65573:ODC65573 OMV65573:OMY65573 OWR65573:OWU65573 PGN65573:PGQ65573 PQJ65573:PQM65573 QAF65573:QAI65573 QKB65573:QKE65573 QTX65573:QUA65573 RDT65573:RDW65573 RNP65573:RNS65573 RXL65573:RXO65573 SHH65573:SHK65573 SRD65573:SRG65573 TAZ65573:TBC65573 TKV65573:TKY65573 TUR65573:TUU65573 UEN65573:UEQ65573 UOJ65573:UOM65573 UYF65573:UYI65573 VIB65573:VIE65573 VRX65573:VSA65573 WBT65573:WBW65573 WLP65573:WLS65573 WVL65573:WVO65573 D131105:G131105 IZ131109:JC131109 SV131109:SY131109 ACR131109:ACU131109 AMN131109:AMQ131109 AWJ131109:AWM131109 BGF131109:BGI131109 BQB131109:BQE131109 BZX131109:CAA131109 CJT131109:CJW131109 CTP131109:CTS131109 DDL131109:DDO131109 DNH131109:DNK131109 DXD131109:DXG131109 EGZ131109:EHC131109 EQV131109:EQY131109 FAR131109:FAU131109 FKN131109:FKQ131109 FUJ131109:FUM131109 GEF131109:GEI131109 GOB131109:GOE131109 GXX131109:GYA131109 HHT131109:HHW131109 HRP131109:HRS131109 IBL131109:IBO131109 ILH131109:ILK131109 IVD131109:IVG131109 JEZ131109:JFC131109 JOV131109:JOY131109 JYR131109:JYU131109 KIN131109:KIQ131109 KSJ131109:KSM131109 LCF131109:LCI131109 LMB131109:LME131109 LVX131109:LWA131109 MFT131109:MFW131109 MPP131109:MPS131109 MZL131109:MZO131109 NJH131109:NJK131109 NTD131109:NTG131109 OCZ131109:ODC131109 OMV131109:OMY131109 OWR131109:OWU131109 PGN131109:PGQ131109 PQJ131109:PQM131109 QAF131109:QAI131109 QKB131109:QKE131109 QTX131109:QUA131109 RDT131109:RDW131109 RNP131109:RNS131109 RXL131109:RXO131109 SHH131109:SHK131109 SRD131109:SRG131109 TAZ131109:TBC131109 TKV131109:TKY131109 TUR131109:TUU131109 UEN131109:UEQ131109 UOJ131109:UOM131109 UYF131109:UYI131109 VIB131109:VIE131109 VRX131109:VSA131109 WBT131109:WBW131109 WLP131109:WLS131109 WVL131109:WVO131109 D196641:G196641 IZ196645:JC196645 SV196645:SY196645 ACR196645:ACU196645 AMN196645:AMQ196645 AWJ196645:AWM196645 BGF196645:BGI196645 BQB196645:BQE196645 BZX196645:CAA196645 CJT196645:CJW196645 CTP196645:CTS196645 DDL196645:DDO196645 DNH196645:DNK196645 DXD196645:DXG196645 EGZ196645:EHC196645 EQV196645:EQY196645 FAR196645:FAU196645 FKN196645:FKQ196645 FUJ196645:FUM196645 GEF196645:GEI196645 GOB196645:GOE196645 GXX196645:GYA196645 HHT196645:HHW196645 HRP196645:HRS196645 IBL196645:IBO196645 ILH196645:ILK196645 IVD196645:IVG196645 JEZ196645:JFC196645 JOV196645:JOY196645 JYR196645:JYU196645 KIN196645:KIQ196645 KSJ196645:KSM196645 LCF196645:LCI196645 LMB196645:LME196645 LVX196645:LWA196645 MFT196645:MFW196645 MPP196645:MPS196645 MZL196645:MZO196645 NJH196645:NJK196645 NTD196645:NTG196645 OCZ196645:ODC196645 OMV196645:OMY196645 OWR196645:OWU196645 PGN196645:PGQ196645 PQJ196645:PQM196645 QAF196645:QAI196645 QKB196645:QKE196645 QTX196645:QUA196645 RDT196645:RDW196645 RNP196645:RNS196645 RXL196645:RXO196645 SHH196645:SHK196645 SRD196645:SRG196645 TAZ196645:TBC196645 TKV196645:TKY196645 TUR196645:TUU196645 UEN196645:UEQ196645 UOJ196645:UOM196645 UYF196645:UYI196645 VIB196645:VIE196645 VRX196645:VSA196645 WBT196645:WBW196645 WLP196645:WLS196645 WVL196645:WVO196645 D262177:G262177 IZ262181:JC262181 SV262181:SY262181 ACR262181:ACU262181 AMN262181:AMQ262181 AWJ262181:AWM262181 BGF262181:BGI262181 BQB262181:BQE262181 BZX262181:CAA262181 CJT262181:CJW262181 CTP262181:CTS262181 DDL262181:DDO262181 DNH262181:DNK262181 DXD262181:DXG262181 EGZ262181:EHC262181 EQV262181:EQY262181 FAR262181:FAU262181 FKN262181:FKQ262181 FUJ262181:FUM262181 GEF262181:GEI262181 GOB262181:GOE262181 GXX262181:GYA262181 HHT262181:HHW262181 HRP262181:HRS262181 IBL262181:IBO262181 ILH262181:ILK262181 IVD262181:IVG262181 JEZ262181:JFC262181 JOV262181:JOY262181 JYR262181:JYU262181 KIN262181:KIQ262181 KSJ262181:KSM262181 LCF262181:LCI262181 LMB262181:LME262181 LVX262181:LWA262181 MFT262181:MFW262181 MPP262181:MPS262181 MZL262181:MZO262181 NJH262181:NJK262181 NTD262181:NTG262181 OCZ262181:ODC262181 OMV262181:OMY262181 OWR262181:OWU262181 PGN262181:PGQ262181 PQJ262181:PQM262181 QAF262181:QAI262181 QKB262181:QKE262181 QTX262181:QUA262181 RDT262181:RDW262181 RNP262181:RNS262181 RXL262181:RXO262181 SHH262181:SHK262181 SRD262181:SRG262181 TAZ262181:TBC262181 TKV262181:TKY262181 TUR262181:TUU262181 UEN262181:UEQ262181 UOJ262181:UOM262181 UYF262181:UYI262181 VIB262181:VIE262181 VRX262181:VSA262181 WBT262181:WBW262181 WLP262181:WLS262181 WVL262181:WVO262181 D327713:G327713 IZ327717:JC327717 SV327717:SY327717 ACR327717:ACU327717 AMN327717:AMQ327717 AWJ327717:AWM327717 BGF327717:BGI327717 BQB327717:BQE327717 BZX327717:CAA327717 CJT327717:CJW327717 CTP327717:CTS327717 DDL327717:DDO327717 DNH327717:DNK327717 DXD327717:DXG327717 EGZ327717:EHC327717 EQV327717:EQY327717 FAR327717:FAU327717 FKN327717:FKQ327717 FUJ327717:FUM327717 GEF327717:GEI327717 GOB327717:GOE327717 GXX327717:GYA327717 HHT327717:HHW327717 HRP327717:HRS327717 IBL327717:IBO327717 ILH327717:ILK327717 IVD327717:IVG327717 JEZ327717:JFC327717 JOV327717:JOY327717 JYR327717:JYU327717 KIN327717:KIQ327717 KSJ327717:KSM327717 LCF327717:LCI327717 LMB327717:LME327717 LVX327717:LWA327717 MFT327717:MFW327717 MPP327717:MPS327717 MZL327717:MZO327717 NJH327717:NJK327717 NTD327717:NTG327717 OCZ327717:ODC327717 OMV327717:OMY327717 OWR327717:OWU327717 PGN327717:PGQ327717 PQJ327717:PQM327717 QAF327717:QAI327717 QKB327717:QKE327717 QTX327717:QUA327717 RDT327717:RDW327717 RNP327717:RNS327717 RXL327717:RXO327717 SHH327717:SHK327717 SRD327717:SRG327717 TAZ327717:TBC327717 TKV327717:TKY327717 TUR327717:TUU327717 UEN327717:UEQ327717 UOJ327717:UOM327717 UYF327717:UYI327717 VIB327717:VIE327717 VRX327717:VSA327717 WBT327717:WBW327717 WLP327717:WLS327717 WVL327717:WVO327717 D393249:G393249 IZ393253:JC393253 SV393253:SY393253 ACR393253:ACU393253 AMN393253:AMQ393253 AWJ393253:AWM393253 BGF393253:BGI393253 BQB393253:BQE393253 BZX393253:CAA393253 CJT393253:CJW393253 CTP393253:CTS393253 DDL393253:DDO393253 DNH393253:DNK393253 DXD393253:DXG393253 EGZ393253:EHC393253 EQV393253:EQY393253 FAR393253:FAU393253 FKN393253:FKQ393253 FUJ393253:FUM393253 GEF393253:GEI393253 GOB393253:GOE393253 GXX393253:GYA393253 HHT393253:HHW393253 HRP393253:HRS393253 IBL393253:IBO393253 ILH393253:ILK393253 IVD393253:IVG393253 JEZ393253:JFC393253 JOV393253:JOY393253 JYR393253:JYU393253 KIN393253:KIQ393253 KSJ393253:KSM393253 LCF393253:LCI393253 LMB393253:LME393253 LVX393253:LWA393253 MFT393253:MFW393253 MPP393253:MPS393253 MZL393253:MZO393253 NJH393253:NJK393253 NTD393253:NTG393253 OCZ393253:ODC393253 OMV393253:OMY393253 OWR393253:OWU393253 PGN393253:PGQ393253 PQJ393253:PQM393253 QAF393253:QAI393253 QKB393253:QKE393253 QTX393253:QUA393253 RDT393253:RDW393253 RNP393253:RNS393253 RXL393253:RXO393253 SHH393253:SHK393253 SRD393253:SRG393253 TAZ393253:TBC393253 TKV393253:TKY393253 TUR393253:TUU393253 UEN393253:UEQ393253 UOJ393253:UOM393253 UYF393253:UYI393253 VIB393253:VIE393253 VRX393253:VSA393253 WBT393253:WBW393253 WLP393253:WLS393253 WVL393253:WVO393253 D458785:G458785 IZ458789:JC458789 SV458789:SY458789 ACR458789:ACU458789 AMN458789:AMQ458789 AWJ458789:AWM458789 BGF458789:BGI458789 BQB458789:BQE458789 BZX458789:CAA458789 CJT458789:CJW458789 CTP458789:CTS458789 DDL458789:DDO458789 DNH458789:DNK458789 DXD458789:DXG458789 EGZ458789:EHC458789 EQV458789:EQY458789 FAR458789:FAU458789 FKN458789:FKQ458789 FUJ458789:FUM458789 GEF458789:GEI458789 GOB458789:GOE458789 GXX458789:GYA458789 HHT458789:HHW458789 HRP458789:HRS458789 IBL458789:IBO458789 ILH458789:ILK458789 IVD458789:IVG458789 JEZ458789:JFC458789 JOV458789:JOY458789 JYR458789:JYU458789 KIN458789:KIQ458789 KSJ458789:KSM458789 LCF458789:LCI458789 LMB458789:LME458789 LVX458789:LWA458789 MFT458789:MFW458789 MPP458789:MPS458789 MZL458789:MZO458789 NJH458789:NJK458789 NTD458789:NTG458789 OCZ458789:ODC458789 OMV458789:OMY458789 OWR458789:OWU458789 PGN458789:PGQ458789 PQJ458789:PQM458789 QAF458789:QAI458789 QKB458789:QKE458789 QTX458789:QUA458789 RDT458789:RDW458789 RNP458789:RNS458789 RXL458789:RXO458789 SHH458789:SHK458789 SRD458789:SRG458789 TAZ458789:TBC458789 TKV458789:TKY458789 TUR458789:TUU458789 UEN458789:UEQ458789 UOJ458789:UOM458789 UYF458789:UYI458789 VIB458789:VIE458789 VRX458789:VSA458789 WBT458789:WBW458789 WLP458789:WLS458789 WVL458789:WVO458789 D524321:G524321 IZ524325:JC524325 SV524325:SY524325 ACR524325:ACU524325 AMN524325:AMQ524325 AWJ524325:AWM524325 BGF524325:BGI524325 BQB524325:BQE524325 BZX524325:CAA524325 CJT524325:CJW524325 CTP524325:CTS524325 DDL524325:DDO524325 DNH524325:DNK524325 DXD524325:DXG524325 EGZ524325:EHC524325 EQV524325:EQY524325 FAR524325:FAU524325 FKN524325:FKQ524325 FUJ524325:FUM524325 GEF524325:GEI524325 GOB524325:GOE524325 GXX524325:GYA524325 HHT524325:HHW524325 HRP524325:HRS524325 IBL524325:IBO524325 ILH524325:ILK524325 IVD524325:IVG524325 JEZ524325:JFC524325 JOV524325:JOY524325 JYR524325:JYU524325 KIN524325:KIQ524325 KSJ524325:KSM524325 LCF524325:LCI524325 LMB524325:LME524325 LVX524325:LWA524325 MFT524325:MFW524325 MPP524325:MPS524325 MZL524325:MZO524325 NJH524325:NJK524325 NTD524325:NTG524325 OCZ524325:ODC524325 OMV524325:OMY524325 OWR524325:OWU524325 PGN524325:PGQ524325 PQJ524325:PQM524325 QAF524325:QAI524325 QKB524325:QKE524325 QTX524325:QUA524325 RDT524325:RDW524325 RNP524325:RNS524325 RXL524325:RXO524325 SHH524325:SHK524325 SRD524325:SRG524325 TAZ524325:TBC524325 TKV524325:TKY524325 TUR524325:TUU524325 UEN524325:UEQ524325 UOJ524325:UOM524325 UYF524325:UYI524325 VIB524325:VIE524325 VRX524325:VSA524325 WBT524325:WBW524325 WLP524325:WLS524325 WVL524325:WVO524325 D589857:G589857 IZ589861:JC589861 SV589861:SY589861 ACR589861:ACU589861 AMN589861:AMQ589861 AWJ589861:AWM589861 BGF589861:BGI589861 BQB589861:BQE589861 BZX589861:CAA589861 CJT589861:CJW589861 CTP589861:CTS589861 DDL589861:DDO589861 DNH589861:DNK589861 DXD589861:DXG589861 EGZ589861:EHC589861 EQV589861:EQY589861 FAR589861:FAU589861 FKN589861:FKQ589861 FUJ589861:FUM589861 GEF589861:GEI589861 GOB589861:GOE589861 GXX589861:GYA589861 HHT589861:HHW589861 HRP589861:HRS589861 IBL589861:IBO589861 ILH589861:ILK589861 IVD589861:IVG589861 JEZ589861:JFC589861 JOV589861:JOY589861 JYR589861:JYU589861 KIN589861:KIQ589861 KSJ589861:KSM589861 LCF589861:LCI589861 LMB589861:LME589861 LVX589861:LWA589861 MFT589861:MFW589861 MPP589861:MPS589861 MZL589861:MZO589861 NJH589861:NJK589861 NTD589861:NTG589861 OCZ589861:ODC589861 OMV589861:OMY589861 OWR589861:OWU589861 PGN589861:PGQ589861 PQJ589861:PQM589861 QAF589861:QAI589861 QKB589861:QKE589861 QTX589861:QUA589861 RDT589861:RDW589861 RNP589861:RNS589861 RXL589861:RXO589861 SHH589861:SHK589861 SRD589861:SRG589861 TAZ589861:TBC589861 TKV589861:TKY589861 TUR589861:TUU589861 UEN589861:UEQ589861 UOJ589861:UOM589861 UYF589861:UYI589861 VIB589861:VIE589861 VRX589861:VSA589861 WBT589861:WBW589861 WLP589861:WLS589861 WVL589861:WVO589861 D655393:G655393 IZ655397:JC655397 SV655397:SY655397 ACR655397:ACU655397 AMN655397:AMQ655397 AWJ655397:AWM655397 BGF655397:BGI655397 BQB655397:BQE655397 BZX655397:CAA655397 CJT655397:CJW655397 CTP655397:CTS655397 DDL655397:DDO655397 DNH655397:DNK655397 DXD655397:DXG655397 EGZ655397:EHC655397 EQV655397:EQY655397 FAR655397:FAU655397 FKN655397:FKQ655397 FUJ655397:FUM655397 GEF655397:GEI655397 GOB655397:GOE655397 GXX655397:GYA655397 HHT655397:HHW655397 HRP655397:HRS655397 IBL655397:IBO655397 ILH655397:ILK655397 IVD655397:IVG655397 JEZ655397:JFC655397 JOV655397:JOY655397 JYR655397:JYU655397 KIN655397:KIQ655397 KSJ655397:KSM655397 LCF655397:LCI655397 LMB655397:LME655397 LVX655397:LWA655397 MFT655397:MFW655397 MPP655397:MPS655397 MZL655397:MZO655397 NJH655397:NJK655397 NTD655397:NTG655397 OCZ655397:ODC655397 OMV655397:OMY655397 OWR655397:OWU655397 PGN655397:PGQ655397 PQJ655397:PQM655397 QAF655397:QAI655397 QKB655397:QKE655397 QTX655397:QUA655397 RDT655397:RDW655397 RNP655397:RNS655397 RXL655397:RXO655397 SHH655397:SHK655397 SRD655397:SRG655397 TAZ655397:TBC655397 TKV655397:TKY655397 TUR655397:TUU655397 UEN655397:UEQ655397 UOJ655397:UOM655397 UYF655397:UYI655397 VIB655397:VIE655397 VRX655397:VSA655397 WBT655397:WBW655397 WLP655397:WLS655397 WVL655397:WVO655397 D720929:G720929 IZ720933:JC720933 SV720933:SY720933 ACR720933:ACU720933 AMN720933:AMQ720933 AWJ720933:AWM720933 BGF720933:BGI720933 BQB720933:BQE720933 BZX720933:CAA720933 CJT720933:CJW720933 CTP720933:CTS720933 DDL720933:DDO720933 DNH720933:DNK720933 DXD720933:DXG720933 EGZ720933:EHC720933 EQV720933:EQY720933 FAR720933:FAU720933 FKN720933:FKQ720933 FUJ720933:FUM720933 GEF720933:GEI720933 GOB720933:GOE720933 GXX720933:GYA720933 HHT720933:HHW720933 HRP720933:HRS720933 IBL720933:IBO720933 ILH720933:ILK720933 IVD720933:IVG720933 JEZ720933:JFC720933 JOV720933:JOY720933 JYR720933:JYU720933 KIN720933:KIQ720933 KSJ720933:KSM720933 LCF720933:LCI720933 LMB720933:LME720933 LVX720933:LWA720933 MFT720933:MFW720933 MPP720933:MPS720933 MZL720933:MZO720933 NJH720933:NJK720933 NTD720933:NTG720933 OCZ720933:ODC720933 OMV720933:OMY720933 OWR720933:OWU720933 PGN720933:PGQ720933 PQJ720933:PQM720933 QAF720933:QAI720933 QKB720933:QKE720933 QTX720933:QUA720933 RDT720933:RDW720933 RNP720933:RNS720933 RXL720933:RXO720933 SHH720933:SHK720933 SRD720933:SRG720933 TAZ720933:TBC720933 TKV720933:TKY720933 TUR720933:TUU720933 UEN720933:UEQ720933 UOJ720933:UOM720933 UYF720933:UYI720933 VIB720933:VIE720933 VRX720933:VSA720933 WBT720933:WBW720933 WLP720933:WLS720933 WVL720933:WVO720933 D786465:G786465 IZ786469:JC786469 SV786469:SY786469 ACR786469:ACU786469 AMN786469:AMQ786469 AWJ786469:AWM786469 BGF786469:BGI786469 BQB786469:BQE786469 BZX786469:CAA786469 CJT786469:CJW786469 CTP786469:CTS786469 DDL786469:DDO786469 DNH786469:DNK786469 DXD786469:DXG786469 EGZ786469:EHC786469 EQV786469:EQY786469 FAR786469:FAU786469 FKN786469:FKQ786469 FUJ786469:FUM786469 GEF786469:GEI786469 GOB786469:GOE786469 GXX786469:GYA786469 HHT786469:HHW786469 HRP786469:HRS786469 IBL786469:IBO786469 ILH786469:ILK786469 IVD786469:IVG786469 JEZ786469:JFC786469 JOV786469:JOY786469 JYR786469:JYU786469 KIN786469:KIQ786469 KSJ786469:KSM786469 LCF786469:LCI786469 LMB786469:LME786469 LVX786469:LWA786469 MFT786469:MFW786469 MPP786469:MPS786469 MZL786469:MZO786469 NJH786469:NJK786469 NTD786469:NTG786469 OCZ786469:ODC786469 OMV786469:OMY786469 OWR786469:OWU786469 PGN786469:PGQ786469 PQJ786469:PQM786469 QAF786469:QAI786469 QKB786469:QKE786469 QTX786469:QUA786469 RDT786469:RDW786469 RNP786469:RNS786469 RXL786469:RXO786469 SHH786469:SHK786469 SRD786469:SRG786469 TAZ786469:TBC786469 TKV786469:TKY786469 TUR786469:TUU786469 UEN786469:UEQ786469 UOJ786469:UOM786469 UYF786469:UYI786469 VIB786469:VIE786469 VRX786469:VSA786469 WBT786469:WBW786469 WLP786469:WLS786469 WVL786469:WVO786469 D852001:G852001 IZ852005:JC852005 SV852005:SY852005 ACR852005:ACU852005 AMN852005:AMQ852005 AWJ852005:AWM852005 BGF852005:BGI852005 BQB852005:BQE852005 BZX852005:CAA852005 CJT852005:CJW852005 CTP852005:CTS852005 DDL852005:DDO852005 DNH852005:DNK852005 DXD852005:DXG852005 EGZ852005:EHC852005 EQV852005:EQY852005 FAR852005:FAU852005 FKN852005:FKQ852005 FUJ852005:FUM852005 GEF852005:GEI852005 GOB852005:GOE852005 GXX852005:GYA852005 HHT852005:HHW852005 HRP852005:HRS852005 IBL852005:IBO852005 ILH852005:ILK852005 IVD852005:IVG852005 JEZ852005:JFC852005 JOV852005:JOY852005 JYR852005:JYU852005 KIN852005:KIQ852005 KSJ852005:KSM852005 LCF852005:LCI852005 LMB852005:LME852005 LVX852005:LWA852005 MFT852005:MFW852005 MPP852005:MPS852005 MZL852005:MZO852005 NJH852005:NJK852005 NTD852005:NTG852005 OCZ852005:ODC852005 OMV852005:OMY852005 OWR852005:OWU852005 PGN852005:PGQ852005 PQJ852005:PQM852005 QAF852005:QAI852005 QKB852005:QKE852005 QTX852005:QUA852005 RDT852005:RDW852005 RNP852005:RNS852005 RXL852005:RXO852005 SHH852005:SHK852005 SRD852005:SRG852005 TAZ852005:TBC852005 TKV852005:TKY852005 TUR852005:TUU852005 UEN852005:UEQ852005 UOJ852005:UOM852005 UYF852005:UYI852005 VIB852005:VIE852005 VRX852005:VSA852005 WBT852005:WBW852005 WLP852005:WLS852005 WVL852005:WVO852005 D917537:G917537 IZ917541:JC917541 SV917541:SY917541 ACR917541:ACU917541 AMN917541:AMQ917541 AWJ917541:AWM917541 BGF917541:BGI917541 BQB917541:BQE917541 BZX917541:CAA917541 CJT917541:CJW917541 CTP917541:CTS917541 DDL917541:DDO917541 DNH917541:DNK917541 DXD917541:DXG917541 EGZ917541:EHC917541 EQV917541:EQY917541 FAR917541:FAU917541 FKN917541:FKQ917541 FUJ917541:FUM917541 GEF917541:GEI917541 GOB917541:GOE917541 GXX917541:GYA917541 HHT917541:HHW917541 HRP917541:HRS917541 IBL917541:IBO917541 ILH917541:ILK917541 IVD917541:IVG917541 JEZ917541:JFC917541 JOV917541:JOY917541 JYR917541:JYU917541 KIN917541:KIQ917541 KSJ917541:KSM917541 LCF917541:LCI917541 LMB917541:LME917541 LVX917541:LWA917541 MFT917541:MFW917541 MPP917541:MPS917541 MZL917541:MZO917541 NJH917541:NJK917541 NTD917541:NTG917541 OCZ917541:ODC917541 OMV917541:OMY917541 OWR917541:OWU917541 PGN917541:PGQ917541 PQJ917541:PQM917541 QAF917541:QAI917541 QKB917541:QKE917541 QTX917541:QUA917541 RDT917541:RDW917541 RNP917541:RNS917541 RXL917541:RXO917541 SHH917541:SHK917541 SRD917541:SRG917541 TAZ917541:TBC917541 TKV917541:TKY917541 TUR917541:TUU917541 UEN917541:UEQ917541 UOJ917541:UOM917541 UYF917541:UYI917541 VIB917541:VIE917541 VRX917541:VSA917541 WBT917541:WBW917541 WLP917541:WLS917541 WVL917541:WVO917541 D983073:G983073 IZ983077:JC983077 SV983077:SY983077 ACR983077:ACU983077 AMN983077:AMQ983077 AWJ983077:AWM983077 BGF983077:BGI983077 BQB983077:BQE983077 BZX983077:CAA983077 CJT983077:CJW983077 CTP983077:CTS983077 DDL983077:DDO983077 DNH983077:DNK983077 DXD983077:DXG983077 EGZ983077:EHC983077 EQV983077:EQY983077 FAR983077:FAU983077 FKN983077:FKQ983077 FUJ983077:FUM983077 GEF983077:GEI983077 GOB983077:GOE983077 GXX983077:GYA983077 HHT983077:HHW983077 HRP983077:HRS983077 IBL983077:IBO983077 ILH983077:ILK983077 IVD983077:IVG983077 JEZ983077:JFC983077 JOV983077:JOY983077 JYR983077:JYU983077 KIN983077:KIQ983077 KSJ983077:KSM983077 LCF983077:LCI983077 LMB983077:LME983077 LVX983077:LWA983077 MFT983077:MFW983077 MPP983077:MPS983077 MZL983077:MZO983077 NJH983077:NJK983077 NTD983077:NTG983077 OCZ983077:ODC983077 OMV983077:OMY983077 OWR983077:OWU983077 PGN983077:PGQ983077 PQJ983077:PQM983077 QAF983077:QAI983077 QKB983077:QKE983077 QTX983077:QUA983077 RDT983077:RDW983077 RNP983077:RNS983077 RXL983077:RXO983077 SHH983077:SHK983077 SRD983077:SRG983077 TAZ983077:TBC983077 TKV983077:TKY983077 TUR983077:TUU983077 UEN983077:UEQ983077 UOJ983077:UOM983077 UYF983077:UYI983077 VIB983077:VIE983077 VRX983077:VSA983077 WBT983077:WBW983077 WLP983077:WLS983077" xr:uid="{00000000-0002-0000-0000-000000000000}">
      <formula1>"支出予定額,支出済額"</formula1>
    </dataValidation>
  </dataValidations>
  <pageMargins left="0.59055118110236227" right="0.59055118110236227" top="0.78740157480314965" bottom="0.78740157480314965" header="0.51181102362204722" footer="0.51181102362204722"/>
  <pageSetup paperSize="9" scale="85" orientation="portrait" cellComments="asDisplayed" r:id="rId1"/>
  <headerFooter alignWithMargins="0">
    <oddFooter>&amp;R(221001)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74B8E-CDA3-425E-9A36-170DEDD5DC3A}">
  <dimension ref="A1:K55"/>
  <sheetViews>
    <sheetView view="pageBreakPreview" zoomScaleNormal="100" zoomScaleSheetLayoutView="100" workbookViewId="0"/>
  </sheetViews>
  <sheetFormatPr defaultRowHeight="13"/>
  <cols>
    <col min="1" max="1" width="2.453125" customWidth="1"/>
    <col min="11" max="11" width="2.453125" customWidth="1"/>
  </cols>
  <sheetData>
    <row r="1" spans="1:1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>
      <c r="B2" s="72"/>
      <c r="C2" s="72"/>
      <c r="D2" s="72"/>
      <c r="E2" s="72"/>
      <c r="F2" s="72"/>
      <c r="G2" s="72"/>
      <c r="H2" s="72"/>
      <c r="I2" s="168" t="s">
        <v>114</v>
      </c>
      <c r="J2" s="168"/>
    </row>
    <row r="3" spans="1:11" ht="13.5" thickBot="1">
      <c r="A3" s="72"/>
      <c r="B3" s="176"/>
      <c r="C3" s="176"/>
      <c r="D3" s="176"/>
      <c r="E3" s="176"/>
      <c r="F3" s="176"/>
      <c r="G3" s="176"/>
      <c r="H3" s="176"/>
      <c r="I3" s="176"/>
      <c r="J3" s="176"/>
      <c r="K3" s="72"/>
    </row>
    <row r="4" spans="1:11" ht="17.25" customHeight="1" thickTop="1">
      <c r="A4" s="72"/>
      <c r="B4" s="169" t="s">
        <v>107</v>
      </c>
      <c r="C4" s="170"/>
      <c r="D4" s="170"/>
      <c r="E4" s="170"/>
      <c r="F4" s="170"/>
      <c r="G4" s="170"/>
      <c r="H4" s="170"/>
      <c r="I4" s="170"/>
      <c r="J4" s="171"/>
      <c r="K4" s="72"/>
    </row>
    <row r="5" spans="1:11" ht="17.25" customHeight="1" thickBot="1">
      <c r="A5" s="72"/>
      <c r="B5" s="172"/>
      <c r="C5" s="173"/>
      <c r="D5" s="173"/>
      <c r="E5" s="173"/>
      <c r="F5" s="173"/>
      <c r="G5" s="173"/>
      <c r="H5" s="173"/>
      <c r="I5" s="173"/>
      <c r="J5" s="174"/>
      <c r="K5" s="72"/>
    </row>
    <row r="6" spans="1:11" ht="13.5" customHeight="1" thickTop="1">
      <c r="A6" s="72"/>
      <c r="B6" s="177"/>
      <c r="C6" s="177"/>
      <c r="D6" s="177"/>
      <c r="E6" s="177"/>
      <c r="F6" s="177"/>
      <c r="G6" s="177"/>
      <c r="H6" s="177"/>
      <c r="I6" s="177"/>
      <c r="J6" s="177"/>
      <c r="K6" s="72"/>
    </row>
    <row r="7" spans="1:11">
      <c r="A7" s="72"/>
      <c r="B7" s="175"/>
      <c r="C7" s="175"/>
      <c r="D7" s="175"/>
      <c r="E7" s="175"/>
      <c r="F7" s="175"/>
      <c r="G7" s="175"/>
      <c r="H7" s="175"/>
      <c r="I7" s="175"/>
      <c r="J7" s="175"/>
      <c r="K7" s="72"/>
    </row>
    <row r="8" spans="1:11" ht="21" customHeight="1">
      <c r="A8" s="72"/>
      <c r="B8" s="135" t="s">
        <v>70</v>
      </c>
      <c r="C8" s="136"/>
      <c r="D8" s="136"/>
      <c r="E8" s="136"/>
      <c r="F8" s="136"/>
      <c r="G8" s="136"/>
      <c r="H8" s="136"/>
      <c r="I8" s="136"/>
      <c r="J8" s="137"/>
      <c r="K8" s="72"/>
    </row>
    <row r="9" spans="1:11" ht="13.5" customHeight="1">
      <c r="A9" s="72"/>
      <c r="B9" s="138"/>
      <c r="C9" s="138"/>
      <c r="D9" s="138"/>
      <c r="E9" s="138"/>
      <c r="F9" s="138"/>
      <c r="G9" s="138"/>
      <c r="H9" s="138"/>
      <c r="I9" s="138"/>
      <c r="J9" s="138"/>
      <c r="K9" s="72"/>
    </row>
    <row r="10" spans="1:11" ht="42.75" customHeight="1">
      <c r="A10" s="72"/>
      <c r="B10" s="142" t="s">
        <v>73</v>
      </c>
      <c r="C10" s="142"/>
      <c r="D10" s="142"/>
      <c r="E10" s="142"/>
      <c r="F10" s="142"/>
      <c r="G10" s="142"/>
      <c r="H10" s="142"/>
      <c r="I10" s="142"/>
      <c r="J10" s="142"/>
      <c r="K10" s="72"/>
    </row>
    <row r="11" spans="1:11">
      <c r="A11" s="72"/>
      <c r="B11" s="140" t="s">
        <v>71</v>
      </c>
      <c r="C11" s="140"/>
      <c r="D11" s="140"/>
      <c r="E11" s="140"/>
      <c r="F11" s="140"/>
      <c r="G11" s="140"/>
      <c r="H11" s="140"/>
      <c r="I11" s="140"/>
      <c r="J11" s="140"/>
      <c r="K11" s="72"/>
    </row>
    <row r="12" spans="1:11" ht="22.5" customHeight="1">
      <c r="A12" s="72"/>
      <c r="B12" s="141" t="s">
        <v>72</v>
      </c>
      <c r="C12" s="141"/>
      <c r="D12" s="141"/>
      <c r="E12" s="141"/>
      <c r="F12" s="141"/>
      <c r="G12" s="141"/>
      <c r="H12" s="141"/>
      <c r="I12" s="141"/>
      <c r="J12" s="141"/>
      <c r="K12" s="72"/>
    </row>
    <row r="13" spans="1:11" ht="42.75" customHeight="1">
      <c r="A13" s="72"/>
      <c r="B13" s="143" t="s">
        <v>111</v>
      </c>
      <c r="C13" s="143"/>
      <c r="D13" s="143"/>
      <c r="E13" s="143"/>
      <c r="F13" s="143"/>
      <c r="G13" s="143"/>
      <c r="H13" s="143"/>
      <c r="I13" s="143"/>
      <c r="J13" s="143"/>
      <c r="K13" s="72"/>
    </row>
    <row r="14" spans="1:11">
      <c r="A14" s="72"/>
      <c r="B14" s="140" t="s">
        <v>74</v>
      </c>
      <c r="C14" s="140"/>
      <c r="D14" s="140"/>
      <c r="E14" s="140"/>
      <c r="F14" s="140"/>
      <c r="G14" s="140"/>
      <c r="H14" s="140"/>
      <c r="I14" s="140"/>
      <c r="J14" s="140"/>
      <c r="K14" s="72"/>
    </row>
    <row r="15" spans="1:11" ht="22.5" customHeight="1">
      <c r="A15" s="72"/>
      <c r="B15" s="141" t="s">
        <v>75</v>
      </c>
      <c r="C15" s="141"/>
      <c r="D15" s="141"/>
      <c r="E15" s="141"/>
      <c r="F15" s="141"/>
      <c r="G15" s="141"/>
      <c r="H15" s="141"/>
      <c r="I15" s="141"/>
      <c r="J15" s="141"/>
      <c r="K15" s="72"/>
    </row>
    <row r="16" spans="1:11" ht="13.5" customHeight="1">
      <c r="A16" s="72"/>
      <c r="B16" s="178"/>
      <c r="C16" s="178"/>
      <c r="D16" s="178"/>
      <c r="E16" s="178"/>
      <c r="F16" s="178"/>
      <c r="G16" s="178"/>
      <c r="H16" s="178"/>
      <c r="I16" s="178"/>
      <c r="J16" s="178"/>
      <c r="K16" s="72"/>
    </row>
    <row r="17" spans="1:11">
      <c r="A17" s="72"/>
      <c r="B17" s="142"/>
      <c r="C17" s="142"/>
      <c r="D17" s="142"/>
      <c r="E17" s="142"/>
      <c r="F17" s="142"/>
      <c r="G17" s="142"/>
      <c r="H17" s="142"/>
      <c r="I17" s="142"/>
      <c r="J17" s="142"/>
      <c r="K17" s="72"/>
    </row>
    <row r="18" spans="1:11" ht="21" customHeight="1">
      <c r="A18" s="72"/>
      <c r="B18" s="135" t="s">
        <v>76</v>
      </c>
      <c r="C18" s="136"/>
      <c r="D18" s="136"/>
      <c r="E18" s="136"/>
      <c r="F18" s="136"/>
      <c r="G18" s="136"/>
      <c r="H18" s="136"/>
      <c r="I18" s="136"/>
      <c r="J18" s="137"/>
      <c r="K18" s="72"/>
    </row>
    <row r="19" spans="1:11">
      <c r="A19" s="72"/>
      <c r="B19" s="138"/>
      <c r="C19" s="138"/>
      <c r="D19" s="138"/>
      <c r="E19" s="138"/>
      <c r="F19" s="138"/>
      <c r="G19" s="138"/>
      <c r="H19" s="138"/>
      <c r="I19" s="138"/>
      <c r="J19" s="138"/>
      <c r="K19" s="72"/>
    </row>
    <row r="20" spans="1:11">
      <c r="A20" s="72"/>
      <c r="B20" s="139" t="s">
        <v>77</v>
      </c>
      <c r="C20" s="139"/>
      <c r="D20" s="139"/>
      <c r="E20" s="139"/>
      <c r="F20" s="139"/>
      <c r="G20" s="139"/>
      <c r="H20" s="139"/>
      <c r="I20" s="139"/>
      <c r="J20" s="139"/>
      <c r="K20" s="72"/>
    </row>
    <row r="21" spans="1:11" ht="57.75" customHeight="1">
      <c r="A21" s="72"/>
      <c r="B21" s="144" t="s">
        <v>123</v>
      </c>
      <c r="C21" s="144"/>
      <c r="D21" s="144"/>
      <c r="E21" s="144"/>
      <c r="F21" s="144"/>
      <c r="G21" s="144"/>
      <c r="H21" s="144"/>
      <c r="I21" s="144"/>
      <c r="J21" s="144"/>
      <c r="K21" s="72"/>
    </row>
    <row r="22" spans="1:11" ht="19.5" customHeight="1">
      <c r="A22" s="72"/>
      <c r="B22" s="146"/>
      <c r="C22" s="147"/>
      <c r="D22" s="147"/>
      <c r="E22" s="157" t="s">
        <v>122</v>
      </c>
      <c r="F22" s="157"/>
      <c r="G22" s="157"/>
      <c r="H22" s="157"/>
      <c r="I22" s="157"/>
      <c r="J22" s="157"/>
      <c r="K22" s="72"/>
    </row>
    <row r="23" spans="1:11" ht="52.5" customHeight="1">
      <c r="A23" s="72"/>
      <c r="B23" s="145" t="s">
        <v>117</v>
      </c>
      <c r="C23" s="145"/>
      <c r="D23" s="145"/>
      <c r="E23" s="180" t="s">
        <v>121</v>
      </c>
      <c r="F23" s="180"/>
      <c r="G23" s="180"/>
      <c r="H23" s="180"/>
      <c r="I23" s="180"/>
      <c r="J23" s="180"/>
      <c r="K23" s="81"/>
    </row>
    <row r="24" spans="1:11" ht="52.5" customHeight="1">
      <c r="A24" s="72"/>
      <c r="B24" s="145" t="s">
        <v>118</v>
      </c>
      <c r="C24" s="145"/>
      <c r="D24" s="145"/>
      <c r="E24" s="180" t="s">
        <v>125</v>
      </c>
      <c r="F24" s="180"/>
      <c r="G24" s="180"/>
      <c r="H24" s="180"/>
      <c r="I24" s="180"/>
      <c r="J24" s="180"/>
      <c r="K24" s="81"/>
    </row>
    <row r="25" spans="1:11" ht="52.5" customHeight="1">
      <c r="A25" s="72"/>
      <c r="B25" s="145" t="s">
        <v>119</v>
      </c>
      <c r="C25" s="145"/>
      <c r="D25" s="145"/>
      <c r="E25" s="180" t="s">
        <v>126</v>
      </c>
      <c r="F25" s="180"/>
      <c r="G25" s="180"/>
      <c r="H25" s="180"/>
      <c r="I25" s="180"/>
      <c r="J25" s="180"/>
      <c r="K25" s="81"/>
    </row>
    <row r="26" spans="1:11" ht="52.5" customHeight="1">
      <c r="A26" s="72"/>
      <c r="B26" s="145" t="s">
        <v>120</v>
      </c>
      <c r="C26" s="145"/>
      <c r="D26" s="145"/>
      <c r="E26" s="180" t="s">
        <v>116</v>
      </c>
      <c r="F26" s="180"/>
      <c r="G26" s="180"/>
      <c r="H26" s="180"/>
      <c r="I26" s="180"/>
      <c r="J26" s="180"/>
      <c r="K26" s="81"/>
    </row>
    <row r="27" spans="1:11" ht="19.5" customHeight="1">
      <c r="A27" s="72"/>
      <c r="B27" s="80"/>
      <c r="C27" s="80"/>
      <c r="D27" s="80"/>
      <c r="E27" s="80"/>
      <c r="F27" s="80"/>
      <c r="G27" s="80"/>
      <c r="H27" s="80"/>
      <c r="I27" s="80"/>
      <c r="J27" s="80"/>
      <c r="K27" s="72"/>
    </row>
    <row r="28" spans="1:11">
      <c r="A28" s="72"/>
      <c r="B28" s="139" t="s">
        <v>78</v>
      </c>
      <c r="C28" s="139"/>
      <c r="D28" s="139"/>
      <c r="E28" s="139"/>
      <c r="F28" s="139"/>
      <c r="G28" s="139"/>
      <c r="H28" s="139"/>
      <c r="I28" s="139"/>
      <c r="J28" s="139"/>
      <c r="K28" s="72"/>
    </row>
    <row r="29" spans="1:11" ht="72" customHeight="1">
      <c r="A29" s="72"/>
      <c r="B29" s="150" t="s">
        <v>124</v>
      </c>
      <c r="C29" s="150"/>
      <c r="D29" s="150"/>
      <c r="E29" s="150"/>
      <c r="F29" s="150"/>
      <c r="G29" s="150"/>
      <c r="H29" s="150"/>
      <c r="I29" s="150"/>
      <c r="J29" s="150"/>
      <c r="K29" s="72"/>
    </row>
    <row r="30" spans="1:11" ht="25.5" customHeight="1">
      <c r="A30" s="72"/>
      <c r="B30" s="151" t="s">
        <v>79</v>
      </c>
      <c r="C30" s="151"/>
      <c r="D30" s="151"/>
      <c r="E30" s="151"/>
      <c r="F30" s="151"/>
      <c r="G30" s="151"/>
      <c r="H30" s="151"/>
      <c r="I30" s="151"/>
      <c r="J30" s="151"/>
      <c r="K30" s="72"/>
    </row>
    <row r="31" spans="1:11" ht="19.5" customHeight="1">
      <c r="A31" s="72"/>
      <c r="B31" s="156" t="s">
        <v>83</v>
      </c>
      <c r="C31" s="156"/>
      <c r="D31" s="156"/>
      <c r="E31" s="156"/>
      <c r="F31" s="78" t="s">
        <v>84</v>
      </c>
      <c r="G31" s="78" t="s">
        <v>85</v>
      </c>
      <c r="H31" s="157" t="s">
        <v>86</v>
      </c>
      <c r="I31" s="158"/>
      <c r="J31" s="158"/>
      <c r="K31" s="72"/>
    </row>
    <row r="32" spans="1:11" ht="45" customHeight="1">
      <c r="A32" s="72"/>
      <c r="B32" s="159" t="s">
        <v>87</v>
      </c>
      <c r="C32" s="159"/>
      <c r="D32" s="159"/>
      <c r="E32" s="159"/>
      <c r="F32" s="77" t="s">
        <v>88</v>
      </c>
      <c r="G32" s="77" t="s">
        <v>88</v>
      </c>
      <c r="H32" s="160" t="s">
        <v>89</v>
      </c>
      <c r="I32" s="161"/>
      <c r="J32" s="161"/>
      <c r="K32" s="72"/>
    </row>
    <row r="33" spans="1:11" ht="45" customHeight="1">
      <c r="A33" s="72"/>
      <c r="B33" s="159" t="s">
        <v>90</v>
      </c>
      <c r="C33" s="159"/>
      <c r="D33" s="159"/>
      <c r="E33" s="159"/>
      <c r="F33" s="77" t="s">
        <v>91</v>
      </c>
      <c r="G33" s="77" t="s">
        <v>92</v>
      </c>
      <c r="H33" s="154" t="s">
        <v>115</v>
      </c>
      <c r="I33" s="154"/>
      <c r="J33" s="154"/>
      <c r="K33" s="72"/>
    </row>
    <row r="34" spans="1:11">
      <c r="A34" s="72"/>
      <c r="B34" s="152"/>
      <c r="C34" s="152"/>
      <c r="D34" s="152"/>
      <c r="E34" s="152"/>
      <c r="F34" s="152"/>
      <c r="G34" s="152"/>
      <c r="H34" s="152"/>
      <c r="I34" s="152"/>
      <c r="J34" s="152"/>
      <c r="K34" s="72"/>
    </row>
    <row r="35" spans="1:11">
      <c r="A35" s="72"/>
      <c r="B35" s="155"/>
      <c r="C35" s="155"/>
      <c r="D35" s="155"/>
      <c r="E35" s="155"/>
      <c r="F35" s="155"/>
      <c r="G35" s="155"/>
      <c r="H35" s="155"/>
      <c r="I35" s="155"/>
      <c r="J35" s="155"/>
      <c r="K35" s="72"/>
    </row>
    <row r="36" spans="1:11">
      <c r="A36" s="72"/>
      <c r="B36" s="149"/>
      <c r="C36" s="149"/>
      <c r="D36" s="149"/>
      <c r="E36" s="149"/>
      <c r="F36" s="149"/>
      <c r="G36" s="149"/>
      <c r="H36" s="149"/>
      <c r="I36" s="149"/>
      <c r="J36" s="149"/>
      <c r="K36" s="72"/>
    </row>
    <row r="37" spans="1:11" ht="21" customHeight="1">
      <c r="A37" s="72"/>
      <c r="B37" s="135" t="s">
        <v>80</v>
      </c>
      <c r="C37" s="136"/>
      <c r="D37" s="136"/>
      <c r="E37" s="136"/>
      <c r="F37" s="136"/>
      <c r="G37" s="136"/>
      <c r="H37" s="136"/>
      <c r="I37" s="136"/>
      <c r="J37" s="137"/>
      <c r="K37" s="72"/>
    </row>
    <row r="38" spans="1:11">
      <c r="A38" s="72"/>
      <c r="B38" s="152"/>
      <c r="C38" s="152"/>
      <c r="D38" s="152"/>
      <c r="E38" s="152"/>
      <c r="F38" s="152"/>
      <c r="G38" s="152"/>
      <c r="H38" s="152"/>
      <c r="I38" s="152"/>
      <c r="J38" s="152"/>
      <c r="K38" s="72"/>
    </row>
    <row r="39" spans="1:11">
      <c r="A39" s="72"/>
      <c r="B39" s="153" t="s">
        <v>81</v>
      </c>
      <c r="C39" s="153"/>
      <c r="D39" s="153"/>
      <c r="E39" s="153"/>
      <c r="F39" s="153"/>
      <c r="G39" s="153"/>
      <c r="H39" s="153"/>
      <c r="I39" s="153"/>
      <c r="J39" s="153"/>
      <c r="K39" s="72"/>
    </row>
    <row r="40" spans="1:11" ht="81" customHeight="1">
      <c r="A40" s="72"/>
      <c r="B40" s="144" t="s">
        <v>82</v>
      </c>
      <c r="C40" s="148"/>
      <c r="D40" s="148"/>
      <c r="E40" s="148"/>
      <c r="F40" s="148"/>
      <c r="G40" s="148"/>
      <c r="H40" s="148"/>
      <c r="I40" s="148"/>
      <c r="J40" s="148"/>
      <c r="K40" s="72"/>
    </row>
    <row r="41" spans="1:11" ht="36.75" customHeight="1">
      <c r="A41" s="72"/>
      <c r="B41" s="159" t="s">
        <v>93</v>
      </c>
      <c r="C41" s="159"/>
      <c r="D41" s="162" t="s">
        <v>102</v>
      </c>
      <c r="E41" s="162"/>
      <c r="F41" s="162"/>
      <c r="G41" s="162"/>
      <c r="H41" s="162" t="s">
        <v>94</v>
      </c>
      <c r="I41" s="163"/>
      <c r="J41" s="163"/>
      <c r="K41" s="72"/>
    </row>
    <row r="42" spans="1:11" ht="39.75" customHeight="1">
      <c r="A42" s="72"/>
      <c r="B42" s="154" t="s">
        <v>95</v>
      </c>
      <c r="C42" s="159"/>
      <c r="D42" s="159" t="s">
        <v>96</v>
      </c>
      <c r="E42" s="159"/>
      <c r="F42" s="159"/>
      <c r="G42" s="159"/>
      <c r="H42" s="154" t="s">
        <v>97</v>
      </c>
      <c r="I42" s="154"/>
      <c r="J42" s="154"/>
      <c r="K42" s="72"/>
    </row>
    <row r="43" spans="1:11" ht="39.75" customHeight="1">
      <c r="A43" s="72"/>
      <c r="B43" s="154" t="s">
        <v>98</v>
      </c>
      <c r="C43" s="159"/>
      <c r="D43" s="159" t="s">
        <v>96</v>
      </c>
      <c r="E43" s="159"/>
      <c r="F43" s="159"/>
      <c r="G43" s="159"/>
      <c r="H43" s="154" t="s">
        <v>97</v>
      </c>
      <c r="I43" s="154"/>
      <c r="J43" s="154"/>
      <c r="K43" s="72"/>
    </row>
    <row r="44" spans="1:11" ht="39.75" customHeight="1">
      <c r="A44" s="72"/>
      <c r="B44" s="154" t="s">
        <v>99</v>
      </c>
      <c r="C44" s="159"/>
      <c r="D44" s="159" t="s">
        <v>100</v>
      </c>
      <c r="E44" s="159"/>
      <c r="F44" s="159"/>
      <c r="G44" s="159"/>
      <c r="H44" s="154" t="s">
        <v>101</v>
      </c>
      <c r="I44" s="159"/>
      <c r="J44" s="159"/>
      <c r="K44" s="72"/>
    </row>
    <row r="45" spans="1:11" ht="18.75" customHeight="1">
      <c r="A45" s="72"/>
      <c r="B45" s="164" t="s">
        <v>108</v>
      </c>
      <c r="C45" s="164"/>
      <c r="D45" s="164"/>
      <c r="E45" s="164"/>
      <c r="F45" s="164"/>
      <c r="G45" s="164"/>
      <c r="H45" s="164"/>
      <c r="I45" s="164"/>
      <c r="J45" s="164"/>
      <c r="K45" s="72"/>
    </row>
    <row r="46" spans="1:11" ht="13.5" customHeight="1">
      <c r="A46" s="72"/>
      <c r="B46" s="155"/>
      <c r="C46" s="155"/>
      <c r="D46" s="155"/>
      <c r="E46" s="155"/>
      <c r="F46" s="155"/>
      <c r="G46" s="155"/>
      <c r="H46" s="155"/>
      <c r="I46" s="155"/>
      <c r="J46" s="155"/>
      <c r="K46" s="72"/>
    </row>
    <row r="47" spans="1:11" ht="13.5" customHeight="1">
      <c r="A47" s="72"/>
      <c r="B47" s="79"/>
      <c r="C47" s="79"/>
      <c r="D47" s="79"/>
      <c r="E47" s="79"/>
      <c r="F47" s="79"/>
      <c r="G47" s="79"/>
      <c r="H47" s="79"/>
      <c r="I47" s="79"/>
      <c r="J47" s="79"/>
      <c r="K47" s="72"/>
    </row>
    <row r="48" spans="1:11">
      <c r="A48" s="72"/>
      <c r="B48" s="175"/>
      <c r="C48" s="175"/>
      <c r="D48" s="175"/>
      <c r="E48" s="175"/>
      <c r="F48" s="175"/>
      <c r="G48" s="175"/>
      <c r="H48" s="175"/>
      <c r="I48" s="175"/>
      <c r="J48" s="175"/>
      <c r="K48" s="72"/>
    </row>
    <row r="49" spans="1:11" ht="21" customHeight="1">
      <c r="A49" s="72"/>
      <c r="B49" s="135" t="s">
        <v>80</v>
      </c>
      <c r="C49" s="136"/>
      <c r="D49" s="136"/>
      <c r="E49" s="136"/>
      <c r="F49" s="136"/>
      <c r="G49" s="136"/>
      <c r="H49" s="136"/>
      <c r="I49" s="136"/>
      <c r="J49" s="137"/>
      <c r="K49" s="72"/>
    </row>
    <row r="50" spans="1:11">
      <c r="A50" s="72"/>
      <c r="B50" s="152"/>
      <c r="C50" s="152"/>
      <c r="D50" s="152"/>
      <c r="E50" s="152"/>
      <c r="F50" s="152"/>
      <c r="G50" s="152"/>
      <c r="H50" s="152"/>
      <c r="I50" s="152"/>
      <c r="J50" s="152"/>
      <c r="K50" s="72"/>
    </row>
    <row r="51" spans="1:11">
      <c r="A51" s="72"/>
      <c r="B51" s="153" t="s">
        <v>103</v>
      </c>
      <c r="C51" s="153"/>
      <c r="D51" s="153"/>
      <c r="E51" s="153"/>
      <c r="F51" s="153"/>
      <c r="G51" s="153"/>
      <c r="H51" s="153"/>
      <c r="I51" s="153"/>
      <c r="J51" s="153"/>
      <c r="K51" s="72"/>
    </row>
    <row r="52" spans="1:11" ht="63" customHeight="1">
      <c r="A52" s="72"/>
      <c r="B52" s="179" t="s">
        <v>110</v>
      </c>
      <c r="C52" s="151"/>
      <c r="D52" s="151"/>
      <c r="E52" s="151"/>
      <c r="F52" s="151"/>
      <c r="G52" s="151"/>
      <c r="H52" s="151"/>
      <c r="I52" s="151"/>
      <c r="J52" s="151"/>
      <c r="K52" s="72"/>
    </row>
    <row r="53" spans="1:11" ht="24" customHeight="1">
      <c r="A53" s="72"/>
      <c r="B53" s="166" t="s">
        <v>104</v>
      </c>
      <c r="C53" s="166"/>
      <c r="D53" s="166" t="s">
        <v>109</v>
      </c>
      <c r="E53" s="166"/>
      <c r="F53" s="166"/>
      <c r="G53" s="166"/>
      <c r="H53" s="166"/>
      <c r="I53" s="166"/>
      <c r="J53" s="166"/>
      <c r="K53" s="72"/>
    </row>
    <row r="54" spans="1:11" ht="36" customHeight="1">
      <c r="A54" s="72"/>
      <c r="B54" s="165" t="s">
        <v>105</v>
      </c>
      <c r="C54" s="165"/>
      <c r="D54" s="165" t="s">
        <v>106</v>
      </c>
      <c r="E54" s="167"/>
      <c r="F54" s="167"/>
      <c r="G54" s="167"/>
      <c r="H54" s="167"/>
      <c r="I54" s="167"/>
      <c r="J54" s="167"/>
      <c r="K54" s="72"/>
    </row>
    <row r="55" spans="1:11">
      <c r="A55" s="72"/>
      <c r="B55" s="152"/>
      <c r="C55" s="152"/>
      <c r="D55" s="152"/>
      <c r="E55" s="152"/>
      <c r="F55" s="152"/>
      <c r="G55" s="152"/>
      <c r="H55" s="152"/>
      <c r="I55" s="152"/>
      <c r="J55" s="152"/>
      <c r="K55" s="72"/>
    </row>
  </sheetData>
  <sheetProtection sheet="1" objects="1" scenarios="1"/>
  <mergeCells count="69">
    <mergeCell ref="B26:D26"/>
    <mergeCell ref="E25:J25"/>
    <mergeCell ref="E26:J26"/>
    <mergeCell ref="E23:J23"/>
    <mergeCell ref="B24:D24"/>
    <mergeCell ref="E24:J24"/>
    <mergeCell ref="E22:J22"/>
    <mergeCell ref="I2:J2"/>
    <mergeCell ref="B55:J55"/>
    <mergeCell ref="B4:J5"/>
    <mergeCell ref="B7:J7"/>
    <mergeCell ref="B3:J3"/>
    <mergeCell ref="B6:J6"/>
    <mergeCell ref="B34:J34"/>
    <mergeCell ref="B46:J46"/>
    <mergeCell ref="B16:J16"/>
    <mergeCell ref="B50:J50"/>
    <mergeCell ref="B51:J51"/>
    <mergeCell ref="B52:J52"/>
    <mergeCell ref="B48:J48"/>
    <mergeCell ref="B53:C53"/>
    <mergeCell ref="B25:D25"/>
    <mergeCell ref="B54:C54"/>
    <mergeCell ref="D53:J53"/>
    <mergeCell ref="D54:J54"/>
    <mergeCell ref="H42:J42"/>
    <mergeCell ref="H43:J43"/>
    <mergeCell ref="H44:J44"/>
    <mergeCell ref="H41:J41"/>
    <mergeCell ref="B45:J45"/>
    <mergeCell ref="B49:J49"/>
    <mergeCell ref="B41:C41"/>
    <mergeCell ref="B42:C42"/>
    <mergeCell ref="B43:C43"/>
    <mergeCell ref="B44:C44"/>
    <mergeCell ref="D41:G41"/>
    <mergeCell ref="D42:G42"/>
    <mergeCell ref="D43:G43"/>
    <mergeCell ref="D44:G44"/>
    <mergeCell ref="B40:J40"/>
    <mergeCell ref="B36:J36"/>
    <mergeCell ref="B29:J29"/>
    <mergeCell ref="B30:J30"/>
    <mergeCell ref="B37:J37"/>
    <mergeCell ref="B38:J38"/>
    <mergeCell ref="B39:J39"/>
    <mergeCell ref="H33:J33"/>
    <mergeCell ref="B35:J35"/>
    <mergeCell ref="B31:E31"/>
    <mergeCell ref="H31:J31"/>
    <mergeCell ref="B32:E32"/>
    <mergeCell ref="B33:E33"/>
    <mergeCell ref="H32:J32"/>
    <mergeCell ref="B8:J8"/>
    <mergeCell ref="B9:J9"/>
    <mergeCell ref="B28:J28"/>
    <mergeCell ref="B11:J11"/>
    <mergeCell ref="B12:J12"/>
    <mergeCell ref="B15:J15"/>
    <mergeCell ref="B10:J10"/>
    <mergeCell ref="B13:J13"/>
    <mergeCell ref="B14:J14"/>
    <mergeCell ref="B17:J17"/>
    <mergeCell ref="B18:J18"/>
    <mergeCell ref="B19:J19"/>
    <mergeCell ref="B20:J20"/>
    <mergeCell ref="B21:J21"/>
    <mergeCell ref="B23:D23"/>
    <mergeCell ref="B22:D22"/>
  </mergeCells>
  <phoneticPr fontId="2"/>
  <hyperlinks>
    <hyperlink ref="B12:J12" r:id="rId1" display="https://www.jst.go.jp/contract/index2.html" xr:uid="{F348E3F9-7562-4557-8590-D1D6099B4550}"/>
    <hyperlink ref="B15:J15" r:id="rId2" display="https://www.jst.go.jp/contract/movie/index.html" xr:uid="{2BD4BB25-54E5-4A60-8564-FB57983B56F1}"/>
  </hyperlinks>
  <printOptions horizontalCentered="1"/>
  <pageMargins left="0.31496062992125984" right="0.31496062992125984" top="0.74803149606299213" bottom="0.74803149606299213" header="0.31496062992125984" footer="0.11811023622047245"/>
  <pageSetup paperSize="9" scale="103" orientation="portrait" r:id="rId3"/>
  <headerFooter>
    <oddFooter>&amp;P / &amp;N ページ</oddFooter>
  </headerFooter>
  <rowBreaks count="1" manualBreakCount="1">
    <brk id="27" max="10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Z34"/>
  <sheetViews>
    <sheetView view="pageBreakPreview" zoomScale="90" zoomScaleNormal="100" zoomScaleSheetLayoutView="90" workbookViewId="0">
      <selection activeCell="AA1" sqref="AA1"/>
    </sheetView>
  </sheetViews>
  <sheetFormatPr defaultRowHeight="13"/>
  <cols>
    <col min="1" max="1" width="0.6328125" style="24" customWidth="1"/>
    <col min="2" max="9" width="13.26953125" style="24" customWidth="1"/>
    <col min="10" max="10" width="0.90625" style="24" customWidth="1"/>
    <col min="11" max="11" width="13.26953125" style="24" customWidth="1"/>
    <col min="12" max="16" width="9" style="24" hidden="1" customWidth="1"/>
    <col min="17" max="25" width="9" style="24"/>
    <col min="26" max="26" width="0.6328125" style="24" customWidth="1"/>
    <col min="27" max="257" width="9" style="24"/>
    <col min="258" max="258" width="3.08984375" style="24" customWidth="1"/>
    <col min="259" max="259" width="15" style="24" customWidth="1"/>
    <col min="260" max="265" width="13.26953125" style="24" customWidth="1"/>
    <col min="266" max="266" width="3.08984375" style="24" customWidth="1"/>
    <col min="267" max="267" width="13.26953125" style="24" customWidth="1"/>
    <col min="268" max="513" width="9" style="24"/>
    <col min="514" max="514" width="3.08984375" style="24" customWidth="1"/>
    <col min="515" max="515" width="15" style="24" customWidth="1"/>
    <col min="516" max="521" width="13.26953125" style="24" customWidth="1"/>
    <col min="522" max="522" width="3.08984375" style="24" customWidth="1"/>
    <col min="523" max="523" width="13.26953125" style="24" customWidth="1"/>
    <col min="524" max="769" width="9" style="24"/>
    <col min="770" max="770" width="3.08984375" style="24" customWidth="1"/>
    <col min="771" max="771" width="15" style="24" customWidth="1"/>
    <col min="772" max="777" width="13.26953125" style="24" customWidth="1"/>
    <col min="778" max="778" width="3.08984375" style="24" customWidth="1"/>
    <col min="779" max="779" width="13.26953125" style="24" customWidth="1"/>
    <col min="780" max="1025" width="9" style="24"/>
    <col min="1026" max="1026" width="3.08984375" style="24" customWidth="1"/>
    <col min="1027" max="1027" width="15" style="24" customWidth="1"/>
    <col min="1028" max="1033" width="13.26953125" style="24" customWidth="1"/>
    <col min="1034" max="1034" width="3.08984375" style="24" customWidth="1"/>
    <col min="1035" max="1035" width="13.26953125" style="24" customWidth="1"/>
    <col min="1036" max="1281" width="9" style="24"/>
    <col min="1282" max="1282" width="3.08984375" style="24" customWidth="1"/>
    <col min="1283" max="1283" width="15" style="24" customWidth="1"/>
    <col min="1284" max="1289" width="13.26953125" style="24" customWidth="1"/>
    <col min="1290" max="1290" width="3.08984375" style="24" customWidth="1"/>
    <col min="1291" max="1291" width="13.26953125" style="24" customWidth="1"/>
    <col min="1292" max="1537" width="9" style="24"/>
    <col min="1538" max="1538" width="3.08984375" style="24" customWidth="1"/>
    <col min="1539" max="1539" width="15" style="24" customWidth="1"/>
    <col min="1540" max="1545" width="13.26953125" style="24" customWidth="1"/>
    <col min="1546" max="1546" width="3.08984375" style="24" customWidth="1"/>
    <col min="1547" max="1547" width="13.26953125" style="24" customWidth="1"/>
    <col min="1548" max="1793" width="9" style="24"/>
    <col min="1794" max="1794" width="3.08984375" style="24" customWidth="1"/>
    <col min="1795" max="1795" width="15" style="24" customWidth="1"/>
    <col min="1796" max="1801" width="13.26953125" style="24" customWidth="1"/>
    <col min="1802" max="1802" width="3.08984375" style="24" customWidth="1"/>
    <col min="1803" max="1803" width="13.26953125" style="24" customWidth="1"/>
    <col min="1804" max="2049" width="9" style="24"/>
    <col min="2050" max="2050" width="3.08984375" style="24" customWidth="1"/>
    <col min="2051" max="2051" width="15" style="24" customWidth="1"/>
    <col min="2052" max="2057" width="13.26953125" style="24" customWidth="1"/>
    <col min="2058" max="2058" width="3.08984375" style="24" customWidth="1"/>
    <col min="2059" max="2059" width="13.26953125" style="24" customWidth="1"/>
    <col min="2060" max="2305" width="9" style="24"/>
    <col min="2306" max="2306" width="3.08984375" style="24" customWidth="1"/>
    <col min="2307" max="2307" width="15" style="24" customWidth="1"/>
    <col min="2308" max="2313" width="13.26953125" style="24" customWidth="1"/>
    <col min="2314" max="2314" width="3.08984375" style="24" customWidth="1"/>
    <col min="2315" max="2315" width="13.26953125" style="24" customWidth="1"/>
    <col min="2316" max="2561" width="9" style="24"/>
    <col min="2562" max="2562" width="3.08984375" style="24" customWidth="1"/>
    <col min="2563" max="2563" width="15" style="24" customWidth="1"/>
    <col min="2564" max="2569" width="13.26953125" style="24" customWidth="1"/>
    <col min="2570" max="2570" width="3.08984375" style="24" customWidth="1"/>
    <col min="2571" max="2571" width="13.26953125" style="24" customWidth="1"/>
    <col min="2572" max="2817" width="9" style="24"/>
    <col min="2818" max="2818" width="3.08984375" style="24" customWidth="1"/>
    <col min="2819" max="2819" width="15" style="24" customWidth="1"/>
    <col min="2820" max="2825" width="13.26953125" style="24" customWidth="1"/>
    <col min="2826" max="2826" width="3.08984375" style="24" customWidth="1"/>
    <col min="2827" max="2827" width="13.26953125" style="24" customWidth="1"/>
    <col min="2828" max="3073" width="9" style="24"/>
    <col min="3074" max="3074" width="3.08984375" style="24" customWidth="1"/>
    <col min="3075" max="3075" width="15" style="24" customWidth="1"/>
    <col min="3076" max="3081" width="13.26953125" style="24" customWidth="1"/>
    <col min="3082" max="3082" width="3.08984375" style="24" customWidth="1"/>
    <col min="3083" max="3083" width="13.26953125" style="24" customWidth="1"/>
    <col min="3084" max="3329" width="9" style="24"/>
    <col min="3330" max="3330" width="3.08984375" style="24" customWidth="1"/>
    <col min="3331" max="3331" width="15" style="24" customWidth="1"/>
    <col min="3332" max="3337" width="13.26953125" style="24" customWidth="1"/>
    <col min="3338" max="3338" width="3.08984375" style="24" customWidth="1"/>
    <col min="3339" max="3339" width="13.26953125" style="24" customWidth="1"/>
    <col min="3340" max="3585" width="9" style="24"/>
    <col min="3586" max="3586" width="3.08984375" style="24" customWidth="1"/>
    <col min="3587" max="3587" width="15" style="24" customWidth="1"/>
    <col min="3588" max="3593" width="13.26953125" style="24" customWidth="1"/>
    <col min="3594" max="3594" width="3.08984375" style="24" customWidth="1"/>
    <col min="3595" max="3595" width="13.26953125" style="24" customWidth="1"/>
    <col min="3596" max="3841" width="9" style="24"/>
    <col min="3842" max="3842" width="3.08984375" style="24" customWidth="1"/>
    <col min="3843" max="3843" width="15" style="24" customWidth="1"/>
    <col min="3844" max="3849" width="13.26953125" style="24" customWidth="1"/>
    <col min="3850" max="3850" width="3.08984375" style="24" customWidth="1"/>
    <col min="3851" max="3851" width="13.26953125" style="24" customWidth="1"/>
    <col min="3852" max="4097" width="9" style="24"/>
    <col min="4098" max="4098" width="3.08984375" style="24" customWidth="1"/>
    <col min="4099" max="4099" width="15" style="24" customWidth="1"/>
    <col min="4100" max="4105" width="13.26953125" style="24" customWidth="1"/>
    <col min="4106" max="4106" width="3.08984375" style="24" customWidth="1"/>
    <col min="4107" max="4107" width="13.26953125" style="24" customWidth="1"/>
    <col min="4108" max="4353" width="9" style="24"/>
    <col min="4354" max="4354" width="3.08984375" style="24" customWidth="1"/>
    <col min="4355" max="4355" width="15" style="24" customWidth="1"/>
    <col min="4356" max="4361" width="13.26953125" style="24" customWidth="1"/>
    <col min="4362" max="4362" width="3.08984375" style="24" customWidth="1"/>
    <col min="4363" max="4363" width="13.26953125" style="24" customWidth="1"/>
    <col min="4364" max="4609" width="9" style="24"/>
    <col min="4610" max="4610" width="3.08984375" style="24" customWidth="1"/>
    <col min="4611" max="4611" width="15" style="24" customWidth="1"/>
    <col min="4612" max="4617" width="13.26953125" style="24" customWidth="1"/>
    <col min="4618" max="4618" width="3.08984375" style="24" customWidth="1"/>
    <col min="4619" max="4619" width="13.26953125" style="24" customWidth="1"/>
    <col min="4620" max="4865" width="9" style="24"/>
    <col min="4866" max="4866" width="3.08984375" style="24" customWidth="1"/>
    <col min="4867" max="4867" width="15" style="24" customWidth="1"/>
    <col min="4868" max="4873" width="13.26953125" style="24" customWidth="1"/>
    <col min="4874" max="4874" width="3.08984375" style="24" customWidth="1"/>
    <col min="4875" max="4875" width="13.26953125" style="24" customWidth="1"/>
    <col min="4876" max="5121" width="9" style="24"/>
    <col min="5122" max="5122" width="3.08984375" style="24" customWidth="1"/>
    <col min="5123" max="5123" width="15" style="24" customWidth="1"/>
    <col min="5124" max="5129" width="13.26953125" style="24" customWidth="1"/>
    <col min="5130" max="5130" width="3.08984375" style="24" customWidth="1"/>
    <col min="5131" max="5131" width="13.26953125" style="24" customWidth="1"/>
    <col min="5132" max="5377" width="9" style="24"/>
    <col min="5378" max="5378" width="3.08984375" style="24" customWidth="1"/>
    <col min="5379" max="5379" width="15" style="24" customWidth="1"/>
    <col min="5380" max="5385" width="13.26953125" style="24" customWidth="1"/>
    <col min="5386" max="5386" width="3.08984375" style="24" customWidth="1"/>
    <col min="5387" max="5387" width="13.26953125" style="24" customWidth="1"/>
    <col min="5388" max="5633" width="9" style="24"/>
    <col min="5634" max="5634" width="3.08984375" style="24" customWidth="1"/>
    <col min="5635" max="5635" width="15" style="24" customWidth="1"/>
    <col min="5636" max="5641" width="13.26953125" style="24" customWidth="1"/>
    <col min="5642" max="5642" width="3.08984375" style="24" customWidth="1"/>
    <col min="5643" max="5643" width="13.26953125" style="24" customWidth="1"/>
    <col min="5644" max="5889" width="9" style="24"/>
    <col min="5890" max="5890" width="3.08984375" style="24" customWidth="1"/>
    <col min="5891" max="5891" width="15" style="24" customWidth="1"/>
    <col min="5892" max="5897" width="13.26953125" style="24" customWidth="1"/>
    <col min="5898" max="5898" width="3.08984375" style="24" customWidth="1"/>
    <col min="5899" max="5899" width="13.26953125" style="24" customWidth="1"/>
    <col min="5900" max="6145" width="9" style="24"/>
    <col min="6146" max="6146" width="3.08984375" style="24" customWidth="1"/>
    <col min="6147" max="6147" width="15" style="24" customWidth="1"/>
    <col min="6148" max="6153" width="13.26953125" style="24" customWidth="1"/>
    <col min="6154" max="6154" width="3.08984375" style="24" customWidth="1"/>
    <col min="6155" max="6155" width="13.26953125" style="24" customWidth="1"/>
    <col min="6156" max="6401" width="9" style="24"/>
    <col min="6402" max="6402" width="3.08984375" style="24" customWidth="1"/>
    <col min="6403" max="6403" width="15" style="24" customWidth="1"/>
    <col min="6404" max="6409" width="13.26953125" style="24" customWidth="1"/>
    <col min="6410" max="6410" width="3.08984375" style="24" customWidth="1"/>
    <col min="6411" max="6411" width="13.26953125" style="24" customWidth="1"/>
    <col min="6412" max="6657" width="9" style="24"/>
    <col min="6658" max="6658" width="3.08984375" style="24" customWidth="1"/>
    <col min="6659" max="6659" width="15" style="24" customWidth="1"/>
    <col min="6660" max="6665" width="13.26953125" style="24" customWidth="1"/>
    <col min="6666" max="6666" width="3.08984375" style="24" customWidth="1"/>
    <col min="6667" max="6667" width="13.26953125" style="24" customWidth="1"/>
    <col min="6668" max="6913" width="9" style="24"/>
    <col min="6914" max="6914" width="3.08984375" style="24" customWidth="1"/>
    <col min="6915" max="6915" width="15" style="24" customWidth="1"/>
    <col min="6916" max="6921" width="13.26953125" style="24" customWidth="1"/>
    <col min="6922" max="6922" width="3.08984375" style="24" customWidth="1"/>
    <col min="6923" max="6923" width="13.26953125" style="24" customWidth="1"/>
    <col min="6924" max="7169" width="9" style="24"/>
    <col min="7170" max="7170" width="3.08984375" style="24" customWidth="1"/>
    <col min="7171" max="7171" width="15" style="24" customWidth="1"/>
    <col min="7172" max="7177" width="13.26953125" style="24" customWidth="1"/>
    <col min="7178" max="7178" width="3.08984375" style="24" customWidth="1"/>
    <col min="7179" max="7179" width="13.26953125" style="24" customWidth="1"/>
    <col min="7180" max="7425" width="9" style="24"/>
    <col min="7426" max="7426" width="3.08984375" style="24" customWidth="1"/>
    <col min="7427" max="7427" width="15" style="24" customWidth="1"/>
    <col min="7428" max="7433" width="13.26953125" style="24" customWidth="1"/>
    <col min="7434" max="7434" width="3.08984375" style="24" customWidth="1"/>
    <col min="7435" max="7435" width="13.26953125" style="24" customWidth="1"/>
    <col min="7436" max="7681" width="9" style="24"/>
    <col min="7682" max="7682" width="3.08984375" style="24" customWidth="1"/>
    <col min="7683" max="7683" width="15" style="24" customWidth="1"/>
    <col min="7684" max="7689" width="13.26953125" style="24" customWidth="1"/>
    <col min="7690" max="7690" width="3.08984375" style="24" customWidth="1"/>
    <col min="7691" max="7691" width="13.26953125" style="24" customWidth="1"/>
    <col min="7692" max="7937" width="9" style="24"/>
    <col min="7938" max="7938" width="3.08984375" style="24" customWidth="1"/>
    <col min="7939" max="7939" width="15" style="24" customWidth="1"/>
    <col min="7940" max="7945" width="13.26953125" style="24" customWidth="1"/>
    <col min="7946" max="7946" width="3.08984375" style="24" customWidth="1"/>
    <col min="7947" max="7947" width="13.26953125" style="24" customWidth="1"/>
    <col min="7948" max="8193" width="9" style="24"/>
    <col min="8194" max="8194" width="3.08984375" style="24" customWidth="1"/>
    <col min="8195" max="8195" width="15" style="24" customWidth="1"/>
    <col min="8196" max="8201" width="13.26953125" style="24" customWidth="1"/>
    <col min="8202" max="8202" width="3.08984375" style="24" customWidth="1"/>
    <col min="8203" max="8203" width="13.26953125" style="24" customWidth="1"/>
    <col min="8204" max="8449" width="9" style="24"/>
    <col min="8450" max="8450" width="3.08984375" style="24" customWidth="1"/>
    <col min="8451" max="8451" width="15" style="24" customWidth="1"/>
    <col min="8452" max="8457" width="13.26953125" style="24" customWidth="1"/>
    <col min="8458" max="8458" width="3.08984375" style="24" customWidth="1"/>
    <col min="8459" max="8459" width="13.26953125" style="24" customWidth="1"/>
    <col min="8460" max="8705" width="9" style="24"/>
    <col min="8706" max="8706" width="3.08984375" style="24" customWidth="1"/>
    <col min="8707" max="8707" width="15" style="24" customWidth="1"/>
    <col min="8708" max="8713" width="13.26953125" style="24" customWidth="1"/>
    <col min="8714" max="8714" width="3.08984375" style="24" customWidth="1"/>
    <col min="8715" max="8715" width="13.26953125" style="24" customWidth="1"/>
    <col min="8716" max="8961" width="9" style="24"/>
    <col min="8962" max="8962" width="3.08984375" style="24" customWidth="1"/>
    <col min="8963" max="8963" width="15" style="24" customWidth="1"/>
    <col min="8964" max="8969" width="13.26953125" style="24" customWidth="1"/>
    <col min="8970" max="8970" width="3.08984375" style="24" customWidth="1"/>
    <col min="8971" max="8971" width="13.26953125" style="24" customWidth="1"/>
    <col min="8972" max="9217" width="9" style="24"/>
    <col min="9218" max="9218" width="3.08984375" style="24" customWidth="1"/>
    <col min="9219" max="9219" width="15" style="24" customWidth="1"/>
    <col min="9220" max="9225" width="13.26953125" style="24" customWidth="1"/>
    <col min="9226" max="9226" width="3.08984375" style="24" customWidth="1"/>
    <col min="9227" max="9227" width="13.26953125" style="24" customWidth="1"/>
    <col min="9228" max="9473" width="9" style="24"/>
    <col min="9474" max="9474" width="3.08984375" style="24" customWidth="1"/>
    <col min="9475" max="9475" width="15" style="24" customWidth="1"/>
    <col min="9476" max="9481" width="13.26953125" style="24" customWidth="1"/>
    <col min="9482" max="9482" width="3.08984375" style="24" customWidth="1"/>
    <col min="9483" max="9483" width="13.26953125" style="24" customWidth="1"/>
    <col min="9484" max="9729" width="9" style="24"/>
    <col min="9730" max="9730" width="3.08984375" style="24" customWidth="1"/>
    <col min="9731" max="9731" width="15" style="24" customWidth="1"/>
    <col min="9732" max="9737" width="13.26953125" style="24" customWidth="1"/>
    <col min="9738" max="9738" width="3.08984375" style="24" customWidth="1"/>
    <col min="9739" max="9739" width="13.26953125" style="24" customWidth="1"/>
    <col min="9740" max="9985" width="9" style="24"/>
    <col min="9986" max="9986" width="3.08984375" style="24" customWidth="1"/>
    <col min="9987" max="9987" width="15" style="24" customWidth="1"/>
    <col min="9988" max="9993" width="13.26953125" style="24" customWidth="1"/>
    <col min="9994" max="9994" width="3.08984375" style="24" customWidth="1"/>
    <col min="9995" max="9995" width="13.26953125" style="24" customWidth="1"/>
    <col min="9996" max="10241" width="9" style="24"/>
    <col min="10242" max="10242" width="3.08984375" style="24" customWidth="1"/>
    <col min="10243" max="10243" width="15" style="24" customWidth="1"/>
    <col min="10244" max="10249" width="13.26953125" style="24" customWidth="1"/>
    <col min="10250" max="10250" width="3.08984375" style="24" customWidth="1"/>
    <col min="10251" max="10251" width="13.26953125" style="24" customWidth="1"/>
    <col min="10252" max="10497" width="9" style="24"/>
    <col min="10498" max="10498" width="3.08984375" style="24" customWidth="1"/>
    <col min="10499" max="10499" width="15" style="24" customWidth="1"/>
    <col min="10500" max="10505" width="13.26953125" style="24" customWidth="1"/>
    <col min="10506" max="10506" width="3.08984375" style="24" customWidth="1"/>
    <col min="10507" max="10507" width="13.26953125" style="24" customWidth="1"/>
    <col min="10508" max="10753" width="9" style="24"/>
    <col min="10754" max="10754" width="3.08984375" style="24" customWidth="1"/>
    <col min="10755" max="10755" width="15" style="24" customWidth="1"/>
    <col min="10756" max="10761" width="13.26953125" style="24" customWidth="1"/>
    <col min="10762" max="10762" width="3.08984375" style="24" customWidth="1"/>
    <col min="10763" max="10763" width="13.26953125" style="24" customWidth="1"/>
    <col min="10764" max="11009" width="9" style="24"/>
    <col min="11010" max="11010" width="3.08984375" style="24" customWidth="1"/>
    <col min="11011" max="11011" width="15" style="24" customWidth="1"/>
    <col min="11012" max="11017" width="13.26953125" style="24" customWidth="1"/>
    <col min="11018" max="11018" width="3.08984375" style="24" customWidth="1"/>
    <col min="11019" max="11019" width="13.26953125" style="24" customWidth="1"/>
    <col min="11020" max="11265" width="9" style="24"/>
    <col min="11266" max="11266" width="3.08984375" style="24" customWidth="1"/>
    <col min="11267" max="11267" width="15" style="24" customWidth="1"/>
    <col min="11268" max="11273" width="13.26953125" style="24" customWidth="1"/>
    <col min="11274" max="11274" width="3.08984375" style="24" customWidth="1"/>
    <col min="11275" max="11275" width="13.26953125" style="24" customWidth="1"/>
    <col min="11276" max="11521" width="9" style="24"/>
    <col min="11522" max="11522" width="3.08984375" style="24" customWidth="1"/>
    <col min="11523" max="11523" width="15" style="24" customWidth="1"/>
    <col min="11524" max="11529" width="13.26953125" style="24" customWidth="1"/>
    <col min="11530" max="11530" width="3.08984375" style="24" customWidth="1"/>
    <col min="11531" max="11531" width="13.26953125" style="24" customWidth="1"/>
    <col min="11532" max="11777" width="9" style="24"/>
    <col min="11778" max="11778" width="3.08984375" style="24" customWidth="1"/>
    <col min="11779" max="11779" width="15" style="24" customWidth="1"/>
    <col min="11780" max="11785" width="13.26953125" style="24" customWidth="1"/>
    <col min="11786" max="11786" width="3.08984375" style="24" customWidth="1"/>
    <col min="11787" max="11787" width="13.26953125" style="24" customWidth="1"/>
    <col min="11788" max="12033" width="9" style="24"/>
    <col min="12034" max="12034" width="3.08984375" style="24" customWidth="1"/>
    <col min="12035" max="12035" width="15" style="24" customWidth="1"/>
    <col min="12036" max="12041" width="13.26953125" style="24" customWidth="1"/>
    <col min="12042" max="12042" width="3.08984375" style="24" customWidth="1"/>
    <col min="12043" max="12043" width="13.26953125" style="24" customWidth="1"/>
    <col min="12044" max="12289" width="9" style="24"/>
    <col min="12290" max="12290" width="3.08984375" style="24" customWidth="1"/>
    <col min="12291" max="12291" width="15" style="24" customWidth="1"/>
    <col min="12292" max="12297" width="13.26953125" style="24" customWidth="1"/>
    <col min="12298" max="12298" width="3.08984375" style="24" customWidth="1"/>
    <col min="12299" max="12299" width="13.26953125" style="24" customWidth="1"/>
    <col min="12300" max="12545" width="9" style="24"/>
    <col min="12546" max="12546" width="3.08984375" style="24" customWidth="1"/>
    <col min="12547" max="12547" width="15" style="24" customWidth="1"/>
    <col min="12548" max="12553" width="13.26953125" style="24" customWidth="1"/>
    <col min="12554" max="12554" width="3.08984375" style="24" customWidth="1"/>
    <col min="12555" max="12555" width="13.26953125" style="24" customWidth="1"/>
    <col min="12556" max="12801" width="9" style="24"/>
    <col min="12802" max="12802" width="3.08984375" style="24" customWidth="1"/>
    <col min="12803" max="12803" width="15" style="24" customWidth="1"/>
    <col min="12804" max="12809" width="13.26953125" style="24" customWidth="1"/>
    <col min="12810" max="12810" width="3.08984375" style="24" customWidth="1"/>
    <col min="12811" max="12811" width="13.26953125" style="24" customWidth="1"/>
    <col min="12812" max="13057" width="9" style="24"/>
    <col min="13058" max="13058" width="3.08984375" style="24" customWidth="1"/>
    <col min="13059" max="13059" width="15" style="24" customWidth="1"/>
    <col min="13060" max="13065" width="13.26953125" style="24" customWidth="1"/>
    <col min="13066" max="13066" width="3.08984375" style="24" customWidth="1"/>
    <col min="13067" max="13067" width="13.26953125" style="24" customWidth="1"/>
    <col min="13068" max="13313" width="9" style="24"/>
    <col min="13314" max="13314" width="3.08984375" style="24" customWidth="1"/>
    <col min="13315" max="13315" width="15" style="24" customWidth="1"/>
    <col min="13316" max="13321" width="13.26953125" style="24" customWidth="1"/>
    <col min="13322" max="13322" width="3.08984375" style="24" customWidth="1"/>
    <col min="13323" max="13323" width="13.26953125" style="24" customWidth="1"/>
    <col min="13324" max="13569" width="9" style="24"/>
    <col min="13570" max="13570" width="3.08984375" style="24" customWidth="1"/>
    <col min="13571" max="13571" width="15" style="24" customWidth="1"/>
    <col min="13572" max="13577" width="13.26953125" style="24" customWidth="1"/>
    <col min="13578" max="13578" width="3.08984375" style="24" customWidth="1"/>
    <col min="13579" max="13579" width="13.26953125" style="24" customWidth="1"/>
    <col min="13580" max="13825" width="9" style="24"/>
    <col min="13826" max="13826" width="3.08984375" style="24" customWidth="1"/>
    <col min="13827" max="13827" width="15" style="24" customWidth="1"/>
    <col min="13828" max="13833" width="13.26953125" style="24" customWidth="1"/>
    <col min="13834" max="13834" width="3.08984375" style="24" customWidth="1"/>
    <col min="13835" max="13835" width="13.26953125" style="24" customWidth="1"/>
    <col min="13836" max="14081" width="9" style="24"/>
    <col min="14082" max="14082" width="3.08984375" style="24" customWidth="1"/>
    <col min="14083" max="14083" width="15" style="24" customWidth="1"/>
    <col min="14084" max="14089" width="13.26953125" style="24" customWidth="1"/>
    <col min="14090" max="14090" width="3.08984375" style="24" customWidth="1"/>
    <col min="14091" max="14091" width="13.26953125" style="24" customWidth="1"/>
    <col min="14092" max="14337" width="9" style="24"/>
    <col min="14338" max="14338" width="3.08984375" style="24" customWidth="1"/>
    <col min="14339" max="14339" width="15" style="24" customWidth="1"/>
    <col min="14340" max="14345" width="13.26953125" style="24" customWidth="1"/>
    <col min="14346" max="14346" width="3.08984375" style="24" customWidth="1"/>
    <col min="14347" max="14347" width="13.26953125" style="24" customWidth="1"/>
    <col min="14348" max="14593" width="9" style="24"/>
    <col min="14594" max="14594" width="3.08984375" style="24" customWidth="1"/>
    <col min="14595" max="14595" width="15" style="24" customWidth="1"/>
    <col min="14596" max="14601" width="13.26953125" style="24" customWidth="1"/>
    <col min="14602" max="14602" width="3.08984375" style="24" customWidth="1"/>
    <col min="14603" max="14603" width="13.26953125" style="24" customWidth="1"/>
    <col min="14604" max="14849" width="9" style="24"/>
    <col min="14850" max="14850" width="3.08984375" style="24" customWidth="1"/>
    <col min="14851" max="14851" width="15" style="24" customWidth="1"/>
    <col min="14852" max="14857" width="13.26953125" style="24" customWidth="1"/>
    <col min="14858" max="14858" width="3.08984375" style="24" customWidth="1"/>
    <col min="14859" max="14859" width="13.26953125" style="24" customWidth="1"/>
    <col min="14860" max="15105" width="9" style="24"/>
    <col min="15106" max="15106" width="3.08984375" style="24" customWidth="1"/>
    <col min="15107" max="15107" width="15" style="24" customWidth="1"/>
    <col min="15108" max="15113" width="13.26953125" style="24" customWidth="1"/>
    <col min="15114" max="15114" width="3.08984375" style="24" customWidth="1"/>
    <col min="15115" max="15115" width="13.26953125" style="24" customWidth="1"/>
    <col min="15116" max="15361" width="9" style="24"/>
    <col min="15362" max="15362" width="3.08984375" style="24" customWidth="1"/>
    <col min="15363" max="15363" width="15" style="24" customWidth="1"/>
    <col min="15364" max="15369" width="13.26953125" style="24" customWidth="1"/>
    <col min="15370" max="15370" width="3.08984375" style="24" customWidth="1"/>
    <col min="15371" max="15371" width="13.26953125" style="24" customWidth="1"/>
    <col min="15372" max="15617" width="9" style="24"/>
    <col min="15618" max="15618" width="3.08984375" style="24" customWidth="1"/>
    <col min="15619" max="15619" width="15" style="24" customWidth="1"/>
    <col min="15620" max="15625" width="13.26953125" style="24" customWidth="1"/>
    <col min="15626" max="15626" width="3.08984375" style="24" customWidth="1"/>
    <col min="15627" max="15627" width="13.26953125" style="24" customWidth="1"/>
    <col min="15628" max="15873" width="9" style="24"/>
    <col min="15874" max="15874" width="3.08984375" style="24" customWidth="1"/>
    <col min="15875" max="15875" width="15" style="24" customWidth="1"/>
    <col min="15876" max="15881" width="13.26953125" style="24" customWidth="1"/>
    <col min="15882" max="15882" width="3.08984375" style="24" customWidth="1"/>
    <col min="15883" max="15883" width="13.26953125" style="24" customWidth="1"/>
    <col min="15884" max="16129" width="9" style="24"/>
    <col min="16130" max="16130" width="3.08984375" style="24" customWidth="1"/>
    <col min="16131" max="16131" width="15" style="24" customWidth="1"/>
    <col min="16132" max="16137" width="13.26953125" style="24" customWidth="1"/>
    <col min="16138" max="16138" width="3.08984375" style="24" customWidth="1"/>
    <col min="16139" max="16139" width="13.26953125" style="24" customWidth="1"/>
    <col min="16140" max="16384" width="9" style="24"/>
  </cols>
  <sheetData>
    <row r="1" spans="1:26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</row>
    <row r="3" spans="1:26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s="15" customFormat="1" ht="19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s="15" customFormat="1" ht="16.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s="15" customFormat="1" ht="16.5">
      <c r="A6" s="67"/>
      <c r="B6" s="64"/>
      <c r="C6" s="64"/>
      <c r="D6" s="120" t="s">
        <v>113</v>
      </c>
      <c r="E6" s="120"/>
      <c r="F6" s="120"/>
      <c r="G6" s="120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s="15" customFormat="1" ht="16.5">
      <c r="A7" s="67"/>
      <c r="B7" s="64"/>
      <c r="C7" s="64"/>
      <c r="D7" s="64"/>
      <c r="E7" s="181" t="s">
        <v>66</v>
      </c>
      <c r="F7" s="181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s="15" customFormat="1" ht="16.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s="15" customFormat="1" ht="16.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s="15" customFormat="1" ht="16.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4">
      <c r="A11" s="58"/>
      <c r="B11" s="122"/>
      <c r="C11" s="122"/>
      <c r="D11" s="122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24">
      <c r="A13" s="58"/>
      <c r="B13" s="124" t="s">
        <v>61</v>
      </c>
      <c r="C13" s="125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82" t="s">
        <v>27</v>
      </c>
      <c r="M13" s="182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25" customHeight="1">
      <c r="A14" s="58"/>
      <c r="B14" s="124" t="s">
        <v>32</v>
      </c>
      <c r="C14" s="125"/>
      <c r="D14" s="28">
        <f>C28</f>
        <v>12500000</v>
      </c>
      <c r="E14" s="52">
        <v>0</v>
      </c>
      <c r="F14" s="27">
        <f>SUM(P14:P17)</f>
        <v>0</v>
      </c>
      <c r="G14" s="27">
        <f t="shared" ref="G14" si="0">E14-F14</f>
        <v>0</v>
      </c>
      <c r="H14" s="27">
        <f>SUM(P21:P24)</f>
        <v>3650000</v>
      </c>
      <c r="I14" s="28">
        <f>H14-G14</f>
        <v>3650000</v>
      </c>
      <c r="J14" s="58"/>
      <c r="K14" s="58"/>
      <c r="L14" s="71">
        <f>IF(D23="支出済額",D24,0)</f>
        <v>0</v>
      </c>
      <c r="M14" s="71">
        <f>IF(E23="支出済額",E24,0)</f>
        <v>0</v>
      </c>
      <c r="N14" s="71">
        <f>IF(F23="支出済額",F24,0)</f>
        <v>0</v>
      </c>
      <c r="O14" s="71">
        <f>IF(G23="支出済額",G24,0)</f>
        <v>0</v>
      </c>
      <c r="P14" s="71">
        <f>SUM(L14:O14)</f>
        <v>0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25" customHeight="1">
      <c r="A15" s="58"/>
      <c r="B15" s="124" t="s">
        <v>33</v>
      </c>
      <c r="C15" s="125"/>
      <c r="D15" s="29">
        <f>C29</f>
        <v>1250000</v>
      </c>
      <c r="E15" s="42">
        <v>0</v>
      </c>
      <c r="F15" s="29">
        <f>IF(SUM(L19:N19)&gt;D15,D15,SUM(L19:N19))</f>
        <v>0</v>
      </c>
      <c r="G15" s="27">
        <f>E15-F15</f>
        <v>0</v>
      </c>
      <c r="H15" s="29">
        <f>P27</f>
        <v>365000</v>
      </c>
      <c r="I15" s="28">
        <f>IF(F14+H14&lt;=D14,H15-G15,IF(E15&gt;=D15,0,D15-E15))</f>
        <v>365000</v>
      </c>
      <c r="J15" s="58"/>
      <c r="K15" s="58"/>
      <c r="L15" s="71">
        <f>IF(D23="支出済額",D25,0)</f>
        <v>0</v>
      </c>
      <c r="M15" s="71">
        <f>IF(E23="支出済額",E25,0)</f>
        <v>0</v>
      </c>
      <c r="N15" s="71">
        <f>IF(F23="支出済額",F25,0)</f>
        <v>0</v>
      </c>
      <c r="O15" s="71">
        <f>IF(G23="支出済額",G25,0)</f>
        <v>0</v>
      </c>
      <c r="P15" s="71">
        <f>SUM(L15:O15)</f>
        <v>0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25" customHeight="1">
      <c r="A16" s="58"/>
      <c r="B16" s="124" t="s">
        <v>34</v>
      </c>
      <c r="C16" s="125"/>
      <c r="D16" s="28">
        <f>C30</f>
        <v>13750000</v>
      </c>
      <c r="E16" s="28">
        <f>SUM(E14:E15)</f>
        <v>0</v>
      </c>
      <c r="F16" s="28">
        <f>SUM(F14:F15)</f>
        <v>0</v>
      </c>
      <c r="G16" s="27">
        <f t="shared" ref="G16" si="1">E16-F16</f>
        <v>0</v>
      </c>
      <c r="H16" s="28">
        <f>SUM(H14:H15)</f>
        <v>4015000</v>
      </c>
      <c r="I16" s="29">
        <f>SUM(I14:I15)</f>
        <v>4015000</v>
      </c>
      <c r="J16" s="58"/>
      <c r="K16" s="58"/>
      <c r="L16" s="71">
        <f>IF(D23="支出済額",D26,0)</f>
        <v>0</v>
      </c>
      <c r="M16" s="71">
        <f>IF(E23="支出済額",E26,0)</f>
        <v>0</v>
      </c>
      <c r="N16" s="71">
        <f>IF(F23="支出済額",F26,0)</f>
        <v>0</v>
      </c>
      <c r="O16" s="71">
        <f>IF(G23="支出済額",G26,0)</f>
        <v>0</v>
      </c>
      <c r="P16" s="71">
        <f>SUM(L16:O16)</f>
        <v>0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0</v>
      </c>
      <c r="N17" s="71">
        <f>IF(F23="支出済額",F27,0)</f>
        <v>0</v>
      </c>
      <c r="O17" s="71">
        <f>IF(G23="支出済額",G27,0)</f>
        <v>0</v>
      </c>
      <c r="P17" s="71">
        <f>SUM(L17:O17)</f>
        <v>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</row>
    <row r="18" spans="1:26" ht="32.25" customHeight="1">
      <c r="A18" s="58"/>
      <c r="B18" s="183"/>
      <c r="C18" s="183"/>
      <c r="D18" s="184"/>
      <c r="E18" s="184"/>
      <c r="F18" s="184"/>
      <c r="G18" s="58"/>
      <c r="H18" s="33" t="s">
        <v>36</v>
      </c>
      <c r="I18" s="34">
        <f>IF(I16-I17&gt;=0,I16-I17,0)</f>
        <v>4015000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0</v>
      </c>
      <c r="M19" s="71">
        <f>IF(E23="支出済額",E29,0)</f>
        <v>0</v>
      </c>
      <c r="N19" s="71">
        <f>IF(F23="支出済額",F29,0)</f>
        <v>0</v>
      </c>
      <c r="O19" s="71"/>
      <c r="P19" s="71">
        <f t="shared" si="2"/>
        <v>0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14">
      <c r="A20" s="58"/>
      <c r="B20" s="122"/>
      <c r="C20" s="122"/>
      <c r="D20" s="122"/>
      <c r="E20" s="122"/>
      <c r="F20" s="58"/>
      <c r="H20" s="60"/>
      <c r="I20" s="60"/>
      <c r="J20" s="58"/>
      <c r="K20" s="58"/>
      <c r="L20" s="71" t="s">
        <v>46</v>
      </c>
      <c r="M20" s="71" t="s">
        <v>47</v>
      </c>
      <c r="N20" s="71" t="s">
        <v>48</v>
      </c>
      <c r="O20" s="71" t="s">
        <v>49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2500000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0</v>
      </c>
      <c r="P21" s="71">
        <f>SUM(L21:O21)</f>
        <v>2500000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8" customHeight="1">
      <c r="A22" s="58"/>
      <c r="B22" s="129" t="s">
        <v>61</v>
      </c>
      <c r="C22" s="131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31" t="s">
        <v>34</v>
      </c>
      <c r="I22" s="131" t="s">
        <v>42</v>
      </c>
      <c r="J22" s="58"/>
      <c r="K22" s="58"/>
      <c r="L22" s="71">
        <f>IF(AND(D23="支出予定額",E23="支出予定額",F23="支出予定額",G23="支出予定額"),D25,0)</f>
        <v>250000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250000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8" customHeight="1">
      <c r="A23" s="58"/>
      <c r="B23" s="130"/>
      <c r="C23" s="130"/>
      <c r="D23" s="51" t="str">
        <f>IF(OR(E7="選択してください。",E7="第1四半期分"),"支出予定額","支出済額")</f>
        <v>支出予定額</v>
      </c>
      <c r="E23" s="51" t="str">
        <f>IF(OR(E7="選択してください。",E7="第1四半期分",E7="第2四半期分"),"支出予定額","支出済額")</f>
        <v>支出予定額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32"/>
      <c r="I23" s="132"/>
      <c r="J23" s="58"/>
      <c r="K23" s="58"/>
      <c r="L23" s="71">
        <f>IF(AND(D23="支出予定額",E23="支出予定額",F23="支出予定額",G23="支出予定額"),D26,0)</f>
        <v>900000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0</v>
      </c>
      <c r="P23" s="71">
        <f t="shared" si="3"/>
        <v>900000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24.75" customHeight="1">
      <c r="A24" s="58"/>
      <c r="B24" s="55" t="s">
        <v>28</v>
      </c>
      <c r="C24" s="42">
        <v>5000000</v>
      </c>
      <c r="D24" s="42">
        <v>2500000</v>
      </c>
      <c r="E24" s="42">
        <v>500000</v>
      </c>
      <c r="F24" s="42">
        <v>1500000</v>
      </c>
      <c r="G24" s="42">
        <v>500000</v>
      </c>
      <c r="H24" s="28">
        <f>SUM(D24:G24)</f>
        <v>5000000</v>
      </c>
      <c r="I24" s="28">
        <f t="shared" ref="I24:I30" si="4">C24-H24</f>
        <v>0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24.75" customHeight="1">
      <c r="A25" s="58"/>
      <c r="B25" s="55" t="s">
        <v>29</v>
      </c>
      <c r="C25" s="42">
        <v>1000000</v>
      </c>
      <c r="D25" s="42">
        <v>250000</v>
      </c>
      <c r="E25" s="42">
        <v>250000</v>
      </c>
      <c r="F25" s="42">
        <v>250000</v>
      </c>
      <c r="G25" s="42">
        <v>250000</v>
      </c>
      <c r="H25" s="28">
        <f>SUM(D25:G25)</f>
        <v>1000000</v>
      </c>
      <c r="I25" s="28">
        <f t="shared" si="4"/>
        <v>0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24.75" customHeight="1">
      <c r="A26" s="58"/>
      <c r="B26" s="55" t="s">
        <v>30</v>
      </c>
      <c r="C26" s="42">
        <v>4000000</v>
      </c>
      <c r="D26" s="42">
        <v>900000</v>
      </c>
      <c r="E26" s="42">
        <v>1100000</v>
      </c>
      <c r="F26" s="42">
        <v>1100000</v>
      </c>
      <c r="G26" s="42">
        <v>900000</v>
      </c>
      <c r="H26" s="28">
        <f>SUM(D26:G26)</f>
        <v>4000000</v>
      </c>
      <c r="I26" s="28">
        <f t="shared" si="4"/>
        <v>0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24.75" customHeight="1">
      <c r="A27" s="58"/>
      <c r="B27" s="55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365000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0</v>
      </c>
      <c r="P27" s="71">
        <f t="shared" ref="P27" si="5">SUM(L27:O27)</f>
        <v>365000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24.75" customHeight="1">
      <c r="A28" s="58"/>
      <c r="B28" s="55" t="s">
        <v>32</v>
      </c>
      <c r="C28" s="45">
        <f t="shared" ref="C28:H28" si="6">SUM(C24:C27)</f>
        <v>12500000</v>
      </c>
      <c r="D28" s="29">
        <f t="shared" si="6"/>
        <v>3650000</v>
      </c>
      <c r="E28" s="28">
        <f t="shared" si="6"/>
        <v>2850000</v>
      </c>
      <c r="F28" s="28">
        <f t="shared" si="6"/>
        <v>4350000</v>
      </c>
      <c r="G28" s="28">
        <f t="shared" si="6"/>
        <v>1650000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24.75" customHeight="1">
      <c r="A29" s="58"/>
      <c r="B29" s="55" t="s">
        <v>33</v>
      </c>
      <c r="C29" s="42">
        <v>1250000</v>
      </c>
      <c r="D29" s="29">
        <f>MIN(ROUNDDOWN(D28*I3,0),D15)</f>
        <v>365000</v>
      </c>
      <c r="E29" s="29">
        <f>MIN(ROUNDDOWN((D28+E28)*I3,0)-D29,D15-D29)</f>
        <v>285000</v>
      </c>
      <c r="F29" s="29">
        <f>MIN(ROUNDDOWN((D28+E28+F28)*I3,0)-D29-E29,D15-D29-E29)</f>
        <v>435000</v>
      </c>
      <c r="G29" s="29">
        <f>MIN(ROUNDDOWN(SUM(D28:G28)*I3,0)-SUM(D29:F29),D15-SUM(D29:F29))</f>
        <v>165000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24.75" customHeight="1">
      <c r="A30" s="58"/>
      <c r="B30" s="55" t="s">
        <v>34</v>
      </c>
      <c r="C30" s="45">
        <f t="shared" ref="C30:H30" si="7">SUM(C28:C29)</f>
        <v>13750000</v>
      </c>
      <c r="D30" s="28">
        <f t="shared" si="7"/>
        <v>4015000</v>
      </c>
      <c r="E30" s="28">
        <f t="shared" si="7"/>
        <v>3135000</v>
      </c>
      <c r="F30" s="28">
        <f t="shared" si="7"/>
        <v>4785000</v>
      </c>
      <c r="G30" s="28">
        <f t="shared" si="7"/>
        <v>1815000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3.5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>
      <c r="Y34" s="40"/>
    </row>
  </sheetData>
  <sheetProtection sheet="1" objects="1" scenarios="1"/>
  <mergeCells count="14"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  <mergeCell ref="D6:G6"/>
    <mergeCell ref="E7:F7"/>
    <mergeCell ref="B11:D11"/>
    <mergeCell ref="B13:C13"/>
    <mergeCell ref="L13:M13"/>
  </mergeCells>
  <phoneticPr fontId="2"/>
  <dataValidations count="2">
    <dataValidation type="list" allowBlank="1" showInputMessage="1" showErrorMessage="1" sqref="WVL983059:WVO983059 IZ27:JC27 SV27:SY27 ACR27:ACU27 AMN27:AMQ27 AWJ27:AWM27 BGF27:BGI27 BQB27:BQE27 BZX27:CAA27 CJT27:CJW27 CTP27:CTS27 DDL27:DDO27 DNH27:DNK27 DXD27:DXG27 EGZ27:EHC27 EQV27:EQY27 FAR27:FAU27 FKN27:FKQ27 FUJ27:FUM27 GEF27:GEI27 GOB27:GOE27 GXX27:GYA27 HHT27:HHW27 HRP27:HRS27 IBL27:IBO27 ILH27:ILK27 IVD27:IVG27 JEZ27:JFC27 JOV27:JOY27 JYR27:JYU27 KIN27:KIQ27 KSJ27:KSM27 LCF27:LCI27 LMB27:LME27 LVX27:LWA27 MFT27:MFW27 MPP27:MPS27 MZL27:MZO27 NJH27:NJK27 NTD27:NTG27 OCZ27:ODC27 OMV27:OMY27 OWR27:OWU27 PGN27:PGQ27 PQJ27:PQM27 QAF27:QAI27 QKB27:QKE27 QTX27:QUA27 RDT27:RDW27 RNP27:RNS27 RXL27:RXO27 SHH27:SHK27 SRD27:SRG27 TAZ27:TBC27 TKV27:TKY27 TUR27:TUU27 UEN27:UEQ27 UOJ27:UOM27 UYF27:UYI27 VIB27:VIE27 VRX27:VSA27 WBT27:WBW27 WLP27:WLS27 WVL27:WVO27 D65551:G65551 IZ65555:JC65555 SV65555:SY65555 ACR65555:ACU65555 AMN65555:AMQ65555 AWJ65555:AWM65555 BGF65555:BGI65555 BQB65555:BQE65555 BZX65555:CAA65555 CJT65555:CJW65555 CTP65555:CTS65555 DDL65555:DDO65555 DNH65555:DNK65555 DXD65555:DXG65555 EGZ65555:EHC65555 EQV65555:EQY65555 FAR65555:FAU65555 FKN65555:FKQ65555 FUJ65555:FUM65555 GEF65555:GEI65555 GOB65555:GOE65555 GXX65555:GYA65555 HHT65555:HHW65555 HRP65555:HRS65555 IBL65555:IBO65555 ILH65555:ILK65555 IVD65555:IVG65555 JEZ65555:JFC65555 JOV65555:JOY65555 JYR65555:JYU65555 KIN65555:KIQ65555 KSJ65555:KSM65555 LCF65555:LCI65555 LMB65555:LME65555 LVX65555:LWA65555 MFT65555:MFW65555 MPP65555:MPS65555 MZL65555:MZO65555 NJH65555:NJK65555 NTD65555:NTG65555 OCZ65555:ODC65555 OMV65555:OMY65555 OWR65555:OWU65555 PGN65555:PGQ65555 PQJ65555:PQM65555 QAF65555:QAI65555 QKB65555:QKE65555 QTX65555:QUA65555 RDT65555:RDW65555 RNP65555:RNS65555 RXL65555:RXO65555 SHH65555:SHK65555 SRD65555:SRG65555 TAZ65555:TBC65555 TKV65555:TKY65555 TUR65555:TUU65555 UEN65555:UEQ65555 UOJ65555:UOM65555 UYF65555:UYI65555 VIB65555:VIE65555 VRX65555:VSA65555 WBT65555:WBW65555 WLP65555:WLS65555 WVL65555:WVO65555 D131087:G131087 IZ131091:JC131091 SV131091:SY131091 ACR131091:ACU131091 AMN131091:AMQ131091 AWJ131091:AWM131091 BGF131091:BGI131091 BQB131091:BQE131091 BZX131091:CAA131091 CJT131091:CJW131091 CTP131091:CTS131091 DDL131091:DDO131091 DNH131091:DNK131091 DXD131091:DXG131091 EGZ131091:EHC131091 EQV131091:EQY131091 FAR131091:FAU131091 FKN131091:FKQ131091 FUJ131091:FUM131091 GEF131091:GEI131091 GOB131091:GOE131091 GXX131091:GYA131091 HHT131091:HHW131091 HRP131091:HRS131091 IBL131091:IBO131091 ILH131091:ILK131091 IVD131091:IVG131091 JEZ131091:JFC131091 JOV131091:JOY131091 JYR131091:JYU131091 KIN131091:KIQ131091 KSJ131091:KSM131091 LCF131091:LCI131091 LMB131091:LME131091 LVX131091:LWA131091 MFT131091:MFW131091 MPP131091:MPS131091 MZL131091:MZO131091 NJH131091:NJK131091 NTD131091:NTG131091 OCZ131091:ODC131091 OMV131091:OMY131091 OWR131091:OWU131091 PGN131091:PGQ131091 PQJ131091:PQM131091 QAF131091:QAI131091 QKB131091:QKE131091 QTX131091:QUA131091 RDT131091:RDW131091 RNP131091:RNS131091 RXL131091:RXO131091 SHH131091:SHK131091 SRD131091:SRG131091 TAZ131091:TBC131091 TKV131091:TKY131091 TUR131091:TUU131091 UEN131091:UEQ131091 UOJ131091:UOM131091 UYF131091:UYI131091 VIB131091:VIE131091 VRX131091:VSA131091 WBT131091:WBW131091 WLP131091:WLS131091 WVL131091:WVO131091 D196623:G196623 IZ196627:JC196627 SV196627:SY196627 ACR196627:ACU196627 AMN196627:AMQ196627 AWJ196627:AWM196627 BGF196627:BGI196627 BQB196627:BQE196627 BZX196627:CAA196627 CJT196627:CJW196627 CTP196627:CTS196627 DDL196627:DDO196627 DNH196627:DNK196627 DXD196627:DXG196627 EGZ196627:EHC196627 EQV196627:EQY196627 FAR196627:FAU196627 FKN196627:FKQ196627 FUJ196627:FUM196627 GEF196627:GEI196627 GOB196627:GOE196627 GXX196627:GYA196627 HHT196627:HHW196627 HRP196627:HRS196627 IBL196627:IBO196627 ILH196627:ILK196627 IVD196627:IVG196627 JEZ196627:JFC196627 JOV196627:JOY196627 JYR196627:JYU196627 KIN196627:KIQ196627 KSJ196627:KSM196627 LCF196627:LCI196627 LMB196627:LME196627 LVX196627:LWA196627 MFT196627:MFW196627 MPP196627:MPS196627 MZL196627:MZO196627 NJH196627:NJK196627 NTD196627:NTG196627 OCZ196627:ODC196627 OMV196627:OMY196627 OWR196627:OWU196627 PGN196627:PGQ196627 PQJ196627:PQM196627 QAF196627:QAI196627 QKB196627:QKE196627 QTX196627:QUA196627 RDT196627:RDW196627 RNP196627:RNS196627 RXL196627:RXO196627 SHH196627:SHK196627 SRD196627:SRG196627 TAZ196627:TBC196627 TKV196627:TKY196627 TUR196627:TUU196627 UEN196627:UEQ196627 UOJ196627:UOM196627 UYF196627:UYI196627 VIB196627:VIE196627 VRX196627:VSA196627 WBT196627:WBW196627 WLP196627:WLS196627 WVL196627:WVO196627 D262159:G262159 IZ262163:JC262163 SV262163:SY262163 ACR262163:ACU262163 AMN262163:AMQ262163 AWJ262163:AWM262163 BGF262163:BGI262163 BQB262163:BQE262163 BZX262163:CAA262163 CJT262163:CJW262163 CTP262163:CTS262163 DDL262163:DDO262163 DNH262163:DNK262163 DXD262163:DXG262163 EGZ262163:EHC262163 EQV262163:EQY262163 FAR262163:FAU262163 FKN262163:FKQ262163 FUJ262163:FUM262163 GEF262163:GEI262163 GOB262163:GOE262163 GXX262163:GYA262163 HHT262163:HHW262163 HRP262163:HRS262163 IBL262163:IBO262163 ILH262163:ILK262163 IVD262163:IVG262163 JEZ262163:JFC262163 JOV262163:JOY262163 JYR262163:JYU262163 KIN262163:KIQ262163 KSJ262163:KSM262163 LCF262163:LCI262163 LMB262163:LME262163 LVX262163:LWA262163 MFT262163:MFW262163 MPP262163:MPS262163 MZL262163:MZO262163 NJH262163:NJK262163 NTD262163:NTG262163 OCZ262163:ODC262163 OMV262163:OMY262163 OWR262163:OWU262163 PGN262163:PGQ262163 PQJ262163:PQM262163 QAF262163:QAI262163 QKB262163:QKE262163 QTX262163:QUA262163 RDT262163:RDW262163 RNP262163:RNS262163 RXL262163:RXO262163 SHH262163:SHK262163 SRD262163:SRG262163 TAZ262163:TBC262163 TKV262163:TKY262163 TUR262163:TUU262163 UEN262163:UEQ262163 UOJ262163:UOM262163 UYF262163:UYI262163 VIB262163:VIE262163 VRX262163:VSA262163 WBT262163:WBW262163 WLP262163:WLS262163 WVL262163:WVO262163 D327695:G327695 IZ327699:JC327699 SV327699:SY327699 ACR327699:ACU327699 AMN327699:AMQ327699 AWJ327699:AWM327699 BGF327699:BGI327699 BQB327699:BQE327699 BZX327699:CAA327699 CJT327699:CJW327699 CTP327699:CTS327699 DDL327699:DDO327699 DNH327699:DNK327699 DXD327699:DXG327699 EGZ327699:EHC327699 EQV327699:EQY327699 FAR327699:FAU327699 FKN327699:FKQ327699 FUJ327699:FUM327699 GEF327699:GEI327699 GOB327699:GOE327699 GXX327699:GYA327699 HHT327699:HHW327699 HRP327699:HRS327699 IBL327699:IBO327699 ILH327699:ILK327699 IVD327699:IVG327699 JEZ327699:JFC327699 JOV327699:JOY327699 JYR327699:JYU327699 KIN327699:KIQ327699 KSJ327699:KSM327699 LCF327699:LCI327699 LMB327699:LME327699 LVX327699:LWA327699 MFT327699:MFW327699 MPP327699:MPS327699 MZL327699:MZO327699 NJH327699:NJK327699 NTD327699:NTG327699 OCZ327699:ODC327699 OMV327699:OMY327699 OWR327699:OWU327699 PGN327699:PGQ327699 PQJ327699:PQM327699 QAF327699:QAI327699 QKB327699:QKE327699 QTX327699:QUA327699 RDT327699:RDW327699 RNP327699:RNS327699 RXL327699:RXO327699 SHH327699:SHK327699 SRD327699:SRG327699 TAZ327699:TBC327699 TKV327699:TKY327699 TUR327699:TUU327699 UEN327699:UEQ327699 UOJ327699:UOM327699 UYF327699:UYI327699 VIB327699:VIE327699 VRX327699:VSA327699 WBT327699:WBW327699 WLP327699:WLS327699 WVL327699:WVO327699 D393231:G393231 IZ393235:JC393235 SV393235:SY393235 ACR393235:ACU393235 AMN393235:AMQ393235 AWJ393235:AWM393235 BGF393235:BGI393235 BQB393235:BQE393235 BZX393235:CAA393235 CJT393235:CJW393235 CTP393235:CTS393235 DDL393235:DDO393235 DNH393235:DNK393235 DXD393235:DXG393235 EGZ393235:EHC393235 EQV393235:EQY393235 FAR393235:FAU393235 FKN393235:FKQ393235 FUJ393235:FUM393235 GEF393235:GEI393235 GOB393235:GOE393235 GXX393235:GYA393235 HHT393235:HHW393235 HRP393235:HRS393235 IBL393235:IBO393235 ILH393235:ILK393235 IVD393235:IVG393235 JEZ393235:JFC393235 JOV393235:JOY393235 JYR393235:JYU393235 KIN393235:KIQ393235 KSJ393235:KSM393235 LCF393235:LCI393235 LMB393235:LME393235 LVX393235:LWA393235 MFT393235:MFW393235 MPP393235:MPS393235 MZL393235:MZO393235 NJH393235:NJK393235 NTD393235:NTG393235 OCZ393235:ODC393235 OMV393235:OMY393235 OWR393235:OWU393235 PGN393235:PGQ393235 PQJ393235:PQM393235 QAF393235:QAI393235 QKB393235:QKE393235 QTX393235:QUA393235 RDT393235:RDW393235 RNP393235:RNS393235 RXL393235:RXO393235 SHH393235:SHK393235 SRD393235:SRG393235 TAZ393235:TBC393235 TKV393235:TKY393235 TUR393235:TUU393235 UEN393235:UEQ393235 UOJ393235:UOM393235 UYF393235:UYI393235 VIB393235:VIE393235 VRX393235:VSA393235 WBT393235:WBW393235 WLP393235:WLS393235 WVL393235:WVO393235 D458767:G458767 IZ458771:JC458771 SV458771:SY458771 ACR458771:ACU458771 AMN458771:AMQ458771 AWJ458771:AWM458771 BGF458771:BGI458771 BQB458771:BQE458771 BZX458771:CAA458771 CJT458771:CJW458771 CTP458771:CTS458771 DDL458771:DDO458771 DNH458771:DNK458771 DXD458771:DXG458771 EGZ458771:EHC458771 EQV458771:EQY458771 FAR458771:FAU458771 FKN458771:FKQ458771 FUJ458771:FUM458771 GEF458771:GEI458771 GOB458771:GOE458771 GXX458771:GYA458771 HHT458771:HHW458771 HRP458771:HRS458771 IBL458771:IBO458771 ILH458771:ILK458771 IVD458771:IVG458771 JEZ458771:JFC458771 JOV458771:JOY458771 JYR458771:JYU458771 KIN458771:KIQ458771 KSJ458771:KSM458771 LCF458771:LCI458771 LMB458771:LME458771 LVX458771:LWA458771 MFT458771:MFW458771 MPP458771:MPS458771 MZL458771:MZO458771 NJH458771:NJK458771 NTD458771:NTG458771 OCZ458771:ODC458771 OMV458771:OMY458771 OWR458771:OWU458771 PGN458771:PGQ458771 PQJ458771:PQM458771 QAF458771:QAI458771 QKB458771:QKE458771 QTX458771:QUA458771 RDT458771:RDW458771 RNP458771:RNS458771 RXL458771:RXO458771 SHH458771:SHK458771 SRD458771:SRG458771 TAZ458771:TBC458771 TKV458771:TKY458771 TUR458771:TUU458771 UEN458771:UEQ458771 UOJ458771:UOM458771 UYF458771:UYI458771 VIB458771:VIE458771 VRX458771:VSA458771 WBT458771:WBW458771 WLP458771:WLS458771 WVL458771:WVO458771 D524303:G524303 IZ524307:JC524307 SV524307:SY524307 ACR524307:ACU524307 AMN524307:AMQ524307 AWJ524307:AWM524307 BGF524307:BGI524307 BQB524307:BQE524307 BZX524307:CAA524307 CJT524307:CJW524307 CTP524307:CTS524307 DDL524307:DDO524307 DNH524307:DNK524307 DXD524307:DXG524307 EGZ524307:EHC524307 EQV524307:EQY524307 FAR524307:FAU524307 FKN524307:FKQ524307 FUJ524307:FUM524307 GEF524307:GEI524307 GOB524307:GOE524307 GXX524307:GYA524307 HHT524307:HHW524307 HRP524307:HRS524307 IBL524307:IBO524307 ILH524307:ILK524307 IVD524307:IVG524307 JEZ524307:JFC524307 JOV524307:JOY524307 JYR524307:JYU524307 KIN524307:KIQ524307 KSJ524307:KSM524307 LCF524307:LCI524307 LMB524307:LME524307 LVX524307:LWA524307 MFT524307:MFW524307 MPP524307:MPS524307 MZL524307:MZO524307 NJH524307:NJK524307 NTD524307:NTG524307 OCZ524307:ODC524307 OMV524307:OMY524307 OWR524307:OWU524307 PGN524307:PGQ524307 PQJ524307:PQM524307 QAF524307:QAI524307 QKB524307:QKE524307 QTX524307:QUA524307 RDT524307:RDW524307 RNP524307:RNS524307 RXL524307:RXO524307 SHH524307:SHK524307 SRD524307:SRG524307 TAZ524307:TBC524307 TKV524307:TKY524307 TUR524307:TUU524307 UEN524307:UEQ524307 UOJ524307:UOM524307 UYF524307:UYI524307 VIB524307:VIE524307 VRX524307:VSA524307 WBT524307:WBW524307 WLP524307:WLS524307 WVL524307:WVO524307 D589839:G589839 IZ589843:JC589843 SV589843:SY589843 ACR589843:ACU589843 AMN589843:AMQ589843 AWJ589843:AWM589843 BGF589843:BGI589843 BQB589843:BQE589843 BZX589843:CAA589843 CJT589843:CJW589843 CTP589843:CTS589843 DDL589843:DDO589843 DNH589843:DNK589843 DXD589843:DXG589843 EGZ589843:EHC589843 EQV589843:EQY589843 FAR589843:FAU589843 FKN589843:FKQ589843 FUJ589843:FUM589843 GEF589843:GEI589843 GOB589843:GOE589843 GXX589843:GYA589843 HHT589843:HHW589843 HRP589843:HRS589843 IBL589843:IBO589843 ILH589843:ILK589843 IVD589843:IVG589843 JEZ589843:JFC589843 JOV589843:JOY589843 JYR589843:JYU589843 KIN589843:KIQ589843 KSJ589843:KSM589843 LCF589843:LCI589843 LMB589843:LME589843 LVX589843:LWA589843 MFT589843:MFW589843 MPP589843:MPS589843 MZL589843:MZO589843 NJH589843:NJK589843 NTD589843:NTG589843 OCZ589843:ODC589843 OMV589843:OMY589843 OWR589843:OWU589843 PGN589843:PGQ589843 PQJ589843:PQM589843 QAF589843:QAI589843 QKB589843:QKE589843 QTX589843:QUA589843 RDT589843:RDW589843 RNP589843:RNS589843 RXL589843:RXO589843 SHH589843:SHK589843 SRD589843:SRG589843 TAZ589843:TBC589843 TKV589843:TKY589843 TUR589843:TUU589843 UEN589843:UEQ589843 UOJ589843:UOM589843 UYF589843:UYI589843 VIB589843:VIE589843 VRX589843:VSA589843 WBT589843:WBW589843 WLP589843:WLS589843 WVL589843:WVO589843 D655375:G655375 IZ655379:JC655379 SV655379:SY655379 ACR655379:ACU655379 AMN655379:AMQ655379 AWJ655379:AWM655379 BGF655379:BGI655379 BQB655379:BQE655379 BZX655379:CAA655379 CJT655379:CJW655379 CTP655379:CTS655379 DDL655379:DDO655379 DNH655379:DNK655379 DXD655379:DXG655379 EGZ655379:EHC655379 EQV655379:EQY655379 FAR655379:FAU655379 FKN655379:FKQ655379 FUJ655379:FUM655379 GEF655379:GEI655379 GOB655379:GOE655379 GXX655379:GYA655379 HHT655379:HHW655379 HRP655379:HRS655379 IBL655379:IBO655379 ILH655379:ILK655379 IVD655379:IVG655379 JEZ655379:JFC655379 JOV655379:JOY655379 JYR655379:JYU655379 KIN655379:KIQ655379 KSJ655379:KSM655379 LCF655379:LCI655379 LMB655379:LME655379 LVX655379:LWA655379 MFT655379:MFW655379 MPP655379:MPS655379 MZL655379:MZO655379 NJH655379:NJK655379 NTD655379:NTG655379 OCZ655379:ODC655379 OMV655379:OMY655379 OWR655379:OWU655379 PGN655379:PGQ655379 PQJ655379:PQM655379 QAF655379:QAI655379 QKB655379:QKE655379 QTX655379:QUA655379 RDT655379:RDW655379 RNP655379:RNS655379 RXL655379:RXO655379 SHH655379:SHK655379 SRD655379:SRG655379 TAZ655379:TBC655379 TKV655379:TKY655379 TUR655379:TUU655379 UEN655379:UEQ655379 UOJ655379:UOM655379 UYF655379:UYI655379 VIB655379:VIE655379 VRX655379:VSA655379 WBT655379:WBW655379 WLP655379:WLS655379 WVL655379:WVO655379 D720911:G720911 IZ720915:JC720915 SV720915:SY720915 ACR720915:ACU720915 AMN720915:AMQ720915 AWJ720915:AWM720915 BGF720915:BGI720915 BQB720915:BQE720915 BZX720915:CAA720915 CJT720915:CJW720915 CTP720915:CTS720915 DDL720915:DDO720915 DNH720915:DNK720915 DXD720915:DXG720915 EGZ720915:EHC720915 EQV720915:EQY720915 FAR720915:FAU720915 FKN720915:FKQ720915 FUJ720915:FUM720915 GEF720915:GEI720915 GOB720915:GOE720915 GXX720915:GYA720915 HHT720915:HHW720915 HRP720915:HRS720915 IBL720915:IBO720915 ILH720915:ILK720915 IVD720915:IVG720915 JEZ720915:JFC720915 JOV720915:JOY720915 JYR720915:JYU720915 KIN720915:KIQ720915 KSJ720915:KSM720915 LCF720915:LCI720915 LMB720915:LME720915 LVX720915:LWA720915 MFT720915:MFW720915 MPP720915:MPS720915 MZL720915:MZO720915 NJH720915:NJK720915 NTD720915:NTG720915 OCZ720915:ODC720915 OMV720915:OMY720915 OWR720915:OWU720915 PGN720915:PGQ720915 PQJ720915:PQM720915 QAF720915:QAI720915 QKB720915:QKE720915 QTX720915:QUA720915 RDT720915:RDW720915 RNP720915:RNS720915 RXL720915:RXO720915 SHH720915:SHK720915 SRD720915:SRG720915 TAZ720915:TBC720915 TKV720915:TKY720915 TUR720915:TUU720915 UEN720915:UEQ720915 UOJ720915:UOM720915 UYF720915:UYI720915 VIB720915:VIE720915 VRX720915:VSA720915 WBT720915:WBW720915 WLP720915:WLS720915 WVL720915:WVO720915 D786447:G786447 IZ786451:JC786451 SV786451:SY786451 ACR786451:ACU786451 AMN786451:AMQ786451 AWJ786451:AWM786451 BGF786451:BGI786451 BQB786451:BQE786451 BZX786451:CAA786451 CJT786451:CJW786451 CTP786451:CTS786451 DDL786451:DDO786451 DNH786451:DNK786451 DXD786451:DXG786451 EGZ786451:EHC786451 EQV786451:EQY786451 FAR786451:FAU786451 FKN786451:FKQ786451 FUJ786451:FUM786451 GEF786451:GEI786451 GOB786451:GOE786451 GXX786451:GYA786451 HHT786451:HHW786451 HRP786451:HRS786451 IBL786451:IBO786451 ILH786451:ILK786451 IVD786451:IVG786451 JEZ786451:JFC786451 JOV786451:JOY786451 JYR786451:JYU786451 KIN786451:KIQ786451 KSJ786451:KSM786451 LCF786451:LCI786451 LMB786451:LME786451 LVX786451:LWA786451 MFT786451:MFW786451 MPP786451:MPS786451 MZL786451:MZO786451 NJH786451:NJK786451 NTD786451:NTG786451 OCZ786451:ODC786451 OMV786451:OMY786451 OWR786451:OWU786451 PGN786451:PGQ786451 PQJ786451:PQM786451 QAF786451:QAI786451 QKB786451:QKE786451 QTX786451:QUA786451 RDT786451:RDW786451 RNP786451:RNS786451 RXL786451:RXO786451 SHH786451:SHK786451 SRD786451:SRG786451 TAZ786451:TBC786451 TKV786451:TKY786451 TUR786451:TUU786451 UEN786451:UEQ786451 UOJ786451:UOM786451 UYF786451:UYI786451 VIB786451:VIE786451 VRX786451:VSA786451 WBT786451:WBW786451 WLP786451:WLS786451 WVL786451:WVO786451 D851983:G851983 IZ851987:JC851987 SV851987:SY851987 ACR851987:ACU851987 AMN851987:AMQ851987 AWJ851987:AWM851987 BGF851987:BGI851987 BQB851987:BQE851987 BZX851987:CAA851987 CJT851987:CJW851987 CTP851987:CTS851987 DDL851987:DDO851987 DNH851987:DNK851987 DXD851987:DXG851987 EGZ851987:EHC851987 EQV851987:EQY851987 FAR851987:FAU851987 FKN851987:FKQ851987 FUJ851987:FUM851987 GEF851987:GEI851987 GOB851987:GOE851987 GXX851987:GYA851987 HHT851987:HHW851987 HRP851987:HRS851987 IBL851987:IBO851987 ILH851987:ILK851987 IVD851987:IVG851987 JEZ851987:JFC851987 JOV851987:JOY851987 JYR851987:JYU851987 KIN851987:KIQ851987 KSJ851987:KSM851987 LCF851987:LCI851987 LMB851987:LME851987 LVX851987:LWA851987 MFT851987:MFW851987 MPP851987:MPS851987 MZL851987:MZO851987 NJH851987:NJK851987 NTD851987:NTG851987 OCZ851987:ODC851987 OMV851987:OMY851987 OWR851987:OWU851987 PGN851987:PGQ851987 PQJ851987:PQM851987 QAF851987:QAI851987 QKB851987:QKE851987 QTX851987:QUA851987 RDT851987:RDW851987 RNP851987:RNS851987 RXL851987:RXO851987 SHH851987:SHK851987 SRD851987:SRG851987 TAZ851987:TBC851987 TKV851987:TKY851987 TUR851987:TUU851987 UEN851987:UEQ851987 UOJ851987:UOM851987 UYF851987:UYI851987 VIB851987:VIE851987 VRX851987:VSA851987 WBT851987:WBW851987 WLP851987:WLS851987 WVL851987:WVO851987 D917519:G917519 IZ917523:JC917523 SV917523:SY917523 ACR917523:ACU917523 AMN917523:AMQ917523 AWJ917523:AWM917523 BGF917523:BGI917523 BQB917523:BQE917523 BZX917523:CAA917523 CJT917523:CJW917523 CTP917523:CTS917523 DDL917523:DDO917523 DNH917523:DNK917523 DXD917523:DXG917523 EGZ917523:EHC917523 EQV917523:EQY917523 FAR917523:FAU917523 FKN917523:FKQ917523 FUJ917523:FUM917523 GEF917523:GEI917523 GOB917523:GOE917523 GXX917523:GYA917523 HHT917523:HHW917523 HRP917523:HRS917523 IBL917523:IBO917523 ILH917523:ILK917523 IVD917523:IVG917523 JEZ917523:JFC917523 JOV917523:JOY917523 JYR917523:JYU917523 KIN917523:KIQ917523 KSJ917523:KSM917523 LCF917523:LCI917523 LMB917523:LME917523 LVX917523:LWA917523 MFT917523:MFW917523 MPP917523:MPS917523 MZL917523:MZO917523 NJH917523:NJK917523 NTD917523:NTG917523 OCZ917523:ODC917523 OMV917523:OMY917523 OWR917523:OWU917523 PGN917523:PGQ917523 PQJ917523:PQM917523 QAF917523:QAI917523 QKB917523:QKE917523 QTX917523:QUA917523 RDT917523:RDW917523 RNP917523:RNS917523 RXL917523:RXO917523 SHH917523:SHK917523 SRD917523:SRG917523 TAZ917523:TBC917523 TKV917523:TKY917523 TUR917523:TUU917523 UEN917523:UEQ917523 UOJ917523:UOM917523 UYF917523:UYI917523 VIB917523:VIE917523 VRX917523:VSA917523 WBT917523:WBW917523 WLP917523:WLS917523 WVL917523:WVO917523 D983055:G983055 IZ983059:JC983059 SV983059:SY983059 ACR983059:ACU983059 AMN983059:AMQ983059 AWJ983059:AWM983059 BGF983059:BGI983059 BQB983059:BQE983059 BZX983059:CAA983059 CJT983059:CJW983059 CTP983059:CTS983059 DDL983059:DDO983059 DNH983059:DNK983059 DXD983059:DXG983059 EGZ983059:EHC983059 EQV983059:EQY983059 FAR983059:FAU983059 FKN983059:FKQ983059 FUJ983059:FUM983059 GEF983059:GEI983059 GOB983059:GOE983059 GXX983059:GYA983059 HHT983059:HHW983059 HRP983059:HRS983059 IBL983059:IBO983059 ILH983059:ILK983059 IVD983059:IVG983059 JEZ983059:JFC983059 JOV983059:JOY983059 JYR983059:JYU983059 KIN983059:KIQ983059 KSJ983059:KSM983059 LCF983059:LCI983059 LMB983059:LME983059 LVX983059:LWA983059 MFT983059:MFW983059 MPP983059:MPS983059 MZL983059:MZO983059 NJH983059:NJK983059 NTD983059:NTG983059 OCZ983059:ODC983059 OMV983059:OMY983059 OWR983059:OWU983059 PGN983059:PGQ983059 PQJ983059:PQM983059 QAF983059:QAI983059 QKB983059:QKE983059 QTX983059:QUA983059 RDT983059:RDW983059 RNP983059:RNS983059 RXL983059:RXO983059 SHH983059:SHK983059 SRD983059:SRG983059 TAZ983059:TBC983059 TKV983059:TKY983059 TUR983059:TUU983059 UEN983059:UEQ983059 UOJ983059:UOM983059 UYF983059:UYI983059 VIB983059:VIE983059 VRX983059:VSA983059 WBT983059:WBW983059 WLP983059:WLS983059" xr:uid="{DDA1F151-E307-49D3-B3D2-5C414966CD3B}">
      <formula1>"支出予定額,支出済額"</formula1>
    </dataValidation>
    <dataValidation type="list" allowBlank="1" showInputMessage="1" showErrorMessage="1" sqref="E7:F7" xr:uid="{78992343-E2DA-4B11-A994-D1ABF7220B6C}">
      <formula1>"選択してください。,第1四半期分,第2四半期分,第3四半期分,第4四半期分"</formula1>
    </dataValidation>
  </dataValidations>
  <printOptions horizontalCentered="1" verticalCentered="1"/>
  <pageMargins left="0.31496062992125984" right="0.31496062992125984" top="0.35433070866141736" bottom="0.35433070866141736" header="0.11811023622047245" footer="0.11811023622047245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468BC-CE25-4929-A0C2-71588F13E200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"/>
  <cols>
    <col min="1" max="1" width="0.6328125" style="24" customWidth="1"/>
    <col min="2" max="9" width="13.26953125" style="24" customWidth="1"/>
    <col min="10" max="10" width="0.90625" style="24" customWidth="1"/>
    <col min="11" max="11" width="13.26953125" style="24" customWidth="1"/>
    <col min="12" max="16" width="9" style="24" hidden="1" customWidth="1"/>
    <col min="17" max="26" width="9" style="24"/>
    <col min="27" max="27" width="0.6328125" style="24" customWidth="1"/>
    <col min="28" max="258" width="9" style="24"/>
    <col min="259" max="259" width="3.08984375" style="24" customWidth="1"/>
    <col min="260" max="260" width="15" style="24" customWidth="1"/>
    <col min="261" max="266" width="13.26953125" style="24" customWidth="1"/>
    <col min="267" max="267" width="3.08984375" style="24" customWidth="1"/>
    <col min="268" max="268" width="13.26953125" style="24" customWidth="1"/>
    <col min="269" max="514" width="9" style="24"/>
    <col min="515" max="515" width="3.08984375" style="24" customWidth="1"/>
    <col min="516" max="516" width="15" style="24" customWidth="1"/>
    <col min="517" max="522" width="13.26953125" style="24" customWidth="1"/>
    <col min="523" max="523" width="3.08984375" style="24" customWidth="1"/>
    <col min="524" max="524" width="13.26953125" style="24" customWidth="1"/>
    <col min="525" max="770" width="9" style="24"/>
    <col min="771" max="771" width="3.08984375" style="24" customWidth="1"/>
    <col min="772" max="772" width="15" style="24" customWidth="1"/>
    <col min="773" max="778" width="13.26953125" style="24" customWidth="1"/>
    <col min="779" max="779" width="3.08984375" style="24" customWidth="1"/>
    <col min="780" max="780" width="13.26953125" style="24" customWidth="1"/>
    <col min="781" max="1026" width="9" style="24"/>
    <col min="1027" max="1027" width="3.08984375" style="24" customWidth="1"/>
    <col min="1028" max="1028" width="15" style="24" customWidth="1"/>
    <col min="1029" max="1034" width="13.26953125" style="24" customWidth="1"/>
    <col min="1035" max="1035" width="3.08984375" style="24" customWidth="1"/>
    <col min="1036" max="1036" width="13.26953125" style="24" customWidth="1"/>
    <col min="1037" max="1282" width="9" style="24"/>
    <col min="1283" max="1283" width="3.08984375" style="24" customWidth="1"/>
    <col min="1284" max="1284" width="15" style="24" customWidth="1"/>
    <col min="1285" max="1290" width="13.26953125" style="24" customWidth="1"/>
    <col min="1291" max="1291" width="3.08984375" style="24" customWidth="1"/>
    <col min="1292" max="1292" width="13.26953125" style="24" customWidth="1"/>
    <col min="1293" max="1538" width="9" style="24"/>
    <col min="1539" max="1539" width="3.08984375" style="24" customWidth="1"/>
    <col min="1540" max="1540" width="15" style="24" customWidth="1"/>
    <col min="1541" max="1546" width="13.26953125" style="24" customWidth="1"/>
    <col min="1547" max="1547" width="3.08984375" style="24" customWidth="1"/>
    <col min="1548" max="1548" width="13.26953125" style="24" customWidth="1"/>
    <col min="1549" max="1794" width="9" style="24"/>
    <col min="1795" max="1795" width="3.08984375" style="24" customWidth="1"/>
    <col min="1796" max="1796" width="15" style="24" customWidth="1"/>
    <col min="1797" max="1802" width="13.26953125" style="24" customWidth="1"/>
    <col min="1803" max="1803" width="3.08984375" style="24" customWidth="1"/>
    <col min="1804" max="1804" width="13.26953125" style="24" customWidth="1"/>
    <col min="1805" max="2050" width="9" style="24"/>
    <col min="2051" max="2051" width="3.08984375" style="24" customWidth="1"/>
    <col min="2052" max="2052" width="15" style="24" customWidth="1"/>
    <col min="2053" max="2058" width="13.26953125" style="24" customWidth="1"/>
    <col min="2059" max="2059" width="3.08984375" style="24" customWidth="1"/>
    <col min="2060" max="2060" width="13.26953125" style="24" customWidth="1"/>
    <col min="2061" max="2306" width="9" style="24"/>
    <col min="2307" max="2307" width="3.08984375" style="24" customWidth="1"/>
    <col min="2308" max="2308" width="15" style="24" customWidth="1"/>
    <col min="2309" max="2314" width="13.26953125" style="24" customWidth="1"/>
    <col min="2315" max="2315" width="3.08984375" style="24" customWidth="1"/>
    <col min="2316" max="2316" width="13.26953125" style="24" customWidth="1"/>
    <col min="2317" max="2562" width="9" style="24"/>
    <col min="2563" max="2563" width="3.08984375" style="24" customWidth="1"/>
    <col min="2564" max="2564" width="15" style="24" customWidth="1"/>
    <col min="2565" max="2570" width="13.26953125" style="24" customWidth="1"/>
    <col min="2571" max="2571" width="3.08984375" style="24" customWidth="1"/>
    <col min="2572" max="2572" width="13.26953125" style="24" customWidth="1"/>
    <col min="2573" max="2818" width="9" style="24"/>
    <col min="2819" max="2819" width="3.08984375" style="24" customWidth="1"/>
    <col min="2820" max="2820" width="15" style="24" customWidth="1"/>
    <col min="2821" max="2826" width="13.26953125" style="24" customWidth="1"/>
    <col min="2827" max="2827" width="3.08984375" style="24" customWidth="1"/>
    <col min="2828" max="2828" width="13.26953125" style="24" customWidth="1"/>
    <col min="2829" max="3074" width="9" style="24"/>
    <col min="3075" max="3075" width="3.08984375" style="24" customWidth="1"/>
    <col min="3076" max="3076" width="15" style="24" customWidth="1"/>
    <col min="3077" max="3082" width="13.26953125" style="24" customWidth="1"/>
    <col min="3083" max="3083" width="3.08984375" style="24" customWidth="1"/>
    <col min="3084" max="3084" width="13.26953125" style="24" customWidth="1"/>
    <col min="3085" max="3330" width="9" style="24"/>
    <col min="3331" max="3331" width="3.08984375" style="24" customWidth="1"/>
    <col min="3332" max="3332" width="15" style="24" customWidth="1"/>
    <col min="3333" max="3338" width="13.26953125" style="24" customWidth="1"/>
    <col min="3339" max="3339" width="3.08984375" style="24" customWidth="1"/>
    <col min="3340" max="3340" width="13.26953125" style="24" customWidth="1"/>
    <col min="3341" max="3586" width="9" style="24"/>
    <col min="3587" max="3587" width="3.08984375" style="24" customWidth="1"/>
    <col min="3588" max="3588" width="15" style="24" customWidth="1"/>
    <col min="3589" max="3594" width="13.26953125" style="24" customWidth="1"/>
    <col min="3595" max="3595" width="3.08984375" style="24" customWidth="1"/>
    <col min="3596" max="3596" width="13.26953125" style="24" customWidth="1"/>
    <col min="3597" max="3842" width="9" style="24"/>
    <col min="3843" max="3843" width="3.08984375" style="24" customWidth="1"/>
    <col min="3844" max="3844" width="15" style="24" customWidth="1"/>
    <col min="3845" max="3850" width="13.26953125" style="24" customWidth="1"/>
    <col min="3851" max="3851" width="3.08984375" style="24" customWidth="1"/>
    <col min="3852" max="3852" width="13.26953125" style="24" customWidth="1"/>
    <col min="3853" max="4098" width="9" style="24"/>
    <col min="4099" max="4099" width="3.08984375" style="24" customWidth="1"/>
    <col min="4100" max="4100" width="15" style="24" customWidth="1"/>
    <col min="4101" max="4106" width="13.26953125" style="24" customWidth="1"/>
    <col min="4107" max="4107" width="3.08984375" style="24" customWidth="1"/>
    <col min="4108" max="4108" width="13.26953125" style="24" customWidth="1"/>
    <col min="4109" max="4354" width="9" style="24"/>
    <col min="4355" max="4355" width="3.08984375" style="24" customWidth="1"/>
    <col min="4356" max="4356" width="15" style="24" customWidth="1"/>
    <col min="4357" max="4362" width="13.26953125" style="24" customWidth="1"/>
    <col min="4363" max="4363" width="3.08984375" style="24" customWidth="1"/>
    <col min="4364" max="4364" width="13.26953125" style="24" customWidth="1"/>
    <col min="4365" max="4610" width="9" style="24"/>
    <col min="4611" max="4611" width="3.08984375" style="24" customWidth="1"/>
    <col min="4612" max="4612" width="15" style="24" customWidth="1"/>
    <col min="4613" max="4618" width="13.26953125" style="24" customWidth="1"/>
    <col min="4619" max="4619" width="3.08984375" style="24" customWidth="1"/>
    <col min="4620" max="4620" width="13.26953125" style="24" customWidth="1"/>
    <col min="4621" max="4866" width="9" style="24"/>
    <col min="4867" max="4867" width="3.08984375" style="24" customWidth="1"/>
    <col min="4868" max="4868" width="15" style="24" customWidth="1"/>
    <col min="4869" max="4874" width="13.26953125" style="24" customWidth="1"/>
    <col min="4875" max="4875" width="3.08984375" style="24" customWidth="1"/>
    <col min="4876" max="4876" width="13.26953125" style="24" customWidth="1"/>
    <col min="4877" max="5122" width="9" style="24"/>
    <col min="5123" max="5123" width="3.08984375" style="24" customWidth="1"/>
    <col min="5124" max="5124" width="15" style="24" customWidth="1"/>
    <col min="5125" max="5130" width="13.26953125" style="24" customWidth="1"/>
    <col min="5131" max="5131" width="3.08984375" style="24" customWidth="1"/>
    <col min="5132" max="5132" width="13.26953125" style="24" customWidth="1"/>
    <col min="5133" max="5378" width="9" style="24"/>
    <col min="5379" max="5379" width="3.08984375" style="24" customWidth="1"/>
    <col min="5380" max="5380" width="15" style="24" customWidth="1"/>
    <col min="5381" max="5386" width="13.26953125" style="24" customWidth="1"/>
    <col min="5387" max="5387" width="3.08984375" style="24" customWidth="1"/>
    <col min="5388" max="5388" width="13.26953125" style="24" customWidth="1"/>
    <col min="5389" max="5634" width="9" style="24"/>
    <col min="5635" max="5635" width="3.08984375" style="24" customWidth="1"/>
    <col min="5636" max="5636" width="15" style="24" customWidth="1"/>
    <col min="5637" max="5642" width="13.26953125" style="24" customWidth="1"/>
    <col min="5643" max="5643" width="3.08984375" style="24" customWidth="1"/>
    <col min="5644" max="5644" width="13.26953125" style="24" customWidth="1"/>
    <col min="5645" max="5890" width="9" style="24"/>
    <col min="5891" max="5891" width="3.08984375" style="24" customWidth="1"/>
    <col min="5892" max="5892" width="15" style="24" customWidth="1"/>
    <col min="5893" max="5898" width="13.26953125" style="24" customWidth="1"/>
    <col min="5899" max="5899" width="3.08984375" style="24" customWidth="1"/>
    <col min="5900" max="5900" width="13.26953125" style="24" customWidth="1"/>
    <col min="5901" max="6146" width="9" style="24"/>
    <col min="6147" max="6147" width="3.08984375" style="24" customWidth="1"/>
    <col min="6148" max="6148" width="15" style="24" customWidth="1"/>
    <col min="6149" max="6154" width="13.26953125" style="24" customWidth="1"/>
    <col min="6155" max="6155" width="3.08984375" style="24" customWidth="1"/>
    <col min="6156" max="6156" width="13.26953125" style="24" customWidth="1"/>
    <col min="6157" max="6402" width="9" style="24"/>
    <col min="6403" max="6403" width="3.08984375" style="24" customWidth="1"/>
    <col min="6404" max="6404" width="15" style="24" customWidth="1"/>
    <col min="6405" max="6410" width="13.26953125" style="24" customWidth="1"/>
    <col min="6411" max="6411" width="3.08984375" style="24" customWidth="1"/>
    <col min="6412" max="6412" width="13.26953125" style="24" customWidth="1"/>
    <col min="6413" max="6658" width="9" style="24"/>
    <col min="6659" max="6659" width="3.08984375" style="24" customWidth="1"/>
    <col min="6660" max="6660" width="15" style="24" customWidth="1"/>
    <col min="6661" max="6666" width="13.26953125" style="24" customWidth="1"/>
    <col min="6667" max="6667" width="3.08984375" style="24" customWidth="1"/>
    <col min="6668" max="6668" width="13.26953125" style="24" customWidth="1"/>
    <col min="6669" max="6914" width="9" style="24"/>
    <col min="6915" max="6915" width="3.08984375" style="24" customWidth="1"/>
    <col min="6916" max="6916" width="15" style="24" customWidth="1"/>
    <col min="6917" max="6922" width="13.26953125" style="24" customWidth="1"/>
    <col min="6923" max="6923" width="3.08984375" style="24" customWidth="1"/>
    <col min="6924" max="6924" width="13.26953125" style="24" customWidth="1"/>
    <col min="6925" max="7170" width="9" style="24"/>
    <col min="7171" max="7171" width="3.08984375" style="24" customWidth="1"/>
    <col min="7172" max="7172" width="15" style="24" customWidth="1"/>
    <col min="7173" max="7178" width="13.26953125" style="24" customWidth="1"/>
    <col min="7179" max="7179" width="3.08984375" style="24" customWidth="1"/>
    <col min="7180" max="7180" width="13.26953125" style="24" customWidth="1"/>
    <col min="7181" max="7426" width="9" style="24"/>
    <col min="7427" max="7427" width="3.08984375" style="24" customWidth="1"/>
    <col min="7428" max="7428" width="15" style="24" customWidth="1"/>
    <col min="7429" max="7434" width="13.26953125" style="24" customWidth="1"/>
    <col min="7435" max="7435" width="3.08984375" style="24" customWidth="1"/>
    <col min="7436" max="7436" width="13.26953125" style="24" customWidth="1"/>
    <col min="7437" max="7682" width="9" style="24"/>
    <col min="7683" max="7683" width="3.08984375" style="24" customWidth="1"/>
    <col min="7684" max="7684" width="15" style="24" customWidth="1"/>
    <col min="7685" max="7690" width="13.26953125" style="24" customWidth="1"/>
    <col min="7691" max="7691" width="3.08984375" style="24" customWidth="1"/>
    <col min="7692" max="7692" width="13.26953125" style="24" customWidth="1"/>
    <col min="7693" max="7938" width="9" style="24"/>
    <col min="7939" max="7939" width="3.08984375" style="24" customWidth="1"/>
    <col min="7940" max="7940" width="15" style="24" customWidth="1"/>
    <col min="7941" max="7946" width="13.26953125" style="24" customWidth="1"/>
    <col min="7947" max="7947" width="3.08984375" style="24" customWidth="1"/>
    <col min="7948" max="7948" width="13.26953125" style="24" customWidth="1"/>
    <col min="7949" max="8194" width="9" style="24"/>
    <col min="8195" max="8195" width="3.08984375" style="24" customWidth="1"/>
    <col min="8196" max="8196" width="15" style="24" customWidth="1"/>
    <col min="8197" max="8202" width="13.26953125" style="24" customWidth="1"/>
    <col min="8203" max="8203" width="3.08984375" style="24" customWidth="1"/>
    <col min="8204" max="8204" width="13.26953125" style="24" customWidth="1"/>
    <col min="8205" max="8450" width="9" style="24"/>
    <col min="8451" max="8451" width="3.08984375" style="24" customWidth="1"/>
    <col min="8452" max="8452" width="15" style="24" customWidth="1"/>
    <col min="8453" max="8458" width="13.26953125" style="24" customWidth="1"/>
    <col min="8459" max="8459" width="3.08984375" style="24" customWidth="1"/>
    <col min="8460" max="8460" width="13.26953125" style="24" customWidth="1"/>
    <col min="8461" max="8706" width="9" style="24"/>
    <col min="8707" max="8707" width="3.08984375" style="24" customWidth="1"/>
    <col min="8708" max="8708" width="15" style="24" customWidth="1"/>
    <col min="8709" max="8714" width="13.26953125" style="24" customWidth="1"/>
    <col min="8715" max="8715" width="3.08984375" style="24" customWidth="1"/>
    <col min="8716" max="8716" width="13.26953125" style="24" customWidth="1"/>
    <col min="8717" max="8962" width="9" style="24"/>
    <col min="8963" max="8963" width="3.08984375" style="24" customWidth="1"/>
    <col min="8964" max="8964" width="15" style="24" customWidth="1"/>
    <col min="8965" max="8970" width="13.26953125" style="24" customWidth="1"/>
    <col min="8971" max="8971" width="3.08984375" style="24" customWidth="1"/>
    <col min="8972" max="8972" width="13.26953125" style="24" customWidth="1"/>
    <col min="8973" max="9218" width="9" style="24"/>
    <col min="9219" max="9219" width="3.08984375" style="24" customWidth="1"/>
    <col min="9220" max="9220" width="15" style="24" customWidth="1"/>
    <col min="9221" max="9226" width="13.26953125" style="24" customWidth="1"/>
    <col min="9227" max="9227" width="3.08984375" style="24" customWidth="1"/>
    <col min="9228" max="9228" width="13.26953125" style="24" customWidth="1"/>
    <col min="9229" max="9474" width="9" style="24"/>
    <col min="9475" max="9475" width="3.08984375" style="24" customWidth="1"/>
    <col min="9476" max="9476" width="15" style="24" customWidth="1"/>
    <col min="9477" max="9482" width="13.26953125" style="24" customWidth="1"/>
    <col min="9483" max="9483" width="3.08984375" style="24" customWidth="1"/>
    <col min="9484" max="9484" width="13.26953125" style="24" customWidth="1"/>
    <col min="9485" max="9730" width="9" style="24"/>
    <col min="9731" max="9731" width="3.08984375" style="24" customWidth="1"/>
    <col min="9732" max="9732" width="15" style="24" customWidth="1"/>
    <col min="9733" max="9738" width="13.26953125" style="24" customWidth="1"/>
    <col min="9739" max="9739" width="3.08984375" style="24" customWidth="1"/>
    <col min="9740" max="9740" width="13.26953125" style="24" customWidth="1"/>
    <col min="9741" max="9986" width="9" style="24"/>
    <col min="9987" max="9987" width="3.08984375" style="24" customWidth="1"/>
    <col min="9988" max="9988" width="15" style="24" customWidth="1"/>
    <col min="9989" max="9994" width="13.26953125" style="24" customWidth="1"/>
    <col min="9995" max="9995" width="3.08984375" style="24" customWidth="1"/>
    <col min="9996" max="9996" width="13.26953125" style="24" customWidth="1"/>
    <col min="9997" max="10242" width="9" style="24"/>
    <col min="10243" max="10243" width="3.08984375" style="24" customWidth="1"/>
    <col min="10244" max="10244" width="15" style="24" customWidth="1"/>
    <col min="10245" max="10250" width="13.26953125" style="24" customWidth="1"/>
    <col min="10251" max="10251" width="3.08984375" style="24" customWidth="1"/>
    <col min="10252" max="10252" width="13.26953125" style="24" customWidth="1"/>
    <col min="10253" max="10498" width="9" style="24"/>
    <col min="10499" max="10499" width="3.08984375" style="24" customWidth="1"/>
    <col min="10500" max="10500" width="15" style="24" customWidth="1"/>
    <col min="10501" max="10506" width="13.26953125" style="24" customWidth="1"/>
    <col min="10507" max="10507" width="3.08984375" style="24" customWidth="1"/>
    <col min="10508" max="10508" width="13.26953125" style="24" customWidth="1"/>
    <col min="10509" max="10754" width="9" style="24"/>
    <col min="10755" max="10755" width="3.08984375" style="24" customWidth="1"/>
    <col min="10756" max="10756" width="15" style="24" customWidth="1"/>
    <col min="10757" max="10762" width="13.26953125" style="24" customWidth="1"/>
    <col min="10763" max="10763" width="3.08984375" style="24" customWidth="1"/>
    <col min="10764" max="10764" width="13.26953125" style="24" customWidth="1"/>
    <col min="10765" max="11010" width="9" style="24"/>
    <col min="11011" max="11011" width="3.08984375" style="24" customWidth="1"/>
    <col min="11012" max="11012" width="15" style="24" customWidth="1"/>
    <col min="11013" max="11018" width="13.26953125" style="24" customWidth="1"/>
    <col min="11019" max="11019" width="3.08984375" style="24" customWidth="1"/>
    <col min="11020" max="11020" width="13.26953125" style="24" customWidth="1"/>
    <col min="11021" max="11266" width="9" style="24"/>
    <col min="11267" max="11267" width="3.08984375" style="24" customWidth="1"/>
    <col min="11268" max="11268" width="15" style="24" customWidth="1"/>
    <col min="11269" max="11274" width="13.26953125" style="24" customWidth="1"/>
    <col min="11275" max="11275" width="3.08984375" style="24" customWidth="1"/>
    <col min="11276" max="11276" width="13.26953125" style="24" customWidth="1"/>
    <col min="11277" max="11522" width="9" style="24"/>
    <col min="11523" max="11523" width="3.08984375" style="24" customWidth="1"/>
    <col min="11524" max="11524" width="15" style="24" customWidth="1"/>
    <col min="11525" max="11530" width="13.26953125" style="24" customWidth="1"/>
    <col min="11531" max="11531" width="3.08984375" style="24" customWidth="1"/>
    <col min="11532" max="11532" width="13.26953125" style="24" customWidth="1"/>
    <col min="11533" max="11778" width="9" style="24"/>
    <col min="11779" max="11779" width="3.08984375" style="24" customWidth="1"/>
    <col min="11780" max="11780" width="15" style="24" customWidth="1"/>
    <col min="11781" max="11786" width="13.26953125" style="24" customWidth="1"/>
    <col min="11787" max="11787" width="3.08984375" style="24" customWidth="1"/>
    <col min="11788" max="11788" width="13.26953125" style="24" customWidth="1"/>
    <col min="11789" max="12034" width="9" style="24"/>
    <col min="12035" max="12035" width="3.08984375" style="24" customWidth="1"/>
    <col min="12036" max="12036" width="15" style="24" customWidth="1"/>
    <col min="12037" max="12042" width="13.26953125" style="24" customWidth="1"/>
    <col min="12043" max="12043" width="3.08984375" style="24" customWidth="1"/>
    <col min="12044" max="12044" width="13.26953125" style="24" customWidth="1"/>
    <col min="12045" max="12290" width="9" style="24"/>
    <col min="12291" max="12291" width="3.08984375" style="24" customWidth="1"/>
    <col min="12292" max="12292" width="15" style="24" customWidth="1"/>
    <col min="12293" max="12298" width="13.26953125" style="24" customWidth="1"/>
    <col min="12299" max="12299" width="3.08984375" style="24" customWidth="1"/>
    <col min="12300" max="12300" width="13.26953125" style="24" customWidth="1"/>
    <col min="12301" max="12546" width="9" style="24"/>
    <col min="12547" max="12547" width="3.08984375" style="24" customWidth="1"/>
    <col min="12548" max="12548" width="15" style="24" customWidth="1"/>
    <col min="12549" max="12554" width="13.26953125" style="24" customWidth="1"/>
    <col min="12555" max="12555" width="3.08984375" style="24" customWidth="1"/>
    <col min="12556" max="12556" width="13.26953125" style="24" customWidth="1"/>
    <col min="12557" max="12802" width="9" style="24"/>
    <col min="12803" max="12803" width="3.08984375" style="24" customWidth="1"/>
    <col min="12804" max="12804" width="15" style="24" customWidth="1"/>
    <col min="12805" max="12810" width="13.26953125" style="24" customWidth="1"/>
    <col min="12811" max="12811" width="3.08984375" style="24" customWidth="1"/>
    <col min="12812" max="12812" width="13.26953125" style="24" customWidth="1"/>
    <col min="12813" max="13058" width="9" style="24"/>
    <col min="13059" max="13059" width="3.08984375" style="24" customWidth="1"/>
    <col min="13060" max="13060" width="15" style="24" customWidth="1"/>
    <col min="13061" max="13066" width="13.26953125" style="24" customWidth="1"/>
    <col min="13067" max="13067" width="3.08984375" style="24" customWidth="1"/>
    <col min="13068" max="13068" width="13.26953125" style="24" customWidth="1"/>
    <col min="13069" max="13314" width="9" style="24"/>
    <col min="13315" max="13315" width="3.08984375" style="24" customWidth="1"/>
    <col min="13316" max="13316" width="15" style="24" customWidth="1"/>
    <col min="13317" max="13322" width="13.26953125" style="24" customWidth="1"/>
    <col min="13323" max="13323" width="3.08984375" style="24" customWidth="1"/>
    <col min="13324" max="13324" width="13.26953125" style="24" customWidth="1"/>
    <col min="13325" max="13570" width="9" style="24"/>
    <col min="13571" max="13571" width="3.08984375" style="24" customWidth="1"/>
    <col min="13572" max="13572" width="15" style="24" customWidth="1"/>
    <col min="13573" max="13578" width="13.26953125" style="24" customWidth="1"/>
    <col min="13579" max="13579" width="3.08984375" style="24" customWidth="1"/>
    <col min="13580" max="13580" width="13.26953125" style="24" customWidth="1"/>
    <col min="13581" max="13826" width="9" style="24"/>
    <col min="13827" max="13827" width="3.08984375" style="24" customWidth="1"/>
    <col min="13828" max="13828" width="15" style="24" customWidth="1"/>
    <col min="13829" max="13834" width="13.26953125" style="24" customWidth="1"/>
    <col min="13835" max="13835" width="3.08984375" style="24" customWidth="1"/>
    <col min="13836" max="13836" width="13.26953125" style="24" customWidth="1"/>
    <col min="13837" max="14082" width="9" style="24"/>
    <col min="14083" max="14083" width="3.08984375" style="24" customWidth="1"/>
    <col min="14084" max="14084" width="15" style="24" customWidth="1"/>
    <col min="14085" max="14090" width="13.26953125" style="24" customWidth="1"/>
    <col min="14091" max="14091" width="3.08984375" style="24" customWidth="1"/>
    <col min="14092" max="14092" width="13.26953125" style="24" customWidth="1"/>
    <col min="14093" max="14338" width="9" style="24"/>
    <col min="14339" max="14339" width="3.08984375" style="24" customWidth="1"/>
    <col min="14340" max="14340" width="15" style="24" customWidth="1"/>
    <col min="14341" max="14346" width="13.26953125" style="24" customWidth="1"/>
    <col min="14347" max="14347" width="3.08984375" style="24" customWidth="1"/>
    <col min="14348" max="14348" width="13.26953125" style="24" customWidth="1"/>
    <col min="14349" max="14594" width="9" style="24"/>
    <col min="14595" max="14595" width="3.08984375" style="24" customWidth="1"/>
    <col min="14596" max="14596" width="15" style="24" customWidth="1"/>
    <col min="14597" max="14602" width="13.26953125" style="24" customWidth="1"/>
    <col min="14603" max="14603" width="3.08984375" style="24" customWidth="1"/>
    <col min="14604" max="14604" width="13.26953125" style="24" customWidth="1"/>
    <col min="14605" max="14850" width="9" style="24"/>
    <col min="14851" max="14851" width="3.08984375" style="24" customWidth="1"/>
    <col min="14852" max="14852" width="15" style="24" customWidth="1"/>
    <col min="14853" max="14858" width="13.26953125" style="24" customWidth="1"/>
    <col min="14859" max="14859" width="3.08984375" style="24" customWidth="1"/>
    <col min="14860" max="14860" width="13.26953125" style="24" customWidth="1"/>
    <col min="14861" max="15106" width="9" style="24"/>
    <col min="15107" max="15107" width="3.08984375" style="24" customWidth="1"/>
    <col min="15108" max="15108" width="15" style="24" customWidth="1"/>
    <col min="15109" max="15114" width="13.26953125" style="24" customWidth="1"/>
    <col min="15115" max="15115" width="3.08984375" style="24" customWidth="1"/>
    <col min="15116" max="15116" width="13.26953125" style="24" customWidth="1"/>
    <col min="15117" max="15362" width="9" style="24"/>
    <col min="15363" max="15363" width="3.08984375" style="24" customWidth="1"/>
    <col min="15364" max="15364" width="15" style="24" customWidth="1"/>
    <col min="15365" max="15370" width="13.26953125" style="24" customWidth="1"/>
    <col min="15371" max="15371" width="3.08984375" style="24" customWidth="1"/>
    <col min="15372" max="15372" width="13.26953125" style="24" customWidth="1"/>
    <col min="15373" max="15618" width="9" style="24"/>
    <col min="15619" max="15619" width="3.08984375" style="24" customWidth="1"/>
    <col min="15620" max="15620" width="15" style="24" customWidth="1"/>
    <col min="15621" max="15626" width="13.26953125" style="24" customWidth="1"/>
    <col min="15627" max="15627" width="3.08984375" style="24" customWidth="1"/>
    <col min="15628" max="15628" width="13.26953125" style="24" customWidth="1"/>
    <col min="15629" max="15874" width="9" style="24"/>
    <col min="15875" max="15875" width="3.08984375" style="24" customWidth="1"/>
    <col min="15876" max="15876" width="15" style="24" customWidth="1"/>
    <col min="15877" max="15882" width="13.26953125" style="24" customWidth="1"/>
    <col min="15883" max="15883" width="3.08984375" style="24" customWidth="1"/>
    <col min="15884" max="15884" width="13.26953125" style="24" customWidth="1"/>
    <col min="15885" max="16130" width="9" style="24"/>
    <col min="16131" max="16131" width="3.08984375" style="24" customWidth="1"/>
    <col min="16132" max="16132" width="15" style="24" customWidth="1"/>
    <col min="16133" max="16138" width="13.26953125" style="24" customWidth="1"/>
    <col min="16139" max="16139" width="3.08984375" style="24" customWidth="1"/>
    <col min="16140" max="16140" width="13.269531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9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6.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6.5">
      <c r="A6" s="67"/>
      <c r="B6" s="64"/>
      <c r="C6" s="64"/>
      <c r="D6" s="120" t="s">
        <v>113</v>
      </c>
      <c r="E6" s="120"/>
      <c r="F6" s="120"/>
      <c r="G6" s="120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6.5">
      <c r="A7" s="67"/>
      <c r="B7" s="64"/>
      <c r="C7" s="64"/>
      <c r="D7" s="64"/>
      <c r="E7" s="181" t="s">
        <v>67</v>
      </c>
      <c r="F7" s="181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6.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6.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6.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">
      <c r="A11" s="58"/>
      <c r="B11" s="122"/>
      <c r="C11" s="122"/>
      <c r="D11" s="122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24" t="s">
        <v>61</v>
      </c>
      <c r="C13" s="125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82" t="s">
        <v>27</v>
      </c>
      <c r="M13" s="182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5" customHeight="1">
      <c r="A14" s="58"/>
      <c r="B14" s="124" t="s">
        <v>32</v>
      </c>
      <c r="C14" s="125"/>
      <c r="D14" s="28">
        <f>C28</f>
        <v>12500000</v>
      </c>
      <c r="E14" s="52">
        <v>3650000</v>
      </c>
      <c r="F14" s="27">
        <f>SUM(P14:P17)</f>
        <v>3458217</v>
      </c>
      <c r="G14" s="27">
        <f t="shared" ref="G14" si="0">E14-F14</f>
        <v>191783</v>
      </c>
      <c r="H14" s="27">
        <f>SUM(P21:P24)</f>
        <v>2650000</v>
      </c>
      <c r="I14" s="28">
        <f>H14-G14</f>
        <v>2458217</v>
      </c>
      <c r="J14" s="58"/>
      <c r="K14" s="58"/>
      <c r="L14" s="71">
        <f>IF(D23="支出済額",D24,0)</f>
        <v>2480564</v>
      </c>
      <c r="M14" s="71">
        <f>IF(E23="支出済額",E24,0)</f>
        <v>0</v>
      </c>
      <c r="N14" s="71">
        <f>IF(F23="支出済額",F24,0)</f>
        <v>0</v>
      </c>
      <c r="O14" s="71">
        <f>IF(G23="支出済額",G24,0)</f>
        <v>0</v>
      </c>
      <c r="P14" s="71">
        <f>SUM(L14:O14)</f>
        <v>2480564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5" customHeight="1">
      <c r="A15" s="58"/>
      <c r="B15" s="124" t="s">
        <v>33</v>
      </c>
      <c r="C15" s="125"/>
      <c r="D15" s="29">
        <f>C29</f>
        <v>1250000</v>
      </c>
      <c r="E15" s="42">
        <v>365000</v>
      </c>
      <c r="F15" s="29">
        <f>IF(SUM(L19:N19)&gt;D15,D15,SUM(L19:N19))</f>
        <v>345821</v>
      </c>
      <c r="G15" s="27">
        <f>E15-F15</f>
        <v>19179</v>
      </c>
      <c r="H15" s="29">
        <f>P27</f>
        <v>265000</v>
      </c>
      <c r="I15" s="28">
        <f>IF(F14+H14&lt;=D14,H15-G15,IF(E15&gt;=D15,0,D15-E15))</f>
        <v>245821</v>
      </c>
      <c r="J15" s="58"/>
      <c r="K15" s="58"/>
      <c r="L15" s="71">
        <f>IF(D23="支出済額",D25,0)</f>
        <v>54235</v>
      </c>
      <c r="M15" s="71">
        <f>IF(E23="支出済額",E25,0)</f>
        <v>0</v>
      </c>
      <c r="N15" s="71">
        <f>IF(F23="支出済額",F25,0)</f>
        <v>0</v>
      </c>
      <c r="O15" s="71">
        <f>IF(G23="支出済額",G25,0)</f>
        <v>0</v>
      </c>
      <c r="P15" s="71">
        <f>SUM(L15:O15)</f>
        <v>54235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5" customHeight="1">
      <c r="A16" s="58"/>
      <c r="B16" s="124" t="s">
        <v>34</v>
      </c>
      <c r="C16" s="125"/>
      <c r="D16" s="28">
        <f>C30</f>
        <v>13750000</v>
      </c>
      <c r="E16" s="28">
        <f>SUM(E14:E15)</f>
        <v>4015000</v>
      </c>
      <c r="F16" s="28">
        <f>SUM(F14:F15)</f>
        <v>3804038</v>
      </c>
      <c r="G16" s="27">
        <f t="shared" ref="G16" si="1">E16-F16</f>
        <v>210962</v>
      </c>
      <c r="H16" s="28">
        <f>SUM(H14:H15)</f>
        <v>2915000</v>
      </c>
      <c r="I16" s="29">
        <f>SUM(I14:I15)</f>
        <v>2704038</v>
      </c>
      <c r="J16" s="58"/>
      <c r="K16" s="58"/>
      <c r="L16" s="71">
        <f>IF(D23="支出済額",D26,0)</f>
        <v>923418</v>
      </c>
      <c r="M16" s="71">
        <f>IF(E23="支出済額",E26,0)</f>
        <v>0</v>
      </c>
      <c r="N16" s="71">
        <f>IF(F23="支出済額",F26,0)</f>
        <v>0</v>
      </c>
      <c r="O16" s="71">
        <f>IF(G23="支出済額",G26,0)</f>
        <v>0</v>
      </c>
      <c r="P16" s="71">
        <f>SUM(L16:O16)</f>
        <v>923418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0</v>
      </c>
      <c r="N17" s="71">
        <f>IF(F23="支出済額",F27,0)</f>
        <v>0</v>
      </c>
      <c r="O17" s="71">
        <f>IF(G23="支出済額",G27,0)</f>
        <v>0</v>
      </c>
      <c r="P17" s="71">
        <f>SUM(L17:O17)</f>
        <v>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83"/>
      <c r="C18" s="183"/>
      <c r="D18" s="184"/>
      <c r="E18" s="184"/>
      <c r="F18" s="184"/>
      <c r="G18" s="58"/>
      <c r="H18" s="33" t="s">
        <v>36</v>
      </c>
      <c r="I18" s="34">
        <f>IF(I16-I17&gt;=0,I16-I17,0)</f>
        <v>2704038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0</v>
      </c>
      <c r="N19" s="71">
        <f>IF(F23="支出済額",F29,0)</f>
        <v>0</v>
      </c>
      <c r="O19" s="71"/>
      <c r="P19" s="71">
        <f t="shared" si="2"/>
        <v>345821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">
      <c r="A20" s="58"/>
      <c r="B20" s="122"/>
      <c r="C20" s="122"/>
      <c r="D20" s="122"/>
      <c r="E20" s="122"/>
      <c r="F20" s="58"/>
      <c r="H20" s="60"/>
      <c r="I20" s="60"/>
      <c r="J20" s="58"/>
      <c r="K20" s="58"/>
      <c r="L20" s="71" t="s">
        <v>46</v>
      </c>
      <c r="M20" s="71" t="s">
        <v>47</v>
      </c>
      <c r="N20" s="71" t="s">
        <v>48</v>
      </c>
      <c r="O20" s="71" t="s">
        <v>49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500000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0</v>
      </c>
      <c r="P21" s="71">
        <f>SUM(L21:O21)</f>
        <v>500000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9" t="s">
        <v>61</v>
      </c>
      <c r="C22" s="131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31" t="s">
        <v>34</v>
      </c>
      <c r="I22" s="131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50000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30"/>
      <c r="C23" s="130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支出予定額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32"/>
      <c r="I23" s="132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1100000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0</v>
      </c>
      <c r="P23" s="71">
        <f t="shared" si="3"/>
        <v>1100000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4" t="s">
        <v>28</v>
      </c>
      <c r="C24" s="42">
        <v>5000000</v>
      </c>
      <c r="D24" s="42">
        <v>2480564</v>
      </c>
      <c r="E24" s="42">
        <v>500000</v>
      </c>
      <c r="F24" s="42">
        <v>2000000</v>
      </c>
      <c r="G24" s="42">
        <v>519436</v>
      </c>
      <c r="H24" s="28">
        <f>SUM(D24:G24)</f>
        <v>5500000</v>
      </c>
      <c r="I24" s="28">
        <f t="shared" ref="I24:I30" si="4">C24-H24</f>
        <v>-500000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1000000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1000000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4" t="s">
        <v>29</v>
      </c>
      <c r="C25" s="42">
        <v>1000000</v>
      </c>
      <c r="D25" s="42">
        <v>54235</v>
      </c>
      <c r="E25" s="42">
        <v>50000</v>
      </c>
      <c r="F25" s="42">
        <v>50000</v>
      </c>
      <c r="G25" s="42">
        <v>50000</v>
      </c>
      <c r="H25" s="28">
        <f>SUM(D25:G25)</f>
        <v>204235</v>
      </c>
      <c r="I25" s="28">
        <f t="shared" si="4"/>
        <v>795765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4" t="s">
        <v>30</v>
      </c>
      <c r="C26" s="42">
        <v>4000000</v>
      </c>
      <c r="D26" s="42">
        <v>923418</v>
      </c>
      <c r="E26" s="42">
        <v>1100000</v>
      </c>
      <c r="F26" s="42">
        <v>1300000</v>
      </c>
      <c r="G26" s="42">
        <v>972347</v>
      </c>
      <c r="H26" s="28">
        <f>SUM(D26:G26)</f>
        <v>4295765</v>
      </c>
      <c r="I26" s="28">
        <f t="shared" si="4"/>
        <v>-295765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4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265000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0</v>
      </c>
      <c r="P27" s="71">
        <f t="shared" ref="P27" si="5">SUM(L27:O27)</f>
        <v>265000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4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2650000</v>
      </c>
      <c r="F28" s="28">
        <f t="shared" si="6"/>
        <v>4850000</v>
      </c>
      <c r="G28" s="28">
        <f t="shared" si="6"/>
        <v>1541783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4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265000</v>
      </c>
      <c r="F29" s="29">
        <f>MIN(ROUNDDOWN((D28+E28+F28)*I3,0)-D29-E29,D15-D29-E29)</f>
        <v>485000</v>
      </c>
      <c r="G29" s="29">
        <f>MIN(ROUNDDOWN(SUM(D28:G28)*I3,0)-SUM(D29:F29),D15-SUM(D29:F29))</f>
        <v>154179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4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2915000</v>
      </c>
      <c r="F30" s="28">
        <f t="shared" si="7"/>
        <v>5335000</v>
      </c>
      <c r="G30" s="28">
        <f t="shared" si="7"/>
        <v>1695962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>
      <c r="Y54" s="40"/>
      <c r="Z54" s="40"/>
    </row>
  </sheetData>
  <sheetProtection sheet="1" objects="1" scenarios="1"/>
  <mergeCells count="14">
    <mergeCell ref="D6:G6"/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2">
    <dataValidation type="list" allowBlank="1" showInputMessage="1" showErrorMessage="1" sqref="E7:F7" xr:uid="{C65F5BDF-AA38-4404-9C3E-A104947FBBDC}">
      <formula1>"選択してください。,第1四半期分,第2四半期分,第3四半期分,第4四半期分"</formula1>
    </dataValidation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1531D46F-4DA9-4390-9F5F-AFBA1141A1D9}">
      <formula1>"支出予定額,支出済額"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376D5-B33A-4839-8D19-D56E90172B47}">
  <dimension ref="A1:AA54"/>
  <sheetViews>
    <sheetView view="pageBreakPreview" zoomScale="90" zoomScaleNormal="100" zoomScaleSheetLayoutView="90" workbookViewId="0">
      <selection activeCell="AB1" sqref="AB1"/>
    </sheetView>
  </sheetViews>
  <sheetFormatPr defaultRowHeight="13"/>
  <cols>
    <col min="1" max="1" width="0.6328125" style="24" customWidth="1"/>
    <col min="2" max="9" width="13.26953125" style="24" customWidth="1"/>
    <col min="10" max="10" width="0.90625" style="24" customWidth="1"/>
    <col min="11" max="11" width="13.26953125" style="24" customWidth="1"/>
    <col min="12" max="16" width="9" style="24" hidden="1" customWidth="1"/>
    <col min="17" max="26" width="9" style="24"/>
    <col min="27" max="27" width="0.6328125" style="24" customWidth="1"/>
    <col min="28" max="258" width="9" style="24"/>
    <col min="259" max="259" width="3.08984375" style="24" customWidth="1"/>
    <col min="260" max="260" width="15" style="24" customWidth="1"/>
    <col min="261" max="266" width="13.26953125" style="24" customWidth="1"/>
    <col min="267" max="267" width="3.08984375" style="24" customWidth="1"/>
    <col min="268" max="268" width="13.26953125" style="24" customWidth="1"/>
    <col min="269" max="514" width="9" style="24"/>
    <col min="515" max="515" width="3.08984375" style="24" customWidth="1"/>
    <col min="516" max="516" width="15" style="24" customWidth="1"/>
    <col min="517" max="522" width="13.26953125" style="24" customWidth="1"/>
    <col min="523" max="523" width="3.08984375" style="24" customWidth="1"/>
    <col min="524" max="524" width="13.26953125" style="24" customWidth="1"/>
    <col min="525" max="770" width="9" style="24"/>
    <col min="771" max="771" width="3.08984375" style="24" customWidth="1"/>
    <col min="772" max="772" width="15" style="24" customWidth="1"/>
    <col min="773" max="778" width="13.26953125" style="24" customWidth="1"/>
    <col min="779" max="779" width="3.08984375" style="24" customWidth="1"/>
    <col min="780" max="780" width="13.26953125" style="24" customWidth="1"/>
    <col min="781" max="1026" width="9" style="24"/>
    <col min="1027" max="1027" width="3.08984375" style="24" customWidth="1"/>
    <col min="1028" max="1028" width="15" style="24" customWidth="1"/>
    <col min="1029" max="1034" width="13.26953125" style="24" customWidth="1"/>
    <col min="1035" max="1035" width="3.08984375" style="24" customWidth="1"/>
    <col min="1036" max="1036" width="13.26953125" style="24" customWidth="1"/>
    <col min="1037" max="1282" width="9" style="24"/>
    <col min="1283" max="1283" width="3.08984375" style="24" customWidth="1"/>
    <col min="1284" max="1284" width="15" style="24" customWidth="1"/>
    <col min="1285" max="1290" width="13.26953125" style="24" customWidth="1"/>
    <col min="1291" max="1291" width="3.08984375" style="24" customWidth="1"/>
    <col min="1292" max="1292" width="13.26953125" style="24" customWidth="1"/>
    <col min="1293" max="1538" width="9" style="24"/>
    <col min="1539" max="1539" width="3.08984375" style="24" customWidth="1"/>
    <col min="1540" max="1540" width="15" style="24" customWidth="1"/>
    <col min="1541" max="1546" width="13.26953125" style="24" customWidth="1"/>
    <col min="1547" max="1547" width="3.08984375" style="24" customWidth="1"/>
    <col min="1548" max="1548" width="13.26953125" style="24" customWidth="1"/>
    <col min="1549" max="1794" width="9" style="24"/>
    <col min="1795" max="1795" width="3.08984375" style="24" customWidth="1"/>
    <col min="1796" max="1796" width="15" style="24" customWidth="1"/>
    <col min="1797" max="1802" width="13.26953125" style="24" customWidth="1"/>
    <col min="1803" max="1803" width="3.08984375" style="24" customWidth="1"/>
    <col min="1804" max="1804" width="13.26953125" style="24" customWidth="1"/>
    <col min="1805" max="2050" width="9" style="24"/>
    <col min="2051" max="2051" width="3.08984375" style="24" customWidth="1"/>
    <col min="2052" max="2052" width="15" style="24" customWidth="1"/>
    <col min="2053" max="2058" width="13.26953125" style="24" customWidth="1"/>
    <col min="2059" max="2059" width="3.08984375" style="24" customWidth="1"/>
    <col min="2060" max="2060" width="13.26953125" style="24" customWidth="1"/>
    <col min="2061" max="2306" width="9" style="24"/>
    <col min="2307" max="2307" width="3.08984375" style="24" customWidth="1"/>
    <col min="2308" max="2308" width="15" style="24" customWidth="1"/>
    <col min="2309" max="2314" width="13.26953125" style="24" customWidth="1"/>
    <col min="2315" max="2315" width="3.08984375" style="24" customWidth="1"/>
    <col min="2316" max="2316" width="13.26953125" style="24" customWidth="1"/>
    <col min="2317" max="2562" width="9" style="24"/>
    <col min="2563" max="2563" width="3.08984375" style="24" customWidth="1"/>
    <col min="2564" max="2564" width="15" style="24" customWidth="1"/>
    <col min="2565" max="2570" width="13.26953125" style="24" customWidth="1"/>
    <col min="2571" max="2571" width="3.08984375" style="24" customWidth="1"/>
    <col min="2572" max="2572" width="13.26953125" style="24" customWidth="1"/>
    <col min="2573" max="2818" width="9" style="24"/>
    <col min="2819" max="2819" width="3.08984375" style="24" customWidth="1"/>
    <col min="2820" max="2820" width="15" style="24" customWidth="1"/>
    <col min="2821" max="2826" width="13.26953125" style="24" customWidth="1"/>
    <col min="2827" max="2827" width="3.08984375" style="24" customWidth="1"/>
    <col min="2828" max="2828" width="13.26953125" style="24" customWidth="1"/>
    <col min="2829" max="3074" width="9" style="24"/>
    <col min="3075" max="3075" width="3.08984375" style="24" customWidth="1"/>
    <col min="3076" max="3076" width="15" style="24" customWidth="1"/>
    <col min="3077" max="3082" width="13.26953125" style="24" customWidth="1"/>
    <col min="3083" max="3083" width="3.08984375" style="24" customWidth="1"/>
    <col min="3084" max="3084" width="13.26953125" style="24" customWidth="1"/>
    <col min="3085" max="3330" width="9" style="24"/>
    <col min="3331" max="3331" width="3.08984375" style="24" customWidth="1"/>
    <col min="3332" max="3332" width="15" style="24" customWidth="1"/>
    <col min="3333" max="3338" width="13.26953125" style="24" customWidth="1"/>
    <col min="3339" max="3339" width="3.08984375" style="24" customWidth="1"/>
    <col min="3340" max="3340" width="13.26953125" style="24" customWidth="1"/>
    <col min="3341" max="3586" width="9" style="24"/>
    <col min="3587" max="3587" width="3.08984375" style="24" customWidth="1"/>
    <col min="3588" max="3588" width="15" style="24" customWidth="1"/>
    <col min="3589" max="3594" width="13.26953125" style="24" customWidth="1"/>
    <col min="3595" max="3595" width="3.08984375" style="24" customWidth="1"/>
    <col min="3596" max="3596" width="13.26953125" style="24" customWidth="1"/>
    <col min="3597" max="3842" width="9" style="24"/>
    <col min="3843" max="3843" width="3.08984375" style="24" customWidth="1"/>
    <col min="3844" max="3844" width="15" style="24" customWidth="1"/>
    <col min="3845" max="3850" width="13.26953125" style="24" customWidth="1"/>
    <col min="3851" max="3851" width="3.08984375" style="24" customWidth="1"/>
    <col min="3852" max="3852" width="13.26953125" style="24" customWidth="1"/>
    <col min="3853" max="4098" width="9" style="24"/>
    <col min="4099" max="4099" width="3.08984375" style="24" customWidth="1"/>
    <col min="4100" max="4100" width="15" style="24" customWidth="1"/>
    <col min="4101" max="4106" width="13.26953125" style="24" customWidth="1"/>
    <col min="4107" max="4107" width="3.08984375" style="24" customWidth="1"/>
    <col min="4108" max="4108" width="13.26953125" style="24" customWidth="1"/>
    <col min="4109" max="4354" width="9" style="24"/>
    <col min="4355" max="4355" width="3.08984375" style="24" customWidth="1"/>
    <col min="4356" max="4356" width="15" style="24" customWidth="1"/>
    <col min="4357" max="4362" width="13.26953125" style="24" customWidth="1"/>
    <col min="4363" max="4363" width="3.08984375" style="24" customWidth="1"/>
    <col min="4364" max="4364" width="13.26953125" style="24" customWidth="1"/>
    <col min="4365" max="4610" width="9" style="24"/>
    <col min="4611" max="4611" width="3.08984375" style="24" customWidth="1"/>
    <col min="4612" max="4612" width="15" style="24" customWidth="1"/>
    <col min="4613" max="4618" width="13.26953125" style="24" customWidth="1"/>
    <col min="4619" max="4619" width="3.08984375" style="24" customWidth="1"/>
    <col min="4620" max="4620" width="13.26953125" style="24" customWidth="1"/>
    <col min="4621" max="4866" width="9" style="24"/>
    <col min="4867" max="4867" width="3.08984375" style="24" customWidth="1"/>
    <col min="4868" max="4868" width="15" style="24" customWidth="1"/>
    <col min="4869" max="4874" width="13.26953125" style="24" customWidth="1"/>
    <col min="4875" max="4875" width="3.08984375" style="24" customWidth="1"/>
    <col min="4876" max="4876" width="13.26953125" style="24" customWidth="1"/>
    <col min="4877" max="5122" width="9" style="24"/>
    <col min="5123" max="5123" width="3.08984375" style="24" customWidth="1"/>
    <col min="5124" max="5124" width="15" style="24" customWidth="1"/>
    <col min="5125" max="5130" width="13.26953125" style="24" customWidth="1"/>
    <col min="5131" max="5131" width="3.08984375" style="24" customWidth="1"/>
    <col min="5132" max="5132" width="13.26953125" style="24" customWidth="1"/>
    <col min="5133" max="5378" width="9" style="24"/>
    <col min="5379" max="5379" width="3.08984375" style="24" customWidth="1"/>
    <col min="5380" max="5380" width="15" style="24" customWidth="1"/>
    <col min="5381" max="5386" width="13.26953125" style="24" customWidth="1"/>
    <col min="5387" max="5387" width="3.08984375" style="24" customWidth="1"/>
    <col min="5388" max="5388" width="13.26953125" style="24" customWidth="1"/>
    <col min="5389" max="5634" width="9" style="24"/>
    <col min="5635" max="5635" width="3.08984375" style="24" customWidth="1"/>
    <col min="5636" max="5636" width="15" style="24" customWidth="1"/>
    <col min="5637" max="5642" width="13.26953125" style="24" customWidth="1"/>
    <col min="5643" max="5643" width="3.08984375" style="24" customWidth="1"/>
    <col min="5644" max="5644" width="13.26953125" style="24" customWidth="1"/>
    <col min="5645" max="5890" width="9" style="24"/>
    <col min="5891" max="5891" width="3.08984375" style="24" customWidth="1"/>
    <col min="5892" max="5892" width="15" style="24" customWidth="1"/>
    <col min="5893" max="5898" width="13.26953125" style="24" customWidth="1"/>
    <col min="5899" max="5899" width="3.08984375" style="24" customWidth="1"/>
    <col min="5900" max="5900" width="13.26953125" style="24" customWidth="1"/>
    <col min="5901" max="6146" width="9" style="24"/>
    <col min="6147" max="6147" width="3.08984375" style="24" customWidth="1"/>
    <col min="6148" max="6148" width="15" style="24" customWidth="1"/>
    <col min="6149" max="6154" width="13.26953125" style="24" customWidth="1"/>
    <col min="6155" max="6155" width="3.08984375" style="24" customWidth="1"/>
    <col min="6156" max="6156" width="13.26953125" style="24" customWidth="1"/>
    <col min="6157" max="6402" width="9" style="24"/>
    <col min="6403" max="6403" width="3.08984375" style="24" customWidth="1"/>
    <col min="6404" max="6404" width="15" style="24" customWidth="1"/>
    <col min="6405" max="6410" width="13.26953125" style="24" customWidth="1"/>
    <col min="6411" max="6411" width="3.08984375" style="24" customWidth="1"/>
    <col min="6412" max="6412" width="13.26953125" style="24" customWidth="1"/>
    <col min="6413" max="6658" width="9" style="24"/>
    <col min="6659" max="6659" width="3.08984375" style="24" customWidth="1"/>
    <col min="6660" max="6660" width="15" style="24" customWidth="1"/>
    <col min="6661" max="6666" width="13.26953125" style="24" customWidth="1"/>
    <col min="6667" max="6667" width="3.08984375" style="24" customWidth="1"/>
    <col min="6668" max="6668" width="13.26953125" style="24" customWidth="1"/>
    <col min="6669" max="6914" width="9" style="24"/>
    <col min="6915" max="6915" width="3.08984375" style="24" customWidth="1"/>
    <col min="6916" max="6916" width="15" style="24" customWidth="1"/>
    <col min="6917" max="6922" width="13.26953125" style="24" customWidth="1"/>
    <col min="6923" max="6923" width="3.08984375" style="24" customWidth="1"/>
    <col min="6924" max="6924" width="13.26953125" style="24" customWidth="1"/>
    <col min="6925" max="7170" width="9" style="24"/>
    <col min="7171" max="7171" width="3.08984375" style="24" customWidth="1"/>
    <col min="7172" max="7172" width="15" style="24" customWidth="1"/>
    <col min="7173" max="7178" width="13.26953125" style="24" customWidth="1"/>
    <col min="7179" max="7179" width="3.08984375" style="24" customWidth="1"/>
    <col min="7180" max="7180" width="13.26953125" style="24" customWidth="1"/>
    <col min="7181" max="7426" width="9" style="24"/>
    <col min="7427" max="7427" width="3.08984375" style="24" customWidth="1"/>
    <col min="7428" max="7428" width="15" style="24" customWidth="1"/>
    <col min="7429" max="7434" width="13.26953125" style="24" customWidth="1"/>
    <col min="7435" max="7435" width="3.08984375" style="24" customWidth="1"/>
    <col min="7436" max="7436" width="13.26953125" style="24" customWidth="1"/>
    <col min="7437" max="7682" width="9" style="24"/>
    <col min="7683" max="7683" width="3.08984375" style="24" customWidth="1"/>
    <col min="7684" max="7684" width="15" style="24" customWidth="1"/>
    <col min="7685" max="7690" width="13.26953125" style="24" customWidth="1"/>
    <col min="7691" max="7691" width="3.08984375" style="24" customWidth="1"/>
    <col min="7692" max="7692" width="13.26953125" style="24" customWidth="1"/>
    <col min="7693" max="7938" width="9" style="24"/>
    <col min="7939" max="7939" width="3.08984375" style="24" customWidth="1"/>
    <col min="7940" max="7940" width="15" style="24" customWidth="1"/>
    <col min="7941" max="7946" width="13.26953125" style="24" customWidth="1"/>
    <col min="7947" max="7947" width="3.08984375" style="24" customWidth="1"/>
    <col min="7948" max="7948" width="13.26953125" style="24" customWidth="1"/>
    <col min="7949" max="8194" width="9" style="24"/>
    <col min="8195" max="8195" width="3.08984375" style="24" customWidth="1"/>
    <col min="8196" max="8196" width="15" style="24" customWidth="1"/>
    <col min="8197" max="8202" width="13.26953125" style="24" customWidth="1"/>
    <col min="8203" max="8203" width="3.08984375" style="24" customWidth="1"/>
    <col min="8204" max="8204" width="13.26953125" style="24" customWidth="1"/>
    <col min="8205" max="8450" width="9" style="24"/>
    <col min="8451" max="8451" width="3.08984375" style="24" customWidth="1"/>
    <col min="8452" max="8452" width="15" style="24" customWidth="1"/>
    <col min="8453" max="8458" width="13.26953125" style="24" customWidth="1"/>
    <col min="8459" max="8459" width="3.08984375" style="24" customWidth="1"/>
    <col min="8460" max="8460" width="13.26953125" style="24" customWidth="1"/>
    <col min="8461" max="8706" width="9" style="24"/>
    <col min="8707" max="8707" width="3.08984375" style="24" customWidth="1"/>
    <col min="8708" max="8708" width="15" style="24" customWidth="1"/>
    <col min="8709" max="8714" width="13.26953125" style="24" customWidth="1"/>
    <col min="8715" max="8715" width="3.08984375" style="24" customWidth="1"/>
    <col min="8716" max="8716" width="13.26953125" style="24" customWidth="1"/>
    <col min="8717" max="8962" width="9" style="24"/>
    <col min="8963" max="8963" width="3.08984375" style="24" customWidth="1"/>
    <col min="8964" max="8964" width="15" style="24" customWidth="1"/>
    <col min="8965" max="8970" width="13.26953125" style="24" customWidth="1"/>
    <col min="8971" max="8971" width="3.08984375" style="24" customWidth="1"/>
    <col min="8972" max="8972" width="13.26953125" style="24" customWidth="1"/>
    <col min="8973" max="9218" width="9" style="24"/>
    <col min="9219" max="9219" width="3.08984375" style="24" customWidth="1"/>
    <col min="9220" max="9220" width="15" style="24" customWidth="1"/>
    <col min="9221" max="9226" width="13.26953125" style="24" customWidth="1"/>
    <col min="9227" max="9227" width="3.08984375" style="24" customWidth="1"/>
    <col min="9228" max="9228" width="13.26953125" style="24" customWidth="1"/>
    <col min="9229" max="9474" width="9" style="24"/>
    <col min="9475" max="9475" width="3.08984375" style="24" customWidth="1"/>
    <col min="9476" max="9476" width="15" style="24" customWidth="1"/>
    <col min="9477" max="9482" width="13.26953125" style="24" customWidth="1"/>
    <col min="9483" max="9483" width="3.08984375" style="24" customWidth="1"/>
    <col min="9484" max="9484" width="13.26953125" style="24" customWidth="1"/>
    <col min="9485" max="9730" width="9" style="24"/>
    <col min="9731" max="9731" width="3.08984375" style="24" customWidth="1"/>
    <col min="9732" max="9732" width="15" style="24" customWidth="1"/>
    <col min="9733" max="9738" width="13.26953125" style="24" customWidth="1"/>
    <col min="9739" max="9739" width="3.08984375" style="24" customWidth="1"/>
    <col min="9740" max="9740" width="13.26953125" style="24" customWidth="1"/>
    <col min="9741" max="9986" width="9" style="24"/>
    <col min="9987" max="9987" width="3.08984375" style="24" customWidth="1"/>
    <col min="9988" max="9988" width="15" style="24" customWidth="1"/>
    <col min="9989" max="9994" width="13.26953125" style="24" customWidth="1"/>
    <col min="9995" max="9995" width="3.08984375" style="24" customWidth="1"/>
    <col min="9996" max="9996" width="13.26953125" style="24" customWidth="1"/>
    <col min="9997" max="10242" width="9" style="24"/>
    <col min="10243" max="10243" width="3.08984375" style="24" customWidth="1"/>
    <col min="10244" max="10244" width="15" style="24" customWidth="1"/>
    <col min="10245" max="10250" width="13.26953125" style="24" customWidth="1"/>
    <col min="10251" max="10251" width="3.08984375" style="24" customWidth="1"/>
    <col min="10252" max="10252" width="13.26953125" style="24" customWidth="1"/>
    <col min="10253" max="10498" width="9" style="24"/>
    <col min="10499" max="10499" width="3.08984375" style="24" customWidth="1"/>
    <col min="10500" max="10500" width="15" style="24" customWidth="1"/>
    <col min="10501" max="10506" width="13.26953125" style="24" customWidth="1"/>
    <col min="10507" max="10507" width="3.08984375" style="24" customWidth="1"/>
    <col min="10508" max="10508" width="13.26953125" style="24" customWidth="1"/>
    <col min="10509" max="10754" width="9" style="24"/>
    <col min="10755" max="10755" width="3.08984375" style="24" customWidth="1"/>
    <col min="10756" max="10756" width="15" style="24" customWidth="1"/>
    <col min="10757" max="10762" width="13.26953125" style="24" customWidth="1"/>
    <col min="10763" max="10763" width="3.08984375" style="24" customWidth="1"/>
    <col min="10764" max="10764" width="13.26953125" style="24" customWidth="1"/>
    <col min="10765" max="11010" width="9" style="24"/>
    <col min="11011" max="11011" width="3.08984375" style="24" customWidth="1"/>
    <col min="11012" max="11012" width="15" style="24" customWidth="1"/>
    <col min="11013" max="11018" width="13.26953125" style="24" customWidth="1"/>
    <col min="11019" max="11019" width="3.08984375" style="24" customWidth="1"/>
    <col min="11020" max="11020" width="13.26953125" style="24" customWidth="1"/>
    <col min="11021" max="11266" width="9" style="24"/>
    <col min="11267" max="11267" width="3.08984375" style="24" customWidth="1"/>
    <col min="11268" max="11268" width="15" style="24" customWidth="1"/>
    <col min="11269" max="11274" width="13.26953125" style="24" customWidth="1"/>
    <col min="11275" max="11275" width="3.08984375" style="24" customWidth="1"/>
    <col min="11276" max="11276" width="13.26953125" style="24" customWidth="1"/>
    <col min="11277" max="11522" width="9" style="24"/>
    <col min="11523" max="11523" width="3.08984375" style="24" customWidth="1"/>
    <col min="11524" max="11524" width="15" style="24" customWidth="1"/>
    <col min="11525" max="11530" width="13.26953125" style="24" customWidth="1"/>
    <col min="11531" max="11531" width="3.08984375" style="24" customWidth="1"/>
    <col min="11532" max="11532" width="13.26953125" style="24" customWidth="1"/>
    <col min="11533" max="11778" width="9" style="24"/>
    <col min="11779" max="11779" width="3.08984375" style="24" customWidth="1"/>
    <col min="11780" max="11780" width="15" style="24" customWidth="1"/>
    <col min="11781" max="11786" width="13.26953125" style="24" customWidth="1"/>
    <col min="11787" max="11787" width="3.08984375" style="24" customWidth="1"/>
    <col min="11788" max="11788" width="13.26953125" style="24" customWidth="1"/>
    <col min="11789" max="12034" width="9" style="24"/>
    <col min="12035" max="12035" width="3.08984375" style="24" customWidth="1"/>
    <col min="12036" max="12036" width="15" style="24" customWidth="1"/>
    <col min="12037" max="12042" width="13.26953125" style="24" customWidth="1"/>
    <col min="12043" max="12043" width="3.08984375" style="24" customWidth="1"/>
    <col min="12044" max="12044" width="13.26953125" style="24" customWidth="1"/>
    <col min="12045" max="12290" width="9" style="24"/>
    <col min="12291" max="12291" width="3.08984375" style="24" customWidth="1"/>
    <col min="12292" max="12292" width="15" style="24" customWidth="1"/>
    <col min="12293" max="12298" width="13.26953125" style="24" customWidth="1"/>
    <col min="12299" max="12299" width="3.08984375" style="24" customWidth="1"/>
    <col min="12300" max="12300" width="13.26953125" style="24" customWidth="1"/>
    <col min="12301" max="12546" width="9" style="24"/>
    <col min="12547" max="12547" width="3.08984375" style="24" customWidth="1"/>
    <col min="12548" max="12548" width="15" style="24" customWidth="1"/>
    <col min="12549" max="12554" width="13.26953125" style="24" customWidth="1"/>
    <col min="12555" max="12555" width="3.08984375" style="24" customWidth="1"/>
    <col min="12556" max="12556" width="13.26953125" style="24" customWidth="1"/>
    <col min="12557" max="12802" width="9" style="24"/>
    <col min="12803" max="12803" width="3.08984375" style="24" customWidth="1"/>
    <col min="12804" max="12804" width="15" style="24" customWidth="1"/>
    <col min="12805" max="12810" width="13.26953125" style="24" customWidth="1"/>
    <col min="12811" max="12811" width="3.08984375" style="24" customWidth="1"/>
    <col min="12812" max="12812" width="13.26953125" style="24" customWidth="1"/>
    <col min="12813" max="13058" width="9" style="24"/>
    <col min="13059" max="13059" width="3.08984375" style="24" customWidth="1"/>
    <col min="13060" max="13060" width="15" style="24" customWidth="1"/>
    <col min="13061" max="13066" width="13.26953125" style="24" customWidth="1"/>
    <col min="13067" max="13067" width="3.08984375" style="24" customWidth="1"/>
    <col min="13068" max="13068" width="13.26953125" style="24" customWidth="1"/>
    <col min="13069" max="13314" width="9" style="24"/>
    <col min="13315" max="13315" width="3.08984375" style="24" customWidth="1"/>
    <col min="13316" max="13316" width="15" style="24" customWidth="1"/>
    <col min="13317" max="13322" width="13.26953125" style="24" customWidth="1"/>
    <col min="13323" max="13323" width="3.08984375" style="24" customWidth="1"/>
    <col min="13324" max="13324" width="13.26953125" style="24" customWidth="1"/>
    <col min="13325" max="13570" width="9" style="24"/>
    <col min="13571" max="13571" width="3.08984375" style="24" customWidth="1"/>
    <col min="13572" max="13572" width="15" style="24" customWidth="1"/>
    <col min="13573" max="13578" width="13.26953125" style="24" customWidth="1"/>
    <col min="13579" max="13579" width="3.08984375" style="24" customWidth="1"/>
    <col min="13580" max="13580" width="13.26953125" style="24" customWidth="1"/>
    <col min="13581" max="13826" width="9" style="24"/>
    <col min="13827" max="13827" width="3.08984375" style="24" customWidth="1"/>
    <col min="13828" max="13828" width="15" style="24" customWidth="1"/>
    <col min="13829" max="13834" width="13.26953125" style="24" customWidth="1"/>
    <col min="13835" max="13835" width="3.08984375" style="24" customWidth="1"/>
    <col min="13836" max="13836" width="13.26953125" style="24" customWidth="1"/>
    <col min="13837" max="14082" width="9" style="24"/>
    <col min="14083" max="14083" width="3.08984375" style="24" customWidth="1"/>
    <col min="14084" max="14084" width="15" style="24" customWidth="1"/>
    <col min="14085" max="14090" width="13.26953125" style="24" customWidth="1"/>
    <col min="14091" max="14091" width="3.08984375" style="24" customWidth="1"/>
    <col min="14092" max="14092" width="13.26953125" style="24" customWidth="1"/>
    <col min="14093" max="14338" width="9" style="24"/>
    <col min="14339" max="14339" width="3.08984375" style="24" customWidth="1"/>
    <col min="14340" max="14340" width="15" style="24" customWidth="1"/>
    <col min="14341" max="14346" width="13.26953125" style="24" customWidth="1"/>
    <col min="14347" max="14347" width="3.08984375" style="24" customWidth="1"/>
    <col min="14348" max="14348" width="13.26953125" style="24" customWidth="1"/>
    <col min="14349" max="14594" width="9" style="24"/>
    <col min="14595" max="14595" width="3.08984375" style="24" customWidth="1"/>
    <col min="14596" max="14596" width="15" style="24" customWidth="1"/>
    <col min="14597" max="14602" width="13.26953125" style="24" customWidth="1"/>
    <col min="14603" max="14603" width="3.08984375" style="24" customWidth="1"/>
    <col min="14604" max="14604" width="13.26953125" style="24" customWidth="1"/>
    <col min="14605" max="14850" width="9" style="24"/>
    <col min="14851" max="14851" width="3.08984375" style="24" customWidth="1"/>
    <col min="14852" max="14852" width="15" style="24" customWidth="1"/>
    <col min="14853" max="14858" width="13.26953125" style="24" customWidth="1"/>
    <col min="14859" max="14859" width="3.08984375" style="24" customWidth="1"/>
    <col min="14860" max="14860" width="13.26953125" style="24" customWidth="1"/>
    <col min="14861" max="15106" width="9" style="24"/>
    <col min="15107" max="15107" width="3.08984375" style="24" customWidth="1"/>
    <col min="15108" max="15108" width="15" style="24" customWidth="1"/>
    <col min="15109" max="15114" width="13.26953125" style="24" customWidth="1"/>
    <col min="15115" max="15115" width="3.08984375" style="24" customWidth="1"/>
    <col min="15116" max="15116" width="13.26953125" style="24" customWidth="1"/>
    <col min="15117" max="15362" width="9" style="24"/>
    <col min="15363" max="15363" width="3.08984375" style="24" customWidth="1"/>
    <col min="15364" max="15364" width="15" style="24" customWidth="1"/>
    <col min="15365" max="15370" width="13.26953125" style="24" customWidth="1"/>
    <col min="15371" max="15371" width="3.08984375" style="24" customWidth="1"/>
    <col min="15372" max="15372" width="13.26953125" style="24" customWidth="1"/>
    <col min="15373" max="15618" width="9" style="24"/>
    <col min="15619" max="15619" width="3.08984375" style="24" customWidth="1"/>
    <col min="15620" max="15620" width="15" style="24" customWidth="1"/>
    <col min="15621" max="15626" width="13.26953125" style="24" customWidth="1"/>
    <col min="15627" max="15627" width="3.08984375" style="24" customWidth="1"/>
    <col min="15628" max="15628" width="13.26953125" style="24" customWidth="1"/>
    <col min="15629" max="15874" width="9" style="24"/>
    <col min="15875" max="15875" width="3.08984375" style="24" customWidth="1"/>
    <col min="15876" max="15876" width="15" style="24" customWidth="1"/>
    <col min="15877" max="15882" width="13.26953125" style="24" customWidth="1"/>
    <col min="15883" max="15883" width="3.08984375" style="24" customWidth="1"/>
    <col min="15884" max="15884" width="13.26953125" style="24" customWidth="1"/>
    <col min="15885" max="16130" width="9" style="24"/>
    <col min="16131" max="16131" width="3.08984375" style="24" customWidth="1"/>
    <col min="16132" max="16132" width="15" style="24" customWidth="1"/>
    <col min="16133" max="16138" width="13.26953125" style="24" customWidth="1"/>
    <col min="16139" max="16139" width="3.08984375" style="24" customWidth="1"/>
    <col min="16140" max="16140" width="13.269531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9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6.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6.5">
      <c r="A6" s="67"/>
      <c r="B6" s="64"/>
      <c r="C6" s="64"/>
      <c r="D6" s="120" t="s">
        <v>113</v>
      </c>
      <c r="E6" s="120"/>
      <c r="F6" s="120"/>
      <c r="G6" s="120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6.5">
      <c r="A7" s="67"/>
      <c r="B7" s="64"/>
      <c r="C7" s="64"/>
      <c r="D7" s="64"/>
      <c r="E7" s="181" t="s">
        <v>68</v>
      </c>
      <c r="F7" s="181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6.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6.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6.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">
      <c r="A11" s="58"/>
      <c r="B11" s="122"/>
      <c r="C11" s="122"/>
      <c r="D11" s="122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24" t="s">
        <v>61</v>
      </c>
      <c r="C13" s="125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82" t="s">
        <v>27</v>
      </c>
      <c r="M13" s="182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5" customHeight="1">
      <c r="A14" s="58"/>
      <c r="B14" s="124" t="s">
        <v>32</v>
      </c>
      <c r="C14" s="125"/>
      <c r="D14" s="28">
        <f>C28</f>
        <v>12500000</v>
      </c>
      <c r="E14" s="52">
        <v>6108217</v>
      </c>
      <c r="F14" s="27">
        <f>SUM(P14:P17)</f>
        <v>6177623</v>
      </c>
      <c r="G14" s="27">
        <f t="shared" ref="G14" si="0">E14-F14</f>
        <v>-69406</v>
      </c>
      <c r="H14" s="27">
        <f>SUM(P21:P24)</f>
        <v>4850000</v>
      </c>
      <c r="I14" s="28">
        <f>H14-G14</f>
        <v>4919406</v>
      </c>
      <c r="J14" s="58"/>
      <c r="K14" s="58"/>
      <c r="L14" s="71">
        <f>IF(D23="支出済額",D24,0)</f>
        <v>2480564</v>
      </c>
      <c r="M14" s="71">
        <f>IF(E23="支出済額",E24,0)</f>
        <v>512932</v>
      </c>
      <c r="N14" s="71">
        <f>IF(F23="支出済額",F24,0)</f>
        <v>0</v>
      </c>
      <c r="O14" s="71">
        <f>IF(G23="支出済額",G24,0)</f>
        <v>0</v>
      </c>
      <c r="P14" s="71">
        <f>SUM(L14:O14)</f>
        <v>2993496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5" customHeight="1">
      <c r="A15" s="58"/>
      <c r="B15" s="124" t="s">
        <v>33</v>
      </c>
      <c r="C15" s="125"/>
      <c r="D15" s="29">
        <f>C29</f>
        <v>1250000</v>
      </c>
      <c r="E15" s="42">
        <v>610821</v>
      </c>
      <c r="F15" s="29">
        <f>IF(SUM(L19:N19)&gt;D15,D15,SUM(L19:N19))</f>
        <v>617762</v>
      </c>
      <c r="G15" s="27">
        <f>E15-F15</f>
        <v>-6941</v>
      </c>
      <c r="H15" s="29">
        <f>P27</f>
        <v>485000</v>
      </c>
      <c r="I15" s="28">
        <f>IF(F14+H14&lt;=D14,H15-G15,IF(E15&gt;=D15,0,D15-E15))</f>
        <v>491941</v>
      </c>
      <c r="J15" s="58"/>
      <c r="K15" s="58"/>
      <c r="L15" s="71">
        <f>IF(D23="支出済額",D25,0)</f>
        <v>54235</v>
      </c>
      <c r="M15" s="71">
        <f>IF(E23="支出済額",E25,0)</f>
        <v>48238</v>
      </c>
      <c r="N15" s="71">
        <f>IF(F23="支出済額",F25,0)</f>
        <v>0</v>
      </c>
      <c r="O15" s="71">
        <f>IF(G23="支出済額",G25,0)</f>
        <v>0</v>
      </c>
      <c r="P15" s="71">
        <f>SUM(L15:O15)</f>
        <v>102473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5" customHeight="1">
      <c r="A16" s="58"/>
      <c r="B16" s="124" t="s">
        <v>34</v>
      </c>
      <c r="C16" s="125"/>
      <c r="D16" s="28">
        <f>C30</f>
        <v>13750000</v>
      </c>
      <c r="E16" s="28">
        <f>SUM(E14:E15)</f>
        <v>6719038</v>
      </c>
      <c r="F16" s="28">
        <f>SUM(F14:F15)</f>
        <v>6795385</v>
      </c>
      <c r="G16" s="27">
        <f t="shared" ref="G16" si="1">E16-F16</f>
        <v>-76347</v>
      </c>
      <c r="H16" s="28">
        <f>SUM(H14:H15)</f>
        <v>5335000</v>
      </c>
      <c r="I16" s="29">
        <f>SUM(I14:I15)</f>
        <v>5411347</v>
      </c>
      <c r="J16" s="58"/>
      <c r="K16" s="58"/>
      <c r="L16" s="71">
        <f>IF(D23="支出済額",D26,0)</f>
        <v>923418</v>
      </c>
      <c r="M16" s="71">
        <f>IF(E23="支出済額",E26,0)</f>
        <v>1158236</v>
      </c>
      <c r="N16" s="71">
        <f>IF(F23="支出済額",F26,0)</f>
        <v>0</v>
      </c>
      <c r="O16" s="71">
        <f>IF(G23="支出済額",G26,0)</f>
        <v>0</v>
      </c>
      <c r="P16" s="71">
        <f>SUM(L16:O16)</f>
        <v>2081654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1000000</v>
      </c>
      <c r="N17" s="71">
        <f>IF(F23="支出済額",F27,0)</f>
        <v>0</v>
      </c>
      <c r="O17" s="71">
        <f>IF(G23="支出済額",G27,0)</f>
        <v>0</v>
      </c>
      <c r="P17" s="71">
        <f>SUM(L17:O17)</f>
        <v>1000000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83"/>
      <c r="C18" s="183"/>
      <c r="D18" s="184"/>
      <c r="E18" s="184"/>
      <c r="F18" s="184"/>
      <c r="G18" s="58"/>
      <c r="H18" s="33" t="s">
        <v>36</v>
      </c>
      <c r="I18" s="34">
        <f>IF(I16-I17&gt;=0,I16-I17,0)</f>
        <v>5411347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271941</v>
      </c>
      <c r="N19" s="71">
        <f>IF(F23="支出済額",F29,0)</f>
        <v>0</v>
      </c>
      <c r="O19" s="71"/>
      <c r="P19" s="71">
        <f t="shared" si="2"/>
        <v>617762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">
      <c r="A20" s="58"/>
      <c r="B20" s="122"/>
      <c r="C20" s="122"/>
      <c r="D20" s="122"/>
      <c r="E20" s="122"/>
      <c r="F20" s="58"/>
      <c r="H20" s="60"/>
      <c r="I20" s="60"/>
      <c r="J20" s="58"/>
      <c r="K20" s="58"/>
      <c r="L20" s="71" t="s">
        <v>46</v>
      </c>
      <c r="M20" s="71" t="s">
        <v>47</v>
      </c>
      <c r="N20" s="71" t="s">
        <v>48</v>
      </c>
      <c r="O20" s="71" t="s">
        <v>49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1800000</v>
      </c>
      <c r="O21" s="71">
        <f>IF(AND(D23="支出済額",E23="支出済額",F23="支出済額",G23="支出予定額"),G24,0)</f>
        <v>0</v>
      </c>
      <c r="P21" s="71">
        <f>SUM(L21:O21)</f>
        <v>1800000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9" t="s">
        <v>61</v>
      </c>
      <c r="C22" s="131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31" t="s">
        <v>34</v>
      </c>
      <c r="I22" s="131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50000</v>
      </c>
      <c r="O22" s="71">
        <f>IF(AND(D23="支出済額",E23="支出済額",F23="支出済額",G23="支出予定額"),G25,0)</f>
        <v>0</v>
      </c>
      <c r="P22" s="71">
        <f t="shared" ref="P22:P24" si="3">SUM(L22:O22)</f>
        <v>50000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30"/>
      <c r="C23" s="130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支出済額</v>
      </c>
      <c r="F23" s="51" t="str">
        <f>IF(OR(E7="選択してください。",E7="第1四半期分",E7="第2四半期分",E7="第3四半期分"),"支出予定額","支出済額")</f>
        <v>支出予定額</v>
      </c>
      <c r="G23" s="51" t="s">
        <v>43</v>
      </c>
      <c r="H23" s="132"/>
      <c r="I23" s="132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1500000</v>
      </c>
      <c r="O23" s="71">
        <f>IF(AND(D23="支出済額",E23="支出済額",F23="支出済額",G23="支出予定額"),G26,0)</f>
        <v>0</v>
      </c>
      <c r="P23" s="71">
        <f t="shared" si="3"/>
        <v>1500000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5" t="s">
        <v>28</v>
      </c>
      <c r="C24" s="42">
        <v>5000000</v>
      </c>
      <c r="D24" s="42">
        <v>2480564</v>
      </c>
      <c r="E24" s="42">
        <v>512932</v>
      </c>
      <c r="F24" s="42">
        <v>1800000</v>
      </c>
      <c r="G24" s="42">
        <v>520000</v>
      </c>
      <c r="H24" s="28">
        <f>SUM(D24:G24)</f>
        <v>5313496</v>
      </c>
      <c r="I24" s="28">
        <f t="shared" ref="I24:I30" si="4">C24-H24</f>
        <v>-313496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1500000</v>
      </c>
      <c r="O24" s="71">
        <f>IF(AND(D23="支出済額",E23="支出済額",F23="支出済額",G23="支出予定額"),G27,0)</f>
        <v>0</v>
      </c>
      <c r="P24" s="71">
        <f t="shared" si="3"/>
        <v>1500000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5" t="s">
        <v>29</v>
      </c>
      <c r="C25" s="42">
        <v>1000000</v>
      </c>
      <c r="D25" s="42">
        <v>54235</v>
      </c>
      <c r="E25" s="42">
        <v>48238</v>
      </c>
      <c r="F25" s="42">
        <v>50000</v>
      </c>
      <c r="G25" s="42">
        <v>50000</v>
      </c>
      <c r="H25" s="28">
        <f>SUM(D25:G25)</f>
        <v>202473</v>
      </c>
      <c r="I25" s="28">
        <f t="shared" si="4"/>
        <v>797527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5" t="s">
        <v>30</v>
      </c>
      <c r="C26" s="42">
        <v>4000000</v>
      </c>
      <c r="D26" s="42">
        <v>923418</v>
      </c>
      <c r="E26" s="42">
        <v>1158236</v>
      </c>
      <c r="F26" s="42">
        <v>1500000</v>
      </c>
      <c r="G26" s="42">
        <v>902377</v>
      </c>
      <c r="H26" s="28">
        <f>SUM(D26:G26)</f>
        <v>4484031</v>
      </c>
      <c r="I26" s="28">
        <f t="shared" si="4"/>
        <v>-484031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5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485000</v>
      </c>
      <c r="O27" s="71">
        <f>IF(AND(D23="支出済額",E23="支出済額",F23="支出済額",G23="支出予定額"),G29,0)</f>
        <v>0</v>
      </c>
      <c r="P27" s="71">
        <f t="shared" ref="P27" si="5">SUM(L27:O27)</f>
        <v>485000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5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2719406</v>
      </c>
      <c r="F28" s="28">
        <f t="shared" si="6"/>
        <v>4850000</v>
      </c>
      <c r="G28" s="28">
        <f t="shared" si="6"/>
        <v>1472377</v>
      </c>
      <c r="H28" s="28">
        <f t="shared" si="6"/>
        <v>12500000</v>
      </c>
      <c r="I28" s="28">
        <f t="shared" si="4"/>
        <v>0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5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271941</v>
      </c>
      <c r="F29" s="29">
        <f>MIN(ROUNDDOWN((D28+E28+F28)*I3,0)-D29-E29,D15-D29-E29)</f>
        <v>485000</v>
      </c>
      <c r="G29" s="29">
        <f>MIN(ROUNDDOWN(SUM(D28:G28)*I3,0)-SUM(D29:F29),D15-SUM(D29:F29))</f>
        <v>147238</v>
      </c>
      <c r="H29" s="28">
        <f>SUM(D29:G29)</f>
        <v>1250000</v>
      </c>
      <c r="I29" s="28">
        <f t="shared" si="4"/>
        <v>0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5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2991347</v>
      </c>
      <c r="F30" s="28">
        <f t="shared" si="7"/>
        <v>5335000</v>
      </c>
      <c r="G30" s="28">
        <f t="shared" si="7"/>
        <v>1619615</v>
      </c>
      <c r="H30" s="28">
        <f t="shared" si="7"/>
        <v>13750000</v>
      </c>
      <c r="I30" s="28">
        <f t="shared" si="4"/>
        <v>0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>
      <c r="Y54" s="40"/>
      <c r="Z54" s="40"/>
    </row>
  </sheetData>
  <sheetProtection sheet="1" objects="1" scenarios="1"/>
  <mergeCells count="14"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  <mergeCell ref="D6:G6"/>
    <mergeCell ref="E7:F7"/>
    <mergeCell ref="B11:D11"/>
    <mergeCell ref="B13:C13"/>
    <mergeCell ref="L13:M13"/>
  </mergeCells>
  <phoneticPr fontId="2"/>
  <dataValidations count="2">
    <dataValidation type="list" allowBlank="1" showInputMessage="1" showErrorMessage="1" sqref="WVM983079:WVP983079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1:G65571 JA65575:JD65575 SW65575:SZ65575 ACS65575:ACV65575 AMO65575:AMR65575 AWK65575:AWN65575 BGG65575:BGJ65575 BQC65575:BQF65575 BZY65575:CAB65575 CJU65575:CJX65575 CTQ65575:CTT65575 DDM65575:DDP65575 DNI65575:DNL65575 DXE65575:DXH65575 EHA65575:EHD65575 EQW65575:EQZ65575 FAS65575:FAV65575 FKO65575:FKR65575 FUK65575:FUN65575 GEG65575:GEJ65575 GOC65575:GOF65575 GXY65575:GYB65575 HHU65575:HHX65575 HRQ65575:HRT65575 IBM65575:IBP65575 ILI65575:ILL65575 IVE65575:IVH65575 JFA65575:JFD65575 JOW65575:JOZ65575 JYS65575:JYV65575 KIO65575:KIR65575 KSK65575:KSN65575 LCG65575:LCJ65575 LMC65575:LMF65575 LVY65575:LWB65575 MFU65575:MFX65575 MPQ65575:MPT65575 MZM65575:MZP65575 NJI65575:NJL65575 NTE65575:NTH65575 ODA65575:ODD65575 OMW65575:OMZ65575 OWS65575:OWV65575 PGO65575:PGR65575 PQK65575:PQN65575 QAG65575:QAJ65575 QKC65575:QKF65575 QTY65575:QUB65575 RDU65575:RDX65575 RNQ65575:RNT65575 RXM65575:RXP65575 SHI65575:SHL65575 SRE65575:SRH65575 TBA65575:TBD65575 TKW65575:TKZ65575 TUS65575:TUV65575 UEO65575:UER65575 UOK65575:UON65575 UYG65575:UYJ65575 VIC65575:VIF65575 VRY65575:VSB65575 WBU65575:WBX65575 WLQ65575:WLT65575 WVM65575:WVP65575 D131107:G131107 JA131111:JD131111 SW131111:SZ131111 ACS131111:ACV131111 AMO131111:AMR131111 AWK131111:AWN131111 BGG131111:BGJ131111 BQC131111:BQF131111 BZY131111:CAB131111 CJU131111:CJX131111 CTQ131111:CTT131111 DDM131111:DDP131111 DNI131111:DNL131111 DXE131111:DXH131111 EHA131111:EHD131111 EQW131111:EQZ131111 FAS131111:FAV131111 FKO131111:FKR131111 FUK131111:FUN131111 GEG131111:GEJ131111 GOC131111:GOF131111 GXY131111:GYB131111 HHU131111:HHX131111 HRQ131111:HRT131111 IBM131111:IBP131111 ILI131111:ILL131111 IVE131111:IVH131111 JFA131111:JFD131111 JOW131111:JOZ131111 JYS131111:JYV131111 KIO131111:KIR131111 KSK131111:KSN131111 LCG131111:LCJ131111 LMC131111:LMF131111 LVY131111:LWB131111 MFU131111:MFX131111 MPQ131111:MPT131111 MZM131111:MZP131111 NJI131111:NJL131111 NTE131111:NTH131111 ODA131111:ODD131111 OMW131111:OMZ131111 OWS131111:OWV131111 PGO131111:PGR131111 PQK131111:PQN131111 QAG131111:QAJ131111 QKC131111:QKF131111 QTY131111:QUB131111 RDU131111:RDX131111 RNQ131111:RNT131111 RXM131111:RXP131111 SHI131111:SHL131111 SRE131111:SRH131111 TBA131111:TBD131111 TKW131111:TKZ131111 TUS131111:TUV131111 UEO131111:UER131111 UOK131111:UON131111 UYG131111:UYJ131111 VIC131111:VIF131111 VRY131111:VSB131111 WBU131111:WBX131111 WLQ131111:WLT131111 WVM131111:WVP131111 D196643:G196643 JA196647:JD196647 SW196647:SZ196647 ACS196647:ACV196647 AMO196647:AMR196647 AWK196647:AWN196647 BGG196647:BGJ196647 BQC196647:BQF196647 BZY196647:CAB196647 CJU196647:CJX196647 CTQ196647:CTT196647 DDM196647:DDP196647 DNI196647:DNL196647 DXE196647:DXH196647 EHA196647:EHD196647 EQW196647:EQZ196647 FAS196647:FAV196647 FKO196647:FKR196647 FUK196647:FUN196647 GEG196647:GEJ196647 GOC196647:GOF196647 GXY196647:GYB196647 HHU196647:HHX196647 HRQ196647:HRT196647 IBM196647:IBP196647 ILI196647:ILL196647 IVE196647:IVH196647 JFA196647:JFD196647 JOW196647:JOZ196647 JYS196647:JYV196647 KIO196647:KIR196647 KSK196647:KSN196647 LCG196647:LCJ196647 LMC196647:LMF196647 LVY196647:LWB196647 MFU196647:MFX196647 MPQ196647:MPT196647 MZM196647:MZP196647 NJI196647:NJL196647 NTE196647:NTH196647 ODA196647:ODD196647 OMW196647:OMZ196647 OWS196647:OWV196647 PGO196647:PGR196647 PQK196647:PQN196647 QAG196647:QAJ196647 QKC196647:QKF196647 QTY196647:QUB196647 RDU196647:RDX196647 RNQ196647:RNT196647 RXM196647:RXP196647 SHI196647:SHL196647 SRE196647:SRH196647 TBA196647:TBD196647 TKW196647:TKZ196647 TUS196647:TUV196647 UEO196647:UER196647 UOK196647:UON196647 UYG196647:UYJ196647 VIC196647:VIF196647 VRY196647:VSB196647 WBU196647:WBX196647 WLQ196647:WLT196647 WVM196647:WVP196647 D262179:G262179 JA262183:JD262183 SW262183:SZ262183 ACS262183:ACV262183 AMO262183:AMR262183 AWK262183:AWN262183 BGG262183:BGJ262183 BQC262183:BQF262183 BZY262183:CAB262183 CJU262183:CJX262183 CTQ262183:CTT262183 DDM262183:DDP262183 DNI262183:DNL262183 DXE262183:DXH262183 EHA262183:EHD262183 EQW262183:EQZ262183 FAS262183:FAV262183 FKO262183:FKR262183 FUK262183:FUN262183 GEG262183:GEJ262183 GOC262183:GOF262183 GXY262183:GYB262183 HHU262183:HHX262183 HRQ262183:HRT262183 IBM262183:IBP262183 ILI262183:ILL262183 IVE262183:IVH262183 JFA262183:JFD262183 JOW262183:JOZ262183 JYS262183:JYV262183 KIO262183:KIR262183 KSK262183:KSN262183 LCG262183:LCJ262183 LMC262183:LMF262183 LVY262183:LWB262183 MFU262183:MFX262183 MPQ262183:MPT262183 MZM262183:MZP262183 NJI262183:NJL262183 NTE262183:NTH262183 ODA262183:ODD262183 OMW262183:OMZ262183 OWS262183:OWV262183 PGO262183:PGR262183 PQK262183:PQN262183 QAG262183:QAJ262183 QKC262183:QKF262183 QTY262183:QUB262183 RDU262183:RDX262183 RNQ262183:RNT262183 RXM262183:RXP262183 SHI262183:SHL262183 SRE262183:SRH262183 TBA262183:TBD262183 TKW262183:TKZ262183 TUS262183:TUV262183 UEO262183:UER262183 UOK262183:UON262183 UYG262183:UYJ262183 VIC262183:VIF262183 VRY262183:VSB262183 WBU262183:WBX262183 WLQ262183:WLT262183 WVM262183:WVP262183 D327715:G327715 JA327719:JD327719 SW327719:SZ327719 ACS327719:ACV327719 AMO327719:AMR327719 AWK327719:AWN327719 BGG327719:BGJ327719 BQC327719:BQF327719 BZY327719:CAB327719 CJU327719:CJX327719 CTQ327719:CTT327719 DDM327719:DDP327719 DNI327719:DNL327719 DXE327719:DXH327719 EHA327719:EHD327719 EQW327719:EQZ327719 FAS327719:FAV327719 FKO327719:FKR327719 FUK327719:FUN327719 GEG327719:GEJ327719 GOC327719:GOF327719 GXY327719:GYB327719 HHU327719:HHX327719 HRQ327719:HRT327719 IBM327719:IBP327719 ILI327719:ILL327719 IVE327719:IVH327719 JFA327719:JFD327719 JOW327719:JOZ327719 JYS327719:JYV327719 KIO327719:KIR327719 KSK327719:KSN327719 LCG327719:LCJ327719 LMC327719:LMF327719 LVY327719:LWB327719 MFU327719:MFX327719 MPQ327719:MPT327719 MZM327719:MZP327719 NJI327719:NJL327719 NTE327719:NTH327719 ODA327719:ODD327719 OMW327719:OMZ327719 OWS327719:OWV327719 PGO327719:PGR327719 PQK327719:PQN327719 QAG327719:QAJ327719 QKC327719:QKF327719 QTY327719:QUB327719 RDU327719:RDX327719 RNQ327719:RNT327719 RXM327719:RXP327719 SHI327719:SHL327719 SRE327719:SRH327719 TBA327719:TBD327719 TKW327719:TKZ327719 TUS327719:TUV327719 UEO327719:UER327719 UOK327719:UON327719 UYG327719:UYJ327719 VIC327719:VIF327719 VRY327719:VSB327719 WBU327719:WBX327719 WLQ327719:WLT327719 WVM327719:WVP327719 D393251:G393251 JA393255:JD393255 SW393255:SZ393255 ACS393255:ACV393255 AMO393255:AMR393255 AWK393255:AWN393255 BGG393255:BGJ393255 BQC393255:BQF393255 BZY393255:CAB393255 CJU393255:CJX393255 CTQ393255:CTT393255 DDM393255:DDP393255 DNI393255:DNL393255 DXE393255:DXH393255 EHA393255:EHD393255 EQW393255:EQZ393255 FAS393255:FAV393255 FKO393255:FKR393255 FUK393255:FUN393255 GEG393255:GEJ393255 GOC393255:GOF393255 GXY393255:GYB393255 HHU393255:HHX393255 HRQ393255:HRT393255 IBM393255:IBP393255 ILI393255:ILL393255 IVE393255:IVH393255 JFA393255:JFD393255 JOW393255:JOZ393255 JYS393255:JYV393255 KIO393255:KIR393255 KSK393255:KSN393255 LCG393255:LCJ393255 LMC393255:LMF393255 LVY393255:LWB393255 MFU393255:MFX393255 MPQ393255:MPT393255 MZM393255:MZP393255 NJI393255:NJL393255 NTE393255:NTH393255 ODA393255:ODD393255 OMW393255:OMZ393255 OWS393255:OWV393255 PGO393255:PGR393255 PQK393255:PQN393255 QAG393255:QAJ393255 QKC393255:QKF393255 QTY393255:QUB393255 RDU393255:RDX393255 RNQ393255:RNT393255 RXM393255:RXP393255 SHI393255:SHL393255 SRE393255:SRH393255 TBA393255:TBD393255 TKW393255:TKZ393255 TUS393255:TUV393255 UEO393255:UER393255 UOK393255:UON393255 UYG393255:UYJ393255 VIC393255:VIF393255 VRY393255:VSB393255 WBU393255:WBX393255 WLQ393255:WLT393255 WVM393255:WVP393255 D458787:G458787 JA458791:JD458791 SW458791:SZ458791 ACS458791:ACV458791 AMO458791:AMR458791 AWK458791:AWN458791 BGG458791:BGJ458791 BQC458791:BQF458791 BZY458791:CAB458791 CJU458791:CJX458791 CTQ458791:CTT458791 DDM458791:DDP458791 DNI458791:DNL458791 DXE458791:DXH458791 EHA458791:EHD458791 EQW458791:EQZ458791 FAS458791:FAV458791 FKO458791:FKR458791 FUK458791:FUN458791 GEG458791:GEJ458791 GOC458791:GOF458791 GXY458791:GYB458791 HHU458791:HHX458791 HRQ458791:HRT458791 IBM458791:IBP458791 ILI458791:ILL458791 IVE458791:IVH458791 JFA458791:JFD458791 JOW458791:JOZ458791 JYS458791:JYV458791 KIO458791:KIR458791 KSK458791:KSN458791 LCG458791:LCJ458791 LMC458791:LMF458791 LVY458791:LWB458791 MFU458791:MFX458791 MPQ458791:MPT458791 MZM458791:MZP458791 NJI458791:NJL458791 NTE458791:NTH458791 ODA458791:ODD458791 OMW458791:OMZ458791 OWS458791:OWV458791 PGO458791:PGR458791 PQK458791:PQN458791 QAG458791:QAJ458791 QKC458791:QKF458791 QTY458791:QUB458791 RDU458791:RDX458791 RNQ458791:RNT458791 RXM458791:RXP458791 SHI458791:SHL458791 SRE458791:SRH458791 TBA458791:TBD458791 TKW458791:TKZ458791 TUS458791:TUV458791 UEO458791:UER458791 UOK458791:UON458791 UYG458791:UYJ458791 VIC458791:VIF458791 VRY458791:VSB458791 WBU458791:WBX458791 WLQ458791:WLT458791 WVM458791:WVP458791 D524323:G524323 JA524327:JD524327 SW524327:SZ524327 ACS524327:ACV524327 AMO524327:AMR524327 AWK524327:AWN524327 BGG524327:BGJ524327 BQC524327:BQF524327 BZY524327:CAB524327 CJU524327:CJX524327 CTQ524327:CTT524327 DDM524327:DDP524327 DNI524327:DNL524327 DXE524327:DXH524327 EHA524327:EHD524327 EQW524327:EQZ524327 FAS524327:FAV524327 FKO524327:FKR524327 FUK524327:FUN524327 GEG524327:GEJ524327 GOC524327:GOF524327 GXY524327:GYB524327 HHU524327:HHX524327 HRQ524327:HRT524327 IBM524327:IBP524327 ILI524327:ILL524327 IVE524327:IVH524327 JFA524327:JFD524327 JOW524327:JOZ524327 JYS524327:JYV524327 KIO524327:KIR524327 KSK524327:KSN524327 LCG524327:LCJ524327 LMC524327:LMF524327 LVY524327:LWB524327 MFU524327:MFX524327 MPQ524327:MPT524327 MZM524327:MZP524327 NJI524327:NJL524327 NTE524327:NTH524327 ODA524327:ODD524327 OMW524327:OMZ524327 OWS524327:OWV524327 PGO524327:PGR524327 PQK524327:PQN524327 QAG524327:QAJ524327 QKC524327:QKF524327 QTY524327:QUB524327 RDU524327:RDX524327 RNQ524327:RNT524327 RXM524327:RXP524327 SHI524327:SHL524327 SRE524327:SRH524327 TBA524327:TBD524327 TKW524327:TKZ524327 TUS524327:TUV524327 UEO524327:UER524327 UOK524327:UON524327 UYG524327:UYJ524327 VIC524327:VIF524327 VRY524327:VSB524327 WBU524327:WBX524327 WLQ524327:WLT524327 WVM524327:WVP524327 D589859:G589859 JA589863:JD589863 SW589863:SZ589863 ACS589863:ACV589863 AMO589863:AMR589863 AWK589863:AWN589863 BGG589863:BGJ589863 BQC589863:BQF589863 BZY589863:CAB589863 CJU589863:CJX589863 CTQ589863:CTT589863 DDM589863:DDP589863 DNI589863:DNL589863 DXE589863:DXH589863 EHA589863:EHD589863 EQW589863:EQZ589863 FAS589863:FAV589863 FKO589863:FKR589863 FUK589863:FUN589863 GEG589863:GEJ589863 GOC589863:GOF589863 GXY589863:GYB589863 HHU589863:HHX589863 HRQ589863:HRT589863 IBM589863:IBP589863 ILI589863:ILL589863 IVE589863:IVH589863 JFA589863:JFD589863 JOW589863:JOZ589863 JYS589863:JYV589863 KIO589863:KIR589863 KSK589863:KSN589863 LCG589863:LCJ589863 LMC589863:LMF589863 LVY589863:LWB589863 MFU589863:MFX589863 MPQ589863:MPT589863 MZM589863:MZP589863 NJI589863:NJL589863 NTE589863:NTH589863 ODA589863:ODD589863 OMW589863:OMZ589863 OWS589863:OWV589863 PGO589863:PGR589863 PQK589863:PQN589863 QAG589863:QAJ589863 QKC589863:QKF589863 QTY589863:QUB589863 RDU589863:RDX589863 RNQ589863:RNT589863 RXM589863:RXP589863 SHI589863:SHL589863 SRE589863:SRH589863 TBA589863:TBD589863 TKW589863:TKZ589863 TUS589863:TUV589863 UEO589863:UER589863 UOK589863:UON589863 UYG589863:UYJ589863 VIC589863:VIF589863 VRY589863:VSB589863 WBU589863:WBX589863 WLQ589863:WLT589863 WVM589863:WVP589863 D655395:G655395 JA655399:JD655399 SW655399:SZ655399 ACS655399:ACV655399 AMO655399:AMR655399 AWK655399:AWN655399 BGG655399:BGJ655399 BQC655399:BQF655399 BZY655399:CAB655399 CJU655399:CJX655399 CTQ655399:CTT655399 DDM655399:DDP655399 DNI655399:DNL655399 DXE655399:DXH655399 EHA655399:EHD655399 EQW655399:EQZ655399 FAS655399:FAV655399 FKO655399:FKR655399 FUK655399:FUN655399 GEG655399:GEJ655399 GOC655399:GOF655399 GXY655399:GYB655399 HHU655399:HHX655399 HRQ655399:HRT655399 IBM655399:IBP655399 ILI655399:ILL655399 IVE655399:IVH655399 JFA655399:JFD655399 JOW655399:JOZ655399 JYS655399:JYV655399 KIO655399:KIR655399 KSK655399:KSN655399 LCG655399:LCJ655399 LMC655399:LMF655399 LVY655399:LWB655399 MFU655399:MFX655399 MPQ655399:MPT655399 MZM655399:MZP655399 NJI655399:NJL655399 NTE655399:NTH655399 ODA655399:ODD655399 OMW655399:OMZ655399 OWS655399:OWV655399 PGO655399:PGR655399 PQK655399:PQN655399 QAG655399:QAJ655399 QKC655399:QKF655399 QTY655399:QUB655399 RDU655399:RDX655399 RNQ655399:RNT655399 RXM655399:RXP655399 SHI655399:SHL655399 SRE655399:SRH655399 TBA655399:TBD655399 TKW655399:TKZ655399 TUS655399:TUV655399 UEO655399:UER655399 UOK655399:UON655399 UYG655399:UYJ655399 VIC655399:VIF655399 VRY655399:VSB655399 WBU655399:WBX655399 WLQ655399:WLT655399 WVM655399:WVP655399 D720931:G720931 JA720935:JD720935 SW720935:SZ720935 ACS720935:ACV720935 AMO720935:AMR720935 AWK720935:AWN720935 BGG720935:BGJ720935 BQC720935:BQF720935 BZY720935:CAB720935 CJU720935:CJX720935 CTQ720935:CTT720935 DDM720935:DDP720935 DNI720935:DNL720935 DXE720935:DXH720935 EHA720935:EHD720935 EQW720935:EQZ720935 FAS720935:FAV720935 FKO720935:FKR720935 FUK720935:FUN720935 GEG720935:GEJ720935 GOC720935:GOF720935 GXY720935:GYB720935 HHU720935:HHX720935 HRQ720935:HRT720935 IBM720935:IBP720935 ILI720935:ILL720935 IVE720935:IVH720935 JFA720935:JFD720935 JOW720935:JOZ720935 JYS720935:JYV720935 KIO720935:KIR720935 KSK720935:KSN720935 LCG720935:LCJ720935 LMC720935:LMF720935 LVY720935:LWB720935 MFU720935:MFX720935 MPQ720935:MPT720935 MZM720935:MZP720935 NJI720935:NJL720935 NTE720935:NTH720935 ODA720935:ODD720935 OMW720935:OMZ720935 OWS720935:OWV720935 PGO720935:PGR720935 PQK720935:PQN720935 QAG720935:QAJ720935 QKC720935:QKF720935 QTY720935:QUB720935 RDU720935:RDX720935 RNQ720935:RNT720935 RXM720935:RXP720935 SHI720935:SHL720935 SRE720935:SRH720935 TBA720935:TBD720935 TKW720935:TKZ720935 TUS720935:TUV720935 UEO720935:UER720935 UOK720935:UON720935 UYG720935:UYJ720935 VIC720935:VIF720935 VRY720935:VSB720935 WBU720935:WBX720935 WLQ720935:WLT720935 WVM720935:WVP720935 D786467:G786467 JA786471:JD786471 SW786471:SZ786471 ACS786471:ACV786471 AMO786471:AMR786471 AWK786471:AWN786471 BGG786471:BGJ786471 BQC786471:BQF786471 BZY786471:CAB786471 CJU786471:CJX786471 CTQ786471:CTT786471 DDM786471:DDP786471 DNI786471:DNL786471 DXE786471:DXH786471 EHA786471:EHD786471 EQW786471:EQZ786471 FAS786471:FAV786471 FKO786471:FKR786471 FUK786471:FUN786471 GEG786471:GEJ786471 GOC786471:GOF786471 GXY786471:GYB786471 HHU786471:HHX786471 HRQ786471:HRT786471 IBM786471:IBP786471 ILI786471:ILL786471 IVE786471:IVH786471 JFA786471:JFD786471 JOW786471:JOZ786471 JYS786471:JYV786471 KIO786471:KIR786471 KSK786471:KSN786471 LCG786471:LCJ786471 LMC786471:LMF786471 LVY786471:LWB786471 MFU786471:MFX786471 MPQ786471:MPT786471 MZM786471:MZP786471 NJI786471:NJL786471 NTE786471:NTH786471 ODA786471:ODD786471 OMW786471:OMZ786471 OWS786471:OWV786471 PGO786471:PGR786471 PQK786471:PQN786471 QAG786471:QAJ786471 QKC786471:QKF786471 QTY786471:QUB786471 RDU786471:RDX786471 RNQ786471:RNT786471 RXM786471:RXP786471 SHI786471:SHL786471 SRE786471:SRH786471 TBA786471:TBD786471 TKW786471:TKZ786471 TUS786471:TUV786471 UEO786471:UER786471 UOK786471:UON786471 UYG786471:UYJ786471 VIC786471:VIF786471 VRY786471:VSB786471 WBU786471:WBX786471 WLQ786471:WLT786471 WVM786471:WVP786471 D852003:G852003 JA852007:JD852007 SW852007:SZ852007 ACS852007:ACV852007 AMO852007:AMR852007 AWK852007:AWN852007 BGG852007:BGJ852007 BQC852007:BQF852007 BZY852007:CAB852007 CJU852007:CJX852007 CTQ852007:CTT852007 DDM852007:DDP852007 DNI852007:DNL852007 DXE852007:DXH852007 EHA852007:EHD852007 EQW852007:EQZ852007 FAS852007:FAV852007 FKO852007:FKR852007 FUK852007:FUN852007 GEG852007:GEJ852007 GOC852007:GOF852007 GXY852007:GYB852007 HHU852007:HHX852007 HRQ852007:HRT852007 IBM852007:IBP852007 ILI852007:ILL852007 IVE852007:IVH852007 JFA852007:JFD852007 JOW852007:JOZ852007 JYS852007:JYV852007 KIO852007:KIR852007 KSK852007:KSN852007 LCG852007:LCJ852007 LMC852007:LMF852007 LVY852007:LWB852007 MFU852007:MFX852007 MPQ852007:MPT852007 MZM852007:MZP852007 NJI852007:NJL852007 NTE852007:NTH852007 ODA852007:ODD852007 OMW852007:OMZ852007 OWS852007:OWV852007 PGO852007:PGR852007 PQK852007:PQN852007 QAG852007:QAJ852007 QKC852007:QKF852007 QTY852007:QUB852007 RDU852007:RDX852007 RNQ852007:RNT852007 RXM852007:RXP852007 SHI852007:SHL852007 SRE852007:SRH852007 TBA852007:TBD852007 TKW852007:TKZ852007 TUS852007:TUV852007 UEO852007:UER852007 UOK852007:UON852007 UYG852007:UYJ852007 VIC852007:VIF852007 VRY852007:VSB852007 WBU852007:WBX852007 WLQ852007:WLT852007 WVM852007:WVP852007 D917539:G917539 JA917543:JD917543 SW917543:SZ917543 ACS917543:ACV917543 AMO917543:AMR917543 AWK917543:AWN917543 BGG917543:BGJ917543 BQC917543:BQF917543 BZY917543:CAB917543 CJU917543:CJX917543 CTQ917543:CTT917543 DDM917543:DDP917543 DNI917543:DNL917543 DXE917543:DXH917543 EHA917543:EHD917543 EQW917543:EQZ917543 FAS917543:FAV917543 FKO917543:FKR917543 FUK917543:FUN917543 GEG917543:GEJ917543 GOC917543:GOF917543 GXY917543:GYB917543 HHU917543:HHX917543 HRQ917543:HRT917543 IBM917543:IBP917543 ILI917543:ILL917543 IVE917543:IVH917543 JFA917543:JFD917543 JOW917543:JOZ917543 JYS917543:JYV917543 KIO917543:KIR917543 KSK917543:KSN917543 LCG917543:LCJ917543 LMC917543:LMF917543 LVY917543:LWB917543 MFU917543:MFX917543 MPQ917543:MPT917543 MZM917543:MZP917543 NJI917543:NJL917543 NTE917543:NTH917543 ODA917543:ODD917543 OMW917543:OMZ917543 OWS917543:OWV917543 PGO917543:PGR917543 PQK917543:PQN917543 QAG917543:QAJ917543 QKC917543:QKF917543 QTY917543:QUB917543 RDU917543:RDX917543 RNQ917543:RNT917543 RXM917543:RXP917543 SHI917543:SHL917543 SRE917543:SRH917543 TBA917543:TBD917543 TKW917543:TKZ917543 TUS917543:TUV917543 UEO917543:UER917543 UOK917543:UON917543 UYG917543:UYJ917543 VIC917543:VIF917543 VRY917543:VSB917543 WBU917543:WBX917543 WLQ917543:WLT917543 WVM917543:WVP917543 D983075:G983075 JA983079:JD983079 SW983079:SZ983079 ACS983079:ACV983079 AMO983079:AMR983079 AWK983079:AWN983079 BGG983079:BGJ983079 BQC983079:BQF983079 BZY983079:CAB983079 CJU983079:CJX983079 CTQ983079:CTT983079 DDM983079:DDP983079 DNI983079:DNL983079 DXE983079:DXH983079 EHA983079:EHD983079 EQW983079:EQZ983079 FAS983079:FAV983079 FKO983079:FKR983079 FUK983079:FUN983079 GEG983079:GEJ983079 GOC983079:GOF983079 GXY983079:GYB983079 HHU983079:HHX983079 HRQ983079:HRT983079 IBM983079:IBP983079 ILI983079:ILL983079 IVE983079:IVH983079 JFA983079:JFD983079 JOW983079:JOZ983079 JYS983079:JYV983079 KIO983079:KIR983079 KSK983079:KSN983079 LCG983079:LCJ983079 LMC983079:LMF983079 LVY983079:LWB983079 MFU983079:MFX983079 MPQ983079:MPT983079 MZM983079:MZP983079 NJI983079:NJL983079 NTE983079:NTH983079 ODA983079:ODD983079 OMW983079:OMZ983079 OWS983079:OWV983079 PGO983079:PGR983079 PQK983079:PQN983079 QAG983079:QAJ983079 QKC983079:QKF983079 QTY983079:QUB983079 RDU983079:RDX983079 RNQ983079:RNT983079 RXM983079:RXP983079 SHI983079:SHL983079 SRE983079:SRH983079 TBA983079:TBD983079 TKW983079:TKZ983079 TUS983079:TUV983079 UEO983079:UER983079 UOK983079:UON983079 UYG983079:UYJ983079 VIC983079:VIF983079 VRY983079:VSB983079 WBU983079:WBX983079 WLQ983079:WLT983079" xr:uid="{DEBEB752-C4C9-4D80-8109-CED9E90596BD}">
      <formula1>"支出予定額,支出済額"</formula1>
    </dataValidation>
    <dataValidation type="list" allowBlank="1" showInputMessage="1" showErrorMessage="1" sqref="E7:F7" xr:uid="{0D4535B5-64E1-4B83-BC05-34F941CB953B}">
      <formula1>"選択してください。,第1四半期分,第2四半期分,第3四半期分,第4四半期分"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73BAA-A89A-4A90-B38C-5B7BF3BE64CC}">
  <dimension ref="A1:AA57"/>
  <sheetViews>
    <sheetView view="pageBreakPreview" zoomScale="90" zoomScaleNormal="100" zoomScaleSheetLayoutView="90" workbookViewId="0">
      <selection activeCell="AB1" sqref="AB1"/>
    </sheetView>
  </sheetViews>
  <sheetFormatPr defaultRowHeight="13"/>
  <cols>
    <col min="1" max="1" width="0.6328125" style="24" customWidth="1"/>
    <col min="2" max="9" width="13.26953125" style="24" customWidth="1"/>
    <col min="10" max="10" width="0.90625" style="24" customWidth="1"/>
    <col min="11" max="11" width="13.26953125" style="24" customWidth="1"/>
    <col min="12" max="16" width="9" style="24" hidden="1" customWidth="1"/>
    <col min="17" max="26" width="9" style="24"/>
    <col min="27" max="27" width="0.6328125" style="24" customWidth="1"/>
    <col min="28" max="258" width="9" style="24"/>
    <col min="259" max="259" width="3.08984375" style="24" customWidth="1"/>
    <col min="260" max="260" width="15" style="24" customWidth="1"/>
    <col min="261" max="266" width="13.26953125" style="24" customWidth="1"/>
    <col min="267" max="267" width="3.08984375" style="24" customWidth="1"/>
    <col min="268" max="268" width="13.26953125" style="24" customWidth="1"/>
    <col min="269" max="514" width="9" style="24"/>
    <col min="515" max="515" width="3.08984375" style="24" customWidth="1"/>
    <col min="516" max="516" width="15" style="24" customWidth="1"/>
    <col min="517" max="522" width="13.26953125" style="24" customWidth="1"/>
    <col min="523" max="523" width="3.08984375" style="24" customWidth="1"/>
    <col min="524" max="524" width="13.26953125" style="24" customWidth="1"/>
    <col min="525" max="770" width="9" style="24"/>
    <col min="771" max="771" width="3.08984375" style="24" customWidth="1"/>
    <col min="772" max="772" width="15" style="24" customWidth="1"/>
    <col min="773" max="778" width="13.26953125" style="24" customWidth="1"/>
    <col min="779" max="779" width="3.08984375" style="24" customWidth="1"/>
    <col min="780" max="780" width="13.26953125" style="24" customWidth="1"/>
    <col min="781" max="1026" width="9" style="24"/>
    <col min="1027" max="1027" width="3.08984375" style="24" customWidth="1"/>
    <col min="1028" max="1028" width="15" style="24" customWidth="1"/>
    <col min="1029" max="1034" width="13.26953125" style="24" customWidth="1"/>
    <col min="1035" max="1035" width="3.08984375" style="24" customWidth="1"/>
    <col min="1036" max="1036" width="13.26953125" style="24" customWidth="1"/>
    <col min="1037" max="1282" width="9" style="24"/>
    <col min="1283" max="1283" width="3.08984375" style="24" customWidth="1"/>
    <col min="1284" max="1284" width="15" style="24" customWidth="1"/>
    <col min="1285" max="1290" width="13.26953125" style="24" customWidth="1"/>
    <col min="1291" max="1291" width="3.08984375" style="24" customWidth="1"/>
    <col min="1292" max="1292" width="13.26953125" style="24" customWidth="1"/>
    <col min="1293" max="1538" width="9" style="24"/>
    <col min="1539" max="1539" width="3.08984375" style="24" customWidth="1"/>
    <col min="1540" max="1540" width="15" style="24" customWidth="1"/>
    <col min="1541" max="1546" width="13.26953125" style="24" customWidth="1"/>
    <col min="1547" max="1547" width="3.08984375" style="24" customWidth="1"/>
    <col min="1548" max="1548" width="13.26953125" style="24" customWidth="1"/>
    <col min="1549" max="1794" width="9" style="24"/>
    <col min="1795" max="1795" width="3.08984375" style="24" customWidth="1"/>
    <col min="1796" max="1796" width="15" style="24" customWidth="1"/>
    <col min="1797" max="1802" width="13.26953125" style="24" customWidth="1"/>
    <col min="1803" max="1803" width="3.08984375" style="24" customWidth="1"/>
    <col min="1804" max="1804" width="13.26953125" style="24" customWidth="1"/>
    <col min="1805" max="2050" width="9" style="24"/>
    <col min="2051" max="2051" width="3.08984375" style="24" customWidth="1"/>
    <col min="2052" max="2052" width="15" style="24" customWidth="1"/>
    <col min="2053" max="2058" width="13.26953125" style="24" customWidth="1"/>
    <col min="2059" max="2059" width="3.08984375" style="24" customWidth="1"/>
    <col min="2060" max="2060" width="13.26953125" style="24" customWidth="1"/>
    <col min="2061" max="2306" width="9" style="24"/>
    <col min="2307" max="2307" width="3.08984375" style="24" customWidth="1"/>
    <col min="2308" max="2308" width="15" style="24" customWidth="1"/>
    <col min="2309" max="2314" width="13.26953125" style="24" customWidth="1"/>
    <col min="2315" max="2315" width="3.08984375" style="24" customWidth="1"/>
    <col min="2316" max="2316" width="13.26953125" style="24" customWidth="1"/>
    <col min="2317" max="2562" width="9" style="24"/>
    <col min="2563" max="2563" width="3.08984375" style="24" customWidth="1"/>
    <col min="2564" max="2564" width="15" style="24" customWidth="1"/>
    <col min="2565" max="2570" width="13.26953125" style="24" customWidth="1"/>
    <col min="2571" max="2571" width="3.08984375" style="24" customWidth="1"/>
    <col min="2572" max="2572" width="13.26953125" style="24" customWidth="1"/>
    <col min="2573" max="2818" width="9" style="24"/>
    <col min="2819" max="2819" width="3.08984375" style="24" customWidth="1"/>
    <col min="2820" max="2820" width="15" style="24" customWidth="1"/>
    <col min="2821" max="2826" width="13.26953125" style="24" customWidth="1"/>
    <col min="2827" max="2827" width="3.08984375" style="24" customWidth="1"/>
    <col min="2828" max="2828" width="13.26953125" style="24" customWidth="1"/>
    <col min="2829" max="3074" width="9" style="24"/>
    <col min="3075" max="3075" width="3.08984375" style="24" customWidth="1"/>
    <col min="3076" max="3076" width="15" style="24" customWidth="1"/>
    <col min="3077" max="3082" width="13.26953125" style="24" customWidth="1"/>
    <col min="3083" max="3083" width="3.08984375" style="24" customWidth="1"/>
    <col min="3084" max="3084" width="13.26953125" style="24" customWidth="1"/>
    <col min="3085" max="3330" width="9" style="24"/>
    <col min="3331" max="3331" width="3.08984375" style="24" customWidth="1"/>
    <col min="3332" max="3332" width="15" style="24" customWidth="1"/>
    <col min="3333" max="3338" width="13.26953125" style="24" customWidth="1"/>
    <col min="3339" max="3339" width="3.08984375" style="24" customWidth="1"/>
    <col min="3340" max="3340" width="13.26953125" style="24" customWidth="1"/>
    <col min="3341" max="3586" width="9" style="24"/>
    <col min="3587" max="3587" width="3.08984375" style="24" customWidth="1"/>
    <col min="3588" max="3588" width="15" style="24" customWidth="1"/>
    <col min="3589" max="3594" width="13.26953125" style="24" customWidth="1"/>
    <col min="3595" max="3595" width="3.08984375" style="24" customWidth="1"/>
    <col min="3596" max="3596" width="13.26953125" style="24" customWidth="1"/>
    <col min="3597" max="3842" width="9" style="24"/>
    <col min="3843" max="3843" width="3.08984375" style="24" customWidth="1"/>
    <col min="3844" max="3844" width="15" style="24" customWidth="1"/>
    <col min="3845" max="3850" width="13.26953125" style="24" customWidth="1"/>
    <col min="3851" max="3851" width="3.08984375" style="24" customWidth="1"/>
    <col min="3852" max="3852" width="13.26953125" style="24" customWidth="1"/>
    <col min="3853" max="4098" width="9" style="24"/>
    <col min="4099" max="4099" width="3.08984375" style="24" customWidth="1"/>
    <col min="4100" max="4100" width="15" style="24" customWidth="1"/>
    <col min="4101" max="4106" width="13.26953125" style="24" customWidth="1"/>
    <col min="4107" max="4107" width="3.08984375" style="24" customWidth="1"/>
    <col min="4108" max="4108" width="13.26953125" style="24" customWidth="1"/>
    <col min="4109" max="4354" width="9" style="24"/>
    <col min="4355" max="4355" width="3.08984375" style="24" customWidth="1"/>
    <col min="4356" max="4356" width="15" style="24" customWidth="1"/>
    <col min="4357" max="4362" width="13.26953125" style="24" customWidth="1"/>
    <col min="4363" max="4363" width="3.08984375" style="24" customWidth="1"/>
    <col min="4364" max="4364" width="13.26953125" style="24" customWidth="1"/>
    <col min="4365" max="4610" width="9" style="24"/>
    <col min="4611" max="4611" width="3.08984375" style="24" customWidth="1"/>
    <col min="4612" max="4612" width="15" style="24" customWidth="1"/>
    <col min="4613" max="4618" width="13.26953125" style="24" customWidth="1"/>
    <col min="4619" max="4619" width="3.08984375" style="24" customWidth="1"/>
    <col min="4620" max="4620" width="13.26953125" style="24" customWidth="1"/>
    <col min="4621" max="4866" width="9" style="24"/>
    <col min="4867" max="4867" width="3.08984375" style="24" customWidth="1"/>
    <col min="4868" max="4868" width="15" style="24" customWidth="1"/>
    <col min="4869" max="4874" width="13.26953125" style="24" customWidth="1"/>
    <col min="4875" max="4875" width="3.08984375" style="24" customWidth="1"/>
    <col min="4876" max="4876" width="13.26953125" style="24" customWidth="1"/>
    <col min="4877" max="5122" width="9" style="24"/>
    <col min="5123" max="5123" width="3.08984375" style="24" customWidth="1"/>
    <col min="5124" max="5124" width="15" style="24" customWidth="1"/>
    <col min="5125" max="5130" width="13.26953125" style="24" customWidth="1"/>
    <col min="5131" max="5131" width="3.08984375" style="24" customWidth="1"/>
    <col min="5132" max="5132" width="13.26953125" style="24" customWidth="1"/>
    <col min="5133" max="5378" width="9" style="24"/>
    <col min="5379" max="5379" width="3.08984375" style="24" customWidth="1"/>
    <col min="5380" max="5380" width="15" style="24" customWidth="1"/>
    <col min="5381" max="5386" width="13.26953125" style="24" customWidth="1"/>
    <col min="5387" max="5387" width="3.08984375" style="24" customWidth="1"/>
    <col min="5388" max="5388" width="13.26953125" style="24" customWidth="1"/>
    <col min="5389" max="5634" width="9" style="24"/>
    <col min="5635" max="5635" width="3.08984375" style="24" customWidth="1"/>
    <col min="5636" max="5636" width="15" style="24" customWidth="1"/>
    <col min="5637" max="5642" width="13.26953125" style="24" customWidth="1"/>
    <col min="5643" max="5643" width="3.08984375" style="24" customWidth="1"/>
    <col min="5644" max="5644" width="13.26953125" style="24" customWidth="1"/>
    <col min="5645" max="5890" width="9" style="24"/>
    <col min="5891" max="5891" width="3.08984375" style="24" customWidth="1"/>
    <col min="5892" max="5892" width="15" style="24" customWidth="1"/>
    <col min="5893" max="5898" width="13.26953125" style="24" customWidth="1"/>
    <col min="5899" max="5899" width="3.08984375" style="24" customWidth="1"/>
    <col min="5900" max="5900" width="13.26953125" style="24" customWidth="1"/>
    <col min="5901" max="6146" width="9" style="24"/>
    <col min="6147" max="6147" width="3.08984375" style="24" customWidth="1"/>
    <col min="6148" max="6148" width="15" style="24" customWidth="1"/>
    <col min="6149" max="6154" width="13.26953125" style="24" customWidth="1"/>
    <col min="6155" max="6155" width="3.08984375" style="24" customWidth="1"/>
    <col min="6156" max="6156" width="13.26953125" style="24" customWidth="1"/>
    <col min="6157" max="6402" width="9" style="24"/>
    <col min="6403" max="6403" width="3.08984375" style="24" customWidth="1"/>
    <col min="6404" max="6404" width="15" style="24" customWidth="1"/>
    <col min="6405" max="6410" width="13.26953125" style="24" customWidth="1"/>
    <col min="6411" max="6411" width="3.08984375" style="24" customWidth="1"/>
    <col min="6412" max="6412" width="13.26953125" style="24" customWidth="1"/>
    <col min="6413" max="6658" width="9" style="24"/>
    <col min="6659" max="6659" width="3.08984375" style="24" customWidth="1"/>
    <col min="6660" max="6660" width="15" style="24" customWidth="1"/>
    <col min="6661" max="6666" width="13.26953125" style="24" customWidth="1"/>
    <col min="6667" max="6667" width="3.08984375" style="24" customWidth="1"/>
    <col min="6668" max="6668" width="13.26953125" style="24" customWidth="1"/>
    <col min="6669" max="6914" width="9" style="24"/>
    <col min="6915" max="6915" width="3.08984375" style="24" customWidth="1"/>
    <col min="6916" max="6916" width="15" style="24" customWidth="1"/>
    <col min="6917" max="6922" width="13.26953125" style="24" customWidth="1"/>
    <col min="6923" max="6923" width="3.08984375" style="24" customWidth="1"/>
    <col min="6924" max="6924" width="13.26953125" style="24" customWidth="1"/>
    <col min="6925" max="7170" width="9" style="24"/>
    <col min="7171" max="7171" width="3.08984375" style="24" customWidth="1"/>
    <col min="7172" max="7172" width="15" style="24" customWidth="1"/>
    <col min="7173" max="7178" width="13.26953125" style="24" customWidth="1"/>
    <col min="7179" max="7179" width="3.08984375" style="24" customWidth="1"/>
    <col min="7180" max="7180" width="13.26953125" style="24" customWidth="1"/>
    <col min="7181" max="7426" width="9" style="24"/>
    <col min="7427" max="7427" width="3.08984375" style="24" customWidth="1"/>
    <col min="7428" max="7428" width="15" style="24" customWidth="1"/>
    <col min="7429" max="7434" width="13.26953125" style="24" customWidth="1"/>
    <col min="7435" max="7435" width="3.08984375" style="24" customWidth="1"/>
    <col min="7436" max="7436" width="13.26953125" style="24" customWidth="1"/>
    <col min="7437" max="7682" width="9" style="24"/>
    <col min="7683" max="7683" width="3.08984375" style="24" customWidth="1"/>
    <col min="7684" max="7684" width="15" style="24" customWidth="1"/>
    <col min="7685" max="7690" width="13.26953125" style="24" customWidth="1"/>
    <col min="7691" max="7691" width="3.08984375" style="24" customWidth="1"/>
    <col min="7692" max="7692" width="13.26953125" style="24" customWidth="1"/>
    <col min="7693" max="7938" width="9" style="24"/>
    <col min="7939" max="7939" width="3.08984375" style="24" customWidth="1"/>
    <col min="7940" max="7940" width="15" style="24" customWidth="1"/>
    <col min="7941" max="7946" width="13.26953125" style="24" customWidth="1"/>
    <col min="7947" max="7947" width="3.08984375" style="24" customWidth="1"/>
    <col min="7948" max="7948" width="13.26953125" style="24" customWidth="1"/>
    <col min="7949" max="8194" width="9" style="24"/>
    <col min="8195" max="8195" width="3.08984375" style="24" customWidth="1"/>
    <col min="8196" max="8196" width="15" style="24" customWidth="1"/>
    <col min="8197" max="8202" width="13.26953125" style="24" customWidth="1"/>
    <col min="8203" max="8203" width="3.08984375" style="24" customWidth="1"/>
    <col min="8204" max="8204" width="13.26953125" style="24" customWidth="1"/>
    <col min="8205" max="8450" width="9" style="24"/>
    <col min="8451" max="8451" width="3.08984375" style="24" customWidth="1"/>
    <col min="8452" max="8452" width="15" style="24" customWidth="1"/>
    <col min="8453" max="8458" width="13.26953125" style="24" customWidth="1"/>
    <col min="8459" max="8459" width="3.08984375" style="24" customWidth="1"/>
    <col min="8460" max="8460" width="13.26953125" style="24" customWidth="1"/>
    <col min="8461" max="8706" width="9" style="24"/>
    <col min="8707" max="8707" width="3.08984375" style="24" customWidth="1"/>
    <col min="8708" max="8708" width="15" style="24" customWidth="1"/>
    <col min="8709" max="8714" width="13.26953125" style="24" customWidth="1"/>
    <col min="8715" max="8715" width="3.08984375" style="24" customWidth="1"/>
    <col min="8716" max="8716" width="13.26953125" style="24" customWidth="1"/>
    <col min="8717" max="8962" width="9" style="24"/>
    <col min="8963" max="8963" width="3.08984375" style="24" customWidth="1"/>
    <col min="8964" max="8964" width="15" style="24" customWidth="1"/>
    <col min="8965" max="8970" width="13.26953125" style="24" customWidth="1"/>
    <col min="8971" max="8971" width="3.08984375" style="24" customWidth="1"/>
    <col min="8972" max="8972" width="13.26953125" style="24" customWidth="1"/>
    <col min="8973" max="9218" width="9" style="24"/>
    <col min="9219" max="9219" width="3.08984375" style="24" customWidth="1"/>
    <col min="9220" max="9220" width="15" style="24" customWidth="1"/>
    <col min="9221" max="9226" width="13.26953125" style="24" customWidth="1"/>
    <col min="9227" max="9227" width="3.08984375" style="24" customWidth="1"/>
    <col min="9228" max="9228" width="13.26953125" style="24" customWidth="1"/>
    <col min="9229" max="9474" width="9" style="24"/>
    <col min="9475" max="9475" width="3.08984375" style="24" customWidth="1"/>
    <col min="9476" max="9476" width="15" style="24" customWidth="1"/>
    <col min="9477" max="9482" width="13.26953125" style="24" customWidth="1"/>
    <col min="9483" max="9483" width="3.08984375" style="24" customWidth="1"/>
    <col min="9484" max="9484" width="13.26953125" style="24" customWidth="1"/>
    <col min="9485" max="9730" width="9" style="24"/>
    <col min="9731" max="9731" width="3.08984375" style="24" customWidth="1"/>
    <col min="9732" max="9732" width="15" style="24" customWidth="1"/>
    <col min="9733" max="9738" width="13.26953125" style="24" customWidth="1"/>
    <col min="9739" max="9739" width="3.08984375" style="24" customWidth="1"/>
    <col min="9740" max="9740" width="13.26953125" style="24" customWidth="1"/>
    <col min="9741" max="9986" width="9" style="24"/>
    <col min="9987" max="9987" width="3.08984375" style="24" customWidth="1"/>
    <col min="9988" max="9988" width="15" style="24" customWidth="1"/>
    <col min="9989" max="9994" width="13.26953125" style="24" customWidth="1"/>
    <col min="9995" max="9995" width="3.08984375" style="24" customWidth="1"/>
    <col min="9996" max="9996" width="13.26953125" style="24" customWidth="1"/>
    <col min="9997" max="10242" width="9" style="24"/>
    <col min="10243" max="10243" width="3.08984375" style="24" customWidth="1"/>
    <col min="10244" max="10244" width="15" style="24" customWidth="1"/>
    <col min="10245" max="10250" width="13.26953125" style="24" customWidth="1"/>
    <col min="10251" max="10251" width="3.08984375" style="24" customWidth="1"/>
    <col min="10252" max="10252" width="13.26953125" style="24" customWidth="1"/>
    <col min="10253" max="10498" width="9" style="24"/>
    <col min="10499" max="10499" width="3.08984375" style="24" customWidth="1"/>
    <col min="10500" max="10500" width="15" style="24" customWidth="1"/>
    <col min="10501" max="10506" width="13.26953125" style="24" customWidth="1"/>
    <col min="10507" max="10507" width="3.08984375" style="24" customWidth="1"/>
    <col min="10508" max="10508" width="13.26953125" style="24" customWidth="1"/>
    <col min="10509" max="10754" width="9" style="24"/>
    <col min="10755" max="10755" width="3.08984375" style="24" customWidth="1"/>
    <col min="10756" max="10756" width="15" style="24" customWidth="1"/>
    <col min="10757" max="10762" width="13.26953125" style="24" customWidth="1"/>
    <col min="10763" max="10763" width="3.08984375" style="24" customWidth="1"/>
    <col min="10764" max="10764" width="13.26953125" style="24" customWidth="1"/>
    <col min="10765" max="11010" width="9" style="24"/>
    <col min="11011" max="11011" width="3.08984375" style="24" customWidth="1"/>
    <col min="11012" max="11012" width="15" style="24" customWidth="1"/>
    <col min="11013" max="11018" width="13.26953125" style="24" customWidth="1"/>
    <col min="11019" max="11019" width="3.08984375" style="24" customWidth="1"/>
    <col min="11020" max="11020" width="13.26953125" style="24" customWidth="1"/>
    <col min="11021" max="11266" width="9" style="24"/>
    <col min="11267" max="11267" width="3.08984375" style="24" customWidth="1"/>
    <col min="11268" max="11268" width="15" style="24" customWidth="1"/>
    <col min="11269" max="11274" width="13.26953125" style="24" customWidth="1"/>
    <col min="11275" max="11275" width="3.08984375" style="24" customWidth="1"/>
    <col min="11276" max="11276" width="13.26953125" style="24" customWidth="1"/>
    <col min="11277" max="11522" width="9" style="24"/>
    <col min="11523" max="11523" width="3.08984375" style="24" customWidth="1"/>
    <col min="11524" max="11524" width="15" style="24" customWidth="1"/>
    <col min="11525" max="11530" width="13.26953125" style="24" customWidth="1"/>
    <col min="11531" max="11531" width="3.08984375" style="24" customWidth="1"/>
    <col min="11532" max="11532" width="13.26953125" style="24" customWidth="1"/>
    <col min="11533" max="11778" width="9" style="24"/>
    <col min="11779" max="11779" width="3.08984375" style="24" customWidth="1"/>
    <col min="11780" max="11780" width="15" style="24" customWidth="1"/>
    <col min="11781" max="11786" width="13.26953125" style="24" customWidth="1"/>
    <col min="11787" max="11787" width="3.08984375" style="24" customWidth="1"/>
    <col min="11788" max="11788" width="13.26953125" style="24" customWidth="1"/>
    <col min="11789" max="12034" width="9" style="24"/>
    <col min="12035" max="12035" width="3.08984375" style="24" customWidth="1"/>
    <col min="12036" max="12036" width="15" style="24" customWidth="1"/>
    <col min="12037" max="12042" width="13.26953125" style="24" customWidth="1"/>
    <col min="12043" max="12043" width="3.08984375" style="24" customWidth="1"/>
    <col min="12044" max="12044" width="13.26953125" style="24" customWidth="1"/>
    <col min="12045" max="12290" width="9" style="24"/>
    <col min="12291" max="12291" width="3.08984375" style="24" customWidth="1"/>
    <col min="12292" max="12292" width="15" style="24" customWidth="1"/>
    <col min="12293" max="12298" width="13.26953125" style="24" customWidth="1"/>
    <col min="12299" max="12299" width="3.08984375" style="24" customWidth="1"/>
    <col min="12300" max="12300" width="13.26953125" style="24" customWidth="1"/>
    <col min="12301" max="12546" width="9" style="24"/>
    <col min="12547" max="12547" width="3.08984375" style="24" customWidth="1"/>
    <col min="12548" max="12548" width="15" style="24" customWidth="1"/>
    <col min="12549" max="12554" width="13.26953125" style="24" customWidth="1"/>
    <col min="12555" max="12555" width="3.08984375" style="24" customWidth="1"/>
    <col min="12556" max="12556" width="13.26953125" style="24" customWidth="1"/>
    <col min="12557" max="12802" width="9" style="24"/>
    <col min="12803" max="12803" width="3.08984375" style="24" customWidth="1"/>
    <col min="12804" max="12804" width="15" style="24" customWidth="1"/>
    <col min="12805" max="12810" width="13.26953125" style="24" customWidth="1"/>
    <col min="12811" max="12811" width="3.08984375" style="24" customWidth="1"/>
    <col min="12812" max="12812" width="13.26953125" style="24" customWidth="1"/>
    <col min="12813" max="13058" width="9" style="24"/>
    <col min="13059" max="13059" width="3.08984375" style="24" customWidth="1"/>
    <col min="13060" max="13060" width="15" style="24" customWidth="1"/>
    <col min="13061" max="13066" width="13.26953125" style="24" customWidth="1"/>
    <col min="13067" max="13067" width="3.08984375" style="24" customWidth="1"/>
    <col min="13068" max="13068" width="13.26953125" style="24" customWidth="1"/>
    <col min="13069" max="13314" width="9" style="24"/>
    <col min="13315" max="13315" width="3.08984375" style="24" customWidth="1"/>
    <col min="13316" max="13316" width="15" style="24" customWidth="1"/>
    <col min="13317" max="13322" width="13.26953125" style="24" customWidth="1"/>
    <col min="13323" max="13323" width="3.08984375" style="24" customWidth="1"/>
    <col min="13324" max="13324" width="13.26953125" style="24" customWidth="1"/>
    <col min="13325" max="13570" width="9" style="24"/>
    <col min="13571" max="13571" width="3.08984375" style="24" customWidth="1"/>
    <col min="13572" max="13572" width="15" style="24" customWidth="1"/>
    <col min="13573" max="13578" width="13.26953125" style="24" customWidth="1"/>
    <col min="13579" max="13579" width="3.08984375" style="24" customWidth="1"/>
    <col min="13580" max="13580" width="13.26953125" style="24" customWidth="1"/>
    <col min="13581" max="13826" width="9" style="24"/>
    <col min="13827" max="13827" width="3.08984375" style="24" customWidth="1"/>
    <col min="13828" max="13828" width="15" style="24" customWidth="1"/>
    <col min="13829" max="13834" width="13.26953125" style="24" customWidth="1"/>
    <col min="13835" max="13835" width="3.08984375" style="24" customWidth="1"/>
    <col min="13836" max="13836" width="13.26953125" style="24" customWidth="1"/>
    <col min="13837" max="14082" width="9" style="24"/>
    <col min="14083" max="14083" width="3.08984375" style="24" customWidth="1"/>
    <col min="14084" max="14084" width="15" style="24" customWidth="1"/>
    <col min="14085" max="14090" width="13.26953125" style="24" customWidth="1"/>
    <col min="14091" max="14091" width="3.08984375" style="24" customWidth="1"/>
    <col min="14092" max="14092" width="13.26953125" style="24" customWidth="1"/>
    <col min="14093" max="14338" width="9" style="24"/>
    <col min="14339" max="14339" width="3.08984375" style="24" customWidth="1"/>
    <col min="14340" max="14340" width="15" style="24" customWidth="1"/>
    <col min="14341" max="14346" width="13.26953125" style="24" customWidth="1"/>
    <col min="14347" max="14347" width="3.08984375" style="24" customWidth="1"/>
    <col min="14348" max="14348" width="13.26953125" style="24" customWidth="1"/>
    <col min="14349" max="14594" width="9" style="24"/>
    <col min="14595" max="14595" width="3.08984375" style="24" customWidth="1"/>
    <col min="14596" max="14596" width="15" style="24" customWidth="1"/>
    <col min="14597" max="14602" width="13.26953125" style="24" customWidth="1"/>
    <col min="14603" max="14603" width="3.08984375" style="24" customWidth="1"/>
    <col min="14604" max="14604" width="13.26953125" style="24" customWidth="1"/>
    <col min="14605" max="14850" width="9" style="24"/>
    <col min="14851" max="14851" width="3.08984375" style="24" customWidth="1"/>
    <col min="14852" max="14852" width="15" style="24" customWidth="1"/>
    <col min="14853" max="14858" width="13.26953125" style="24" customWidth="1"/>
    <col min="14859" max="14859" width="3.08984375" style="24" customWidth="1"/>
    <col min="14860" max="14860" width="13.26953125" style="24" customWidth="1"/>
    <col min="14861" max="15106" width="9" style="24"/>
    <col min="15107" max="15107" width="3.08984375" style="24" customWidth="1"/>
    <col min="15108" max="15108" width="15" style="24" customWidth="1"/>
    <col min="15109" max="15114" width="13.26953125" style="24" customWidth="1"/>
    <col min="15115" max="15115" width="3.08984375" style="24" customWidth="1"/>
    <col min="15116" max="15116" width="13.26953125" style="24" customWidth="1"/>
    <col min="15117" max="15362" width="9" style="24"/>
    <col min="15363" max="15363" width="3.08984375" style="24" customWidth="1"/>
    <col min="15364" max="15364" width="15" style="24" customWidth="1"/>
    <col min="15365" max="15370" width="13.26953125" style="24" customWidth="1"/>
    <col min="15371" max="15371" width="3.08984375" style="24" customWidth="1"/>
    <col min="15372" max="15372" width="13.26953125" style="24" customWidth="1"/>
    <col min="15373" max="15618" width="9" style="24"/>
    <col min="15619" max="15619" width="3.08984375" style="24" customWidth="1"/>
    <col min="15620" max="15620" width="15" style="24" customWidth="1"/>
    <col min="15621" max="15626" width="13.26953125" style="24" customWidth="1"/>
    <col min="15627" max="15627" width="3.08984375" style="24" customWidth="1"/>
    <col min="15628" max="15628" width="13.26953125" style="24" customWidth="1"/>
    <col min="15629" max="15874" width="9" style="24"/>
    <col min="15875" max="15875" width="3.08984375" style="24" customWidth="1"/>
    <col min="15876" max="15876" width="15" style="24" customWidth="1"/>
    <col min="15877" max="15882" width="13.26953125" style="24" customWidth="1"/>
    <col min="15883" max="15883" width="3.08984375" style="24" customWidth="1"/>
    <col min="15884" max="15884" width="13.26953125" style="24" customWidth="1"/>
    <col min="15885" max="16130" width="9" style="24"/>
    <col min="16131" max="16131" width="3.08984375" style="24" customWidth="1"/>
    <col min="16132" max="16132" width="15" style="24" customWidth="1"/>
    <col min="16133" max="16138" width="13.26953125" style="24" customWidth="1"/>
    <col min="16139" max="16139" width="3.08984375" style="24" customWidth="1"/>
    <col min="16140" max="16140" width="13.26953125" style="24" customWidth="1"/>
    <col min="16141" max="16384" width="9" style="24"/>
  </cols>
  <sheetData>
    <row r="1" spans="1:27" ht="24.75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27" s="15" customFormat="1" ht="19.5" thickBot="1">
      <c r="A2" s="58"/>
      <c r="B2" s="15" t="s">
        <v>44</v>
      </c>
      <c r="C2" s="58"/>
      <c r="D2" s="61"/>
      <c r="E2" s="62"/>
      <c r="F2" s="62"/>
      <c r="G2" s="62"/>
      <c r="H2" s="62"/>
      <c r="I2" s="63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</row>
    <row r="3" spans="1:27" s="15" customFormat="1" ht="19.5" thickBot="1">
      <c r="A3" s="58"/>
      <c r="B3" s="58"/>
      <c r="C3" s="58"/>
      <c r="D3" s="62"/>
      <c r="E3" s="62"/>
      <c r="F3" s="62"/>
      <c r="G3" s="62"/>
      <c r="H3" s="18" t="s">
        <v>18</v>
      </c>
      <c r="I3" s="19">
        <f>IF(C28=0,0,C29/C28)</f>
        <v>0.1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1:27" s="15" customFormat="1" ht="19">
      <c r="A4" s="58"/>
      <c r="B4" s="58"/>
      <c r="C4" s="58"/>
      <c r="D4" s="62"/>
      <c r="E4" s="62"/>
      <c r="F4" s="62"/>
      <c r="G4" s="62"/>
      <c r="H4" s="62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</row>
    <row r="5" spans="1:27" s="15" customFormat="1" ht="16.5">
      <c r="A5" s="67"/>
      <c r="B5" s="64"/>
      <c r="C5" s="64"/>
      <c r="D5" s="64"/>
      <c r="E5" s="65"/>
      <c r="F5" s="64"/>
      <c r="G5" s="64"/>
      <c r="H5" s="64"/>
      <c r="I5" s="64"/>
      <c r="J5" s="67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</row>
    <row r="6" spans="1:27" s="15" customFormat="1" ht="16.5">
      <c r="A6" s="67"/>
      <c r="B6" s="64"/>
      <c r="C6" s="64"/>
      <c r="D6" s="120" t="s">
        <v>113</v>
      </c>
      <c r="E6" s="120"/>
      <c r="F6" s="120"/>
      <c r="G6" s="120"/>
      <c r="H6" s="64"/>
      <c r="I6" s="64"/>
      <c r="J6" s="67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</row>
    <row r="7" spans="1:27" s="15" customFormat="1" ht="16.5">
      <c r="A7" s="67"/>
      <c r="B7" s="64"/>
      <c r="C7" s="64"/>
      <c r="D7" s="64"/>
      <c r="E7" s="181" t="s">
        <v>69</v>
      </c>
      <c r="F7" s="181"/>
      <c r="G7" s="58"/>
      <c r="H7" s="64"/>
      <c r="I7" s="64"/>
      <c r="J7" s="6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</row>
    <row r="8" spans="1:27" s="15" customFormat="1" ht="16.5">
      <c r="A8" s="67"/>
      <c r="B8" s="64"/>
      <c r="C8" s="64"/>
      <c r="D8" s="64"/>
      <c r="E8" s="66"/>
      <c r="F8" s="66"/>
      <c r="G8" s="58"/>
      <c r="H8" s="64"/>
      <c r="I8" s="64"/>
      <c r="J8" s="67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1:27" s="15" customFormat="1" ht="16.5">
      <c r="A9" s="67"/>
      <c r="B9" s="64"/>
      <c r="C9" s="64"/>
      <c r="D9" s="64"/>
      <c r="E9" s="66"/>
      <c r="F9" s="66"/>
      <c r="G9" s="58"/>
      <c r="H9" s="64"/>
      <c r="I9" s="64"/>
      <c r="J9" s="67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</row>
    <row r="10" spans="1:27" s="15" customFormat="1" ht="16.5">
      <c r="A10" s="67"/>
      <c r="B10" s="64"/>
      <c r="C10" s="64"/>
      <c r="D10" s="64"/>
      <c r="E10" s="64"/>
      <c r="F10" s="67"/>
      <c r="G10" s="58"/>
      <c r="H10" s="64"/>
      <c r="I10" s="64"/>
      <c r="J10" s="67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</row>
    <row r="11" spans="1:27" ht="14">
      <c r="A11" s="58"/>
      <c r="B11" s="122"/>
      <c r="C11" s="122"/>
      <c r="D11" s="122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</row>
    <row r="12" spans="1:27">
      <c r="A12" s="58"/>
      <c r="B12" s="58"/>
      <c r="C12" s="58"/>
      <c r="D12" s="58"/>
      <c r="E12" s="15"/>
      <c r="F12" s="58"/>
      <c r="G12" s="58"/>
      <c r="H12" s="58"/>
      <c r="I12" s="20"/>
      <c r="J12" s="58"/>
      <c r="K12" s="70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</row>
    <row r="13" spans="1:27" ht="24">
      <c r="A13" s="58"/>
      <c r="B13" s="124" t="s">
        <v>61</v>
      </c>
      <c r="C13" s="125"/>
      <c r="D13" s="25" t="s">
        <v>21</v>
      </c>
      <c r="E13" s="25" t="s">
        <v>22</v>
      </c>
      <c r="F13" s="25" t="s">
        <v>23</v>
      </c>
      <c r="G13" s="25" t="s">
        <v>24</v>
      </c>
      <c r="H13" s="25" t="s">
        <v>25</v>
      </c>
      <c r="I13" s="25" t="s">
        <v>26</v>
      </c>
      <c r="J13" s="58"/>
      <c r="K13" s="58"/>
      <c r="L13" s="182" t="s">
        <v>27</v>
      </c>
      <c r="M13" s="182"/>
      <c r="N13" s="71"/>
      <c r="O13" s="71"/>
      <c r="P13" s="71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</row>
    <row r="14" spans="1:27" ht="25" customHeight="1">
      <c r="A14" s="58"/>
      <c r="B14" s="124" t="s">
        <v>32</v>
      </c>
      <c r="C14" s="125"/>
      <c r="D14" s="28">
        <f>C28</f>
        <v>12500000</v>
      </c>
      <c r="E14" s="52">
        <v>11027623</v>
      </c>
      <c r="F14" s="27">
        <f>SUM(P14:P17)</f>
        <v>10284679</v>
      </c>
      <c r="G14" s="27">
        <f t="shared" ref="G14" si="0">E14-F14</f>
        <v>742944</v>
      </c>
      <c r="H14" s="27">
        <f>SUM(P21:P24)</f>
        <v>1500000</v>
      </c>
      <c r="I14" s="28">
        <f>H14-G14</f>
        <v>757056</v>
      </c>
      <c r="J14" s="58"/>
      <c r="K14" s="58"/>
      <c r="L14" s="71">
        <f>IF(D23="支出済額",D24,0)</f>
        <v>2480564</v>
      </c>
      <c r="M14" s="71">
        <f>IF(E23="支出済額",E24,0)</f>
        <v>512932</v>
      </c>
      <c r="N14" s="71">
        <f>IF(F23="支出済額",F24,0)</f>
        <v>900000</v>
      </c>
      <c r="O14" s="71">
        <f>IF(G23="支出済額",G24,0)</f>
        <v>0</v>
      </c>
      <c r="P14" s="71">
        <f>SUM(L14:O14)</f>
        <v>3893496</v>
      </c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</row>
    <row r="15" spans="1:27" ht="25" customHeight="1">
      <c r="A15" s="58"/>
      <c r="B15" s="124" t="s">
        <v>33</v>
      </c>
      <c r="C15" s="125"/>
      <c r="D15" s="29">
        <f>C29</f>
        <v>1250000</v>
      </c>
      <c r="E15" s="42">
        <v>1102762</v>
      </c>
      <c r="F15" s="29">
        <f>IF(SUM(L19:N19)&gt;D15,D15,SUM(L19:N19))</f>
        <v>1028467</v>
      </c>
      <c r="G15" s="27">
        <f>E15-F15</f>
        <v>74295</v>
      </c>
      <c r="H15" s="29">
        <f>P27</f>
        <v>150000</v>
      </c>
      <c r="I15" s="28">
        <f>IF(F14+H14&lt;=D14,H15-G15,IF(E15&gt;=D15,0,D15-E15))</f>
        <v>75705</v>
      </c>
      <c r="J15" s="58"/>
      <c r="K15" s="58"/>
      <c r="L15" s="71">
        <f>IF(D23="支出済額",D25,0)</f>
        <v>54235</v>
      </c>
      <c r="M15" s="71">
        <f>IF(E23="支出済額",E25,0)</f>
        <v>48238</v>
      </c>
      <c r="N15" s="71">
        <f>IF(F23="支出済額",F25,0)</f>
        <v>47635</v>
      </c>
      <c r="O15" s="71">
        <f>IF(G23="支出済額",G25,0)</f>
        <v>0</v>
      </c>
      <c r="P15" s="71">
        <f>SUM(L15:O15)</f>
        <v>150108</v>
      </c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</row>
    <row r="16" spans="1:27" ht="25" customHeight="1">
      <c r="A16" s="58"/>
      <c r="B16" s="124" t="s">
        <v>34</v>
      </c>
      <c r="C16" s="125"/>
      <c r="D16" s="28">
        <f>C30</f>
        <v>13750000</v>
      </c>
      <c r="E16" s="28">
        <f>SUM(E14:E15)</f>
        <v>12130385</v>
      </c>
      <c r="F16" s="28">
        <f>SUM(F14:F15)</f>
        <v>11313146</v>
      </c>
      <c r="G16" s="27">
        <f t="shared" ref="G16" si="1">E16-F16</f>
        <v>817239</v>
      </c>
      <c r="H16" s="28">
        <f>SUM(H14:H15)</f>
        <v>1650000</v>
      </c>
      <c r="I16" s="29">
        <f>SUM(I14:I15)</f>
        <v>832761</v>
      </c>
      <c r="J16" s="58"/>
      <c r="K16" s="58"/>
      <c r="L16" s="71">
        <f>IF(D23="支出済額",D26,0)</f>
        <v>923418</v>
      </c>
      <c r="M16" s="71">
        <f>IF(E23="支出済額",E26,0)</f>
        <v>1158236</v>
      </c>
      <c r="N16" s="71">
        <f>IF(F23="支出済額",F26,0)</f>
        <v>1659421</v>
      </c>
      <c r="O16" s="71">
        <f>IF(G23="支出済額",G26,0)</f>
        <v>0</v>
      </c>
      <c r="P16" s="71">
        <f>SUM(L16:O16)</f>
        <v>3741075</v>
      </c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1:27" ht="32.25" customHeight="1">
      <c r="A17" s="58"/>
      <c r="B17" s="57"/>
      <c r="C17" s="57"/>
      <c r="D17" s="58"/>
      <c r="E17" s="58"/>
      <c r="F17" s="58"/>
      <c r="G17" s="59"/>
      <c r="H17" s="32" t="s">
        <v>35</v>
      </c>
      <c r="I17" s="29">
        <f>IF((F14+H14)&gt;D14, (F14+H14)-D14,0)</f>
        <v>0</v>
      </c>
      <c r="J17" s="58"/>
      <c r="K17" s="58"/>
      <c r="L17" s="71">
        <f>IF(D23="支出済額",D27,0)</f>
        <v>0</v>
      </c>
      <c r="M17" s="71">
        <f>IF(E23="支出済額",E27,0)</f>
        <v>1000000</v>
      </c>
      <c r="N17" s="71">
        <f>IF(F23="支出済額",F27,0)</f>
        <v>1500000</v>
      </c>
      <c r="O17" s="71">
        <f>IF(G23="支出済額",G27,0)</f>
        <v>0</v>
      </c>
      <c r="P17" s="71">
        <f>SUM(L17:O17)</f>
        <v>2500000</v>
      </c>
      <c r="Q17" s="58"/>
      <c r="R17" s="58"/>
      <c r="S17" s="58"/>
      <c r="T17" s="58"/>
      <c r="U17" s="72"/>
      <c r="V17" s="58"/>
      <c r="W17" s="58"/>
      <c r="X17" s="58"/>
      <c r="Y17" s="58"/>
      <c r="Z17" s="58"/>
      <c r="AA17" s="58"/>
    </row>
    <row r="18" spans="1:27" ht="32.25" customHeight="1">
      <c r="A18" s="58"/>
      <c r="B18" s="183"/>
      <c r="C18" s="183"/>
      <c r="D18" s="184"/>
      <c r="E18" s="184"/>
      <c r="F18" s="184"/>
      <c r="G18" s="58"/>
      <c r="H18" s="33" t="s">
        <v>36</v>
      </c>
      <c r="I18" s="34">
        <f>IF(I16-I17&gt;=0,I16-I17,0)</f>
        <v>832761</v>
      </c>
      <c r="J18" s="58"/>
      <c r="K18" s="58"/>
      <c r="L18" s="71"/>
      <c r="M18" s="71"/>
      <c r="N18" s="71"/>
      <c r="O18" s="71"/>
      <c r="P18" s="71">
        <f t="shared" ref="P18:P20" si="2">SUM(L18:O18)</f>
        <v>0</v>
      </c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1:27" ht="45.75" customHeight="1">
      <c r="A19" s="58"/>
      <c r="B19" s="58"/>
      <c r="C19" s="58"/>
      <c r="D19" s="58"/>
      <c r="E19" s="59"/>
      <c r="F19" s="58"/>
      <c r="G19" s="58"/>
      <c r="H19" s="60"/>
      <c r="I19" s="60"/>
      <c r="J19" s="58"/>
      <c r="K19" s="58"/>
      <c r="L19" s="71">
        <f>IF(D23="支出済額",D29,0)</f>
        <v>345821</v>
      </c>
      <c r="M19" s="71">
        <f>IF(E23="支出済額",E29,0)</f>
        <v>271941</v>
      </c>
      <c r="N19" s="71">
        <f>IF(F23="支出済額",F29,0)</f>
        <v>410705</v>
      </c>
      <c r="O19" s="71"/>
      <c r="P19" s="71">
        <f t="shared" si="2"/>
        <v>1028467</v>
      </c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1:27" ht="14">
      <c r="A20" s="58"/>
      <c r="B20" s="122"/>
      <c r="C20" s="122"/>
      <c r="D20" s="122"/>
      <c r="E20" s="122"/>
      <c r="F20" s="58"/>
      <c r="H20" s="60"/>
      <c r="I20" s="60"/>
      <c r="J20" s="58"/>
      <c r="K20" s="58"/>
      <c r="L20" s="71" t="s">
        <v>46</v>
      </c>
      <c r="M20" s="71" t="s">
        <v>47</v>
      </c>
      <c r="N20" s="71" t="s">
        <v>48</v>
      </c>
      <c r="O20" s="71" t="s">
        <v>49</v>
      </c>
      <c r="P20" s="71">
        <f t="shared" si="2"/>
        <v>0</v>
      </c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  <row r="21" spans="1:27" ht="13.5" customHeight="1">
      <c r="A21" s="58"/>
      <c r="B21" s="58"/>
      <c r="C21" s="58"/>
      <c r="D21" s="58"/>
      <c r="E21" s="58"/>
      <c r="F21" s="58"/>
      <c r="G21" s="58"/>
      <c r="H21" s="70"/>
      <c r="I21" s="20"/>
      <c r="J21" s="58"/>
      <c r="K21" s="58"/>
      <c r="L21" s="71">
        <f>IF(AND(D23="支出予定額",E23="支出予定額",F23="支出予定額",G23="支出予定額"),D24,0)</f>
        <v>0</v>
      </c>
      <c r="M21" s="71">
        <f>IF(AND(D23="支出済額",E23="支出予定額",F23="支出予定額",G23="支出予定額"),E24,0)</f>
        <v>0</v>
      </c>
      <c r="N21" s="71">
        <f>IF(AND(D23="支出済額",E23="支出済額",F23="支出予定額",G23="支出予定額"),F24,0)</f>
        <v>0</v>
      </c>
      <c r="O21" s="71">
        <f>IF(AND(D23="支出済額",E23="支出済額",F23="支出済額",G23="支出予定額"),G24,0)</f>
        <v>400000</v>
      </c>
      <c r="P21" s="71">
        <f>SUM(L21:O21)</f>
        <v>400000</v>
      </c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</row>
    <row r="22" spans="1:27" ht="18" customHeight="1">
      <c r="A22" s="58"/>
      <c r="B22" s="129" t="s">
        <v>61</v>
      </c>
      <c r="C22" s="131" t="s">
        <v>21</v>
      </c>
      <c r="D22" s="36" t="s">
        <v>38</v>
      </c>
      <c r="E22" s="36" t="s">
        <v>39</v>
      </c>
      <c r="F22" s="36" t="s">
        <v>40</v>
      </c>
      <c r="G22" s="36" t="s">
        <v>41</v>
      </c>
      <c r="H22" s="131" t="s">
        <v>34</v>
      </c>
      <c r="I22" s="131" t="s">
        <v>42</v>
      </c>
      <c r="J22" s="58"/>
      <c r="K22" s="58"/>
      <c r="L22" s="71">
        <f>IF(AND(D23="支出予定額",E23="支出予定額",F23="支出予定額",G23="支出予定額"),D25,0)</f>
        <v>0</v>
      </c>
      <c r="M22" s="71">
        <f>IF(AND(D23="支出済額",E23="支出予定額",F23="支出予定額",G23="支出予定額"),E25,0)</f>
        <v>0</v>
      </c>
      <c r="N22" s="71">
        <f>IF(AND(D23="支出済額",E23="支出済額",F23="支出予定額",G23="支出予定額"),F25,0)</f>
        <v>0</v>
      </c>
      <c r="O22" s="71">
        <f>IF(AND(D23="支出済額",E23="支出済額",F23="支出済額",G23="支出予定額"),G25,0)</f>
        <v>0</v>
      </c>
      <c r="P22" s="71">
        <f t="shared" ref="P22:P24" si="3">SUM(L22:O22)</f>
        <v>0</v>
      </c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1:27" ht="18" customHeight="1">
      <c r="A23" s="58"/>
      <c r="B23" s="130"/>
      <c r="C23" s="130"/>
      <c r="D23" s="51" t="str">
        <f>IF(OR(E7="選択してください。",E7="第1四半期分"),"支出予定額","支出済額")</f>
        <v>支出済額</v>
      </c>
      <c r="E23" s="51" t="str">
        <f>IF(OR(E7="選択してください。",E7="第1四半期分",E7="第2四半期分"),"支出予定額","支出済額")</f>
        <v>支出済額</v>
      </c>
      <c r="F23" s="51" t="str">
        <f>IF(OR(E7="選択してください。",E7="第1四半期分",E7="第2四半期分",E7="第3四半期分"),"支出予定額","支出済額")</f>
        <v>支出済額</v>
      </c>
      <c r="G23" s="51" t="s">
        <v>43</v>
      </c>
      <c r="H23" s="132"/>
      <c r="I23" s="132"/>
      <c r="J23" s="58"/>
      <c r="K23" s="58"/>
      <c r="L23" s="71">
        <f>IF(AND(D23="支出予定額",E23="支出予定額",F23="支出予定額",G23="支出予定額"),D26,0)</f>
        <v>0</v>
      </c>
      <c r="M23" s="71">
        <f>IF(AND(D23="支出済額",E23="支出予定額",F23="支出予定額",G23="支出予定額"),E26,0)</f>
        <v>0</v>
      </c>
      <c r="N23" s="71">
        <f>IF(AND(D23="支出済額",E23="支出済額",F23="支出予定額",G23="支出予定額"),F26,0)</f>
        <v>0</v>
      </c>
      <c r="O23" s="71">
        <f>IF(AND(D23="支出済額",E23="支出済額",F23="支出済額",G23="支出予定額"),G26,0)</f>
        <v>1100000</v>
      </c>
      <c r="P23" s="71">
        <f t="shared" si="3"/>
        <v>1100000</v>
      </c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7" ht="24.75" customHeight="1">
      <c r="A24" s="58"/>
      <c r="B24" s="76" t="s">
        <v>28</v>
      </c>
      <c r="C24" s="42">
        <v>5000000</v>
      </c>
      <c r="D24" s="42">
        <v>2480564</v>
      </c>
      <c r="E24" s="42">
        <v>512932</v>
      </c>
      <c r="F24" s="42">
        <v>900000</v>
      </c>
      <c r="G24" s="42">
        <v>400000</v>
      </c>
      <c r="H24" s="28">
        <f>SUM(D24:G24)</f>
        <v>4293496</v>
      </c>
      <c r="I24" s="28">
        <f t="shared" ref="I24:I30" si="4">C24-H24</f>
        <v>706504</v>
      </c>
      <c r="J24" s="58"/>
      <c r="K24" s="58"/>
      <c r="L24" s="71">
        <f>IF(AND(D23="支出予定額",E23="支出予定額",F23="支出予定額",G23="支出予定額"),D27,0)</f>
        <v>0</v>
      </c>
      <c r="M24" s="71">
        <f>IF(AND(D23="支出済額",E23="支出予定額",F23="支出予定額",G23="支出予定額"),E27,0)</f>
        <v>0</v>
      </c>
      <c r="N24" s="71">
        <f>IF(AND(D23="支出済額",E23="支出済額",F23="支出予定額",G23="支出予定額"),F27,0)</f>
        <v>0</v>
      </c>
      <c r="O24" s="71">
        <f>IF(AND(D23="支出済額",E23="支出済額",F23="支出済額",G23="支出予定額"),G27,0)</f>
        <v>0</v>
      </c>
      <c r="P24" s="71">
        <f t="shared" si="3"/>
        <v>0</v>
      </c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7" ht="24.75" customHeight="1">
      <c r="A25" s="58"/>
      <c r="B25" s="76" t="s">
        <v>29</v>
      </c>
      <c r="C25" s="42">
        <v>1000000</v>
      </c>
      <c r="D25" s="42">
        <v>54235</v>
      </c>
      <c r="E25" s="42">
        <v>48238</v>
      </c>
      <c r="F25" s="42">
        <v>47635</v>
      </c>
      <c r="G25" s="42">
        <v>0</v>
      </c>
      <c r="H25" s="28">
        <f>SUM(D25:G25)</f>
        <v>150108</v>
      </c>
      <c r="I25" s="28">
        <f t="shared" si="4"/>
        <v>849892</v>
      </c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7" ht="24.75" customHeight="1">
      <c r="A26" s="58"/>
      <c r="B26" s="76" t="s">
        <v>30</v>
      </c>
      <c r="C26" s="42">
        <v>4000000</v>
      </c>
      <c r="D26" s="42">
        <v>923418</v>
      </c>
      <c r="E26" s="42">
        <v>1158236</v>
      </c>
      <c r="F26" s="42">
        <v>1659421</v>
      </c>
      <c r="G26" s="42">
        <v>1100000</v>
      </c>
      <c r="H26" s="28">
        <f>SUM(D26:G26)</f>
        <v>4841075</v>
      </c>
      <c r="I26" s="28">
        <f t="shared" si="4"/>
        <v>-841075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7" ht="24.75" customHeight="1">
      <c r="A27" s="58"/>
      <c r="B27" s="76" t="s">
        <v>31</v>
      </c>
      <c r="C27" s="42">
        <v>2500000</v>
      </c>
      <c r="D27" s="42">
        <v>0</v>
      </c>
      <c r="E27" s="42">
        <v>1000000</v>
      </c>
      <c r="F27" s="42">
        <v>1500000</v>
      </c>
      <c r="G27" s="42">
        <v>0</v>
      </c>
      <c r="H27" s="28">
        <f>SUM(D27:G27)</f>
        <v>2500000</v>
      </c>
      <c r="I27" s="28">
        <f t="shared" si="4"/>
        <v>0</v>
      </c>
      <c r="J27" s="58"/>
      <c r="K27" s="58"/>
      <c r="L27" s="73">
        <f>IF(AND(D23="支出予定額",E23="支出予定額",F23="支出予定額",G23="支出予定額"),D29,0)</f>
        <v>0</v>
      </c>
      <c r="M27" s="71">
        <f>IF(AND(D23="支出済額",E23="支出予定額",F23="支出予定額",G23="支出予定額"),E29,0)</f>
        <v>0</v>
      </c>
      <c r="N27" s="71">
        <f>IF(AND(D23="支出済額",E23="支出済額",F23="支出予定額",G23="支出予定額"),F29,0)</f>
        <v>0</v>
      </c>
      <c r="O27" s="71">
        <f>IF(AND(D23="支出済額",E23="支出済額",F23="支出済額",G23="支出予定額"),G29,0)</f>
        <v>150000</v>
      </c>
      <c r="P27" s="71">
        <f t="shared" ref="P27" si="5">SUM(L27:O27)</f>
        <v>150000</v>
      </c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7" ht="24.75" customHeight="1">
      <c r="A28" s="58"/>
      <c r="B28" s="76" t="s">
        <v>32</v>
      </c>
      <c r="C28" s="45">
        <f t="shared" ref="C28:H28" si="6">SUM(C24:C27)</f>
        <v>12500000</v>
      </c>
      <c r="D28" s="29">
        <f t="shared" si="6"/>
        <v>3458217</v>
      </c>
      <c r="E28" s="28">
        <f t="shared" si="6"/>
        <v>2719406</v>
      </c>
      <c r="F28" s="28">
        <f t="shared" si="6"/>
        <v>4107056</v>
      </c>
      <c r="G28" s="28">
        <f t="shared" si="6"/>
        <v>1500000</v>
      </c>
      <c r="H28" s="28">
        <f t="shared" si="6"/>
        <v>11784679</v>
      </c>
      <c r="I28" s="28">
        <f t="shared" si="4"/>
        <v>715321</v>
      </c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7" ht="24.75" customHeight="1">
      <c r="A29" s="58"/>
      <c r="B29" s="76" t="s">
        <v>33</v>
      </c>
      <c r="C29" s="42">
        <v>1250000</v>
      </c>
      <c r="D29" s="29">
        <f>MIN(ROUNDDOWN(D28*I3,0),D15)</f>
        <v>345821</v>
      </c>
      <c r="E29" s="29">
        <f>MIN(ROUNDDOWN((D28+E28)*I3,0)-D29,D15-D29)</f>
        <v>271941</v>
      </c>
      <c r="F29" s="29">
        <f>MIN(ROUNDDOWN((D28+E28+F28)*I3,0)-D29-E29,D15-D29-E29)</f>
        <v>410705</v>
      </c>
      <c r="G29" s="29">
        <f>MIN(ROUNDDOWN(SUM(D28:G28)*I3,0)-SUM(D29:F29),D15-SUM(D29:F29))</f>
        <v>150000</v>
      </c>
      <c r="H29" s="28">
        <f>SUM(D29:G29)</f>
        <v>1178467</v>
      </c>
      <c r="I29" s="28">
        <f t="shared" si="4"/>
        <v>71533</v>
      </c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</row>
    <row r="30" spans="1:27" ht="24.75" customHeight="1">
      <c r="A30" s="58"/>
      <c r="B30" s="76" t="s">
        <v>34</v>
      </c>
      <c r="C30" s="45">
        <f t="shared" ref="C30:H30" si="7">SUM(C28:C29)</f>
        <v>13750000</v>
      </c>
      <c r="D30" s="28">
        <f t="shared" si="7"/>
        <v>3804038</v>
      </c>
      <c r="E30" s="28">
        <f t="shared" si="7"/>
        <v>2991347</v>
      </c>
      <c r="F30" s="28">
        <f t="shared" si="7"/>
        <v>4517761</v>
      </c>
      <c r="G30" s="28">
        <f t="shared" si="7"/>
        <v>1650000</v>
      </c>
      <c r="H30" s="28">
        <f t="shared" si="7"/>
        <v>12963146</v>
      </c>
      <c r="I30" s="28">
        <f t="shared" si="4"/>
        <v>786854</v>
      </c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</row>
    <row r="31" spans="1:27" ht="13.5" customHeight="1">
      <c r="A31" s="58"/>
      <c r="B31" s="68"/>
      <c r="C31" s="69"/>
      <c r="D31" s="69"/>
      <c r="E31" s="69"/>
      <c r="F31" s="69"/>
      <c r="G31" s="69"/>
      <c r="H31" s="69"/>
      <c r="I31" s="69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</row>
    <row r="32" spans="1:27" ht="13.5" customHeight="1">
      <c r="A32" s="58"/>
      <c r="B32" s="68"/>
      <c r="C32" s="69"/>
      <c r="D32" s="69"/>
      <c r="E32" s="69"/>
      <c r="F32" s="69"/>
      <c r="G32" s="69"/>
      <c r="H32" s="69"/>
      <c r="I32" s="69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</row>
    <row r="33" spans="1:27" ht="13.5" customHeight="1">
      <c r="A33" s="58"/>
      <c r="B33" s="68"/>
      <c r="C33" s="69"/>
      <c r="D33" s="69"/>
      <c r="E33" s="69"/>
      <c r="F33" s="69"/>
      <c r="G33" s="69"/>
      <c r="H33" s="69"/>
      <c r="I33" s="69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</row>
    <row r="34" spans="1:27" ht="13.5" customHeight="1">
      <c r="A34" s="58"/>
      <c r="B34" s="68"/>
      <c r="C34" s="69"/>
      <c r="D34" s="69"/>
      <c r="E34" s="69"/>
      <c r="F34" s="69"/>
      <c r="G34" s="69"/>
      <c r="H34" s="69"/>
      <c r="I34" s="69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</row>
    <row r="35" spans="1:27" ht="13.5" customHeight="1">
      <c r="A35" s="58"/>
      <c r="B35" s="68"/>
      <c r="C35" s="69"/>
      <c r="D35" s="69"/>
      <c r="E35" s="69"/>
      <c r="F35" s="69"/>
      <c r="G35" s="69"/>
      <c r="H35" s="69"/>
      <c r="I35" s="69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</row>
    <row r="36" spans="1:27" ht="13.5" customHeight="1">
      <c r="A36" s="58"/>
      <c r="B36" s="68"/>
      <c r="C36" s="69"/>
      <c r="D36" s="69"/>
      <c r="E36" s="69"/>
      <c r="F36" s="69"/>
      <c r="G36" s="69"/>
      <c r="H36" s="69"/>
      <c r="I36" s="69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1:27" ht="13.5" customHeight="1">
      <c r="A37" s="58"/>
      <c r="B37" s="68"/>
      <c r="C37" s="69"/>
      <c r="D37" s="69"/>
      <c r="E37" s="69"/>
      <c r="F37" s="69"/>
      <c r="G37" s="69"/>
      <c r="H37" s="69"/>
      <c r="I37" s="69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</row>
    <row r="38" spans="1:27" ht="13.5" customHeight="1">
      <c r="A38" s="58"/>
      <c r="B38" s="68"/>
      <c r="C38" s="69"/>
      <c r="D38" s="69"/>
      <c r="E38" s="69"/>
      <c r="F38" s="69"/>
      <c r="G38" s="69"/>
      <c r="H38" s="69"/>
      <c r="I38" s="69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</row>
    <row r="39" spans="1:27" ht="13.5" customHeight="1">
      <c r="A39" s="58"/>
      <c r="B39" s="68"/>
      <c r="C39" s="69"/>
      <c r="D39" s="69"/>
      <c r="E39" s="69"/>
      <c r="F39" s="69"/>
      <c r="G39" s="69"/>
      <c r="H39" s="69"/>
      <c r="I39" s="69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</row>
    <row r="40" spans="1:27" ht="13.5" customHeight="1">
      <c r="A40" s="58"/>
      <c r="B40" s="68"/>
      <c r="C40" s="69"/>
      <c r="D40" s="69"/>
      <c r="E40" s="69"/>
      <c r="F40" s="69"/>
      <c r="G40" s="69"/>
      <c r="H40" s="69"/>
      <c r="I40" s="69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</row>
    <row r="41" spans="1:27" ht="13.5" customHeight="1">
      <c r="A41" s="58"/>
      <c r="B41" s="68"/>
      <c r="C41" s="69"/>
      <c r="D41" s="69"/>
      <c r="E41" s="69"/>
      <c r="F41" s="69"/>
      <c r="G41" s="69"/>
      <c r="H41" s="69"/>
      <c r="I41" s="6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</row>
    <row r="42" spans="1:27" ht="13.5" customHeight="1">
      <c r="A42" s="58"/>
      <c r="B42" s="68"/>
      <c r="C42" s="69"/>
      <c r="D42" s="69"/>
      <c r="E42" s="69"/>
      <c r="F42" s="69"/>
      <c r="G42" s="69"/>
      <c r="H42" s="69"/>
      <c r="I42" s="69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</row>
    <row r="43" spans="1:27" ht="13.5" customHeight="1">
      <c r="A43" s="58"/>
      <c r="B43" s="68"/>
      <c r="C43" s="69"/>
      <c r="D43" s="69"/>
      <c r="E43" s="69"/>
      <c r="F43" s="69"/>
      <c r="G43" s="69"/>
      <c r="H43" s="69"/>
      <c r="I43" s="69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</row>
    <row r="44" spans="1:27" ht="13.5" customHeight="1">
      <c r="A44" s="58"/>
      <c r="B44" s="68"/>
      <c r="C44" s="69"/>
      <c r="D44" s="69"/>
      <c r="E44" s="69"/>
      <c r="F44" s="69"/>
      <c r="G44" s="69"/>
      <c r="H44" s="69"/>
      <c r="I44" s="69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</row>
    <row r="45" spans="1:27" ht="13.5" customHeight="1">
      <c r="A45" s="58"/>
      <c r="B45" s="68"/>
      <c r="C45" s="69"/>
      <c r="D45" s="69"/>
      <c r="E45" s="69"/>
      <c r="F45" s="69"/>
      <c r="G45" s="69"/>
      <c r="H45" s="69"/>
      <c r="I45" s="69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</row>
    <row r="46" spans="1:27" ht="13.5" customHeight="1">
      <c r="A46" s="58"/>
      <c r="B46" s="68"/>
      <c r="C46" s="69"/>
      <c r="D46" s="69"/>
      <c r="E46" s="69"/>
      <c r="F46" s="69"/>
      <c r="G46" s="69"/>
      <c r="H46" s="69"/>
      <c r="I46" s="69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</row>
    <row r="47" spans="1:27" ht="13.5" customHeight="1">
      <c r="A47" s="58"/>
      <c r="B47" s="68"/>
      <c r="C47" s="69"/>
      <c r="D47" s="69"/>
      <c r="E47" s="69"/>
      <c r="F47" s="69"/>
      <c r="G47" s="69"/>
      <c r="H47" s="69"/>
      <c r="I47" s="69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</row>
    <row r="48" spans="1:27" ht="13.5" customHeight="1">
      <c r="A48" s="58"/>
      <c r="B48" s="68"/>
      <c r="C48" s="69"/>
      <c r="D48" s="69"/>
      <c r="E48" s="69"/>
      <c r="F48" s="69"/>
      <c r="G48" s="69"/>
      <c r="H48" s="69"/>
      <c r="I48" s="69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</row>
    <row r="49" spans="1:27" ht="13.5" customHeight="1">
      <c r="A49" s="58"/>
      <c r="B49" s="68"/>
      <c r="C49" s="69"/>
      <c r="D49" s="69"/>
      <c r="E49" s="69"/>
      <c r="F49" s="69"/>
      <c r="G49" s="69"/>
      <c r="H49" s="69"/>
      <c r="I49" s="69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</row>
    <row r="50" spans="1:27" ht="13.5" customHeight="1">
      <c r="A50" s="58"/>
      <c r="B50" s="68"/>
      <c r="C50" s="69"/>
      <c r="D50" s="69"/>
      <c r="E50" s="69"/>
      <c r="F50" s="69"/>
      <c r="G50" s="69"/>
      <c r="H50" s="69"/>
      <c r="I50" s="69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</row>
    <row r="51" spans="1:27" ht="13.5" customHeight="1">
      <c r="A51" s="58"/>
      <c r="B51" s="68"/>
      <c r="C51" s="69"/>
      <c r="D51" s="69"/>
      <c r="E51" s="69"/>
      <c r="F51" s="69"/>
      <c r="G51" s="69"/>
      <c r="H51" s="69"/>
      <c r="I51" s="69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</row>
    <row r="52" spans="1:27" ht="13.5" customHeight="1">
      <c r="A52" s="58"/>
      <c r="B52" s="68"/>
      <c r="C52" s="69"/>
      <c r="D52" s="69"/>
      <c r="E52" s="69"/>
      <c r="F52" s="69"/>
      <c r="G52" s="69"/>
      <c r="H52" s="69"/>
      <c r="I52" s="69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</row>
    <row r="53" spans="1:27" ht="13.5" customHeight="1">
      <c r="A53" s="58"/>
      <c r="B53" s="68"/>
      <c r="C53" s="69"/>
      <c r="D53" s="69"/>
      <c r="E53" s="69"/>
      <c r="F53" s="69"/>
      <c r="G53" s="69"/>
      <c r="H53" s="69"/>
      <c r="I53" s="69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</row>
    <row r="54" spans="1:27" ht="13.5" customHeight="1">
      <c r="A54" s="58"/>
      <c r="B54" s="68"/>
      <c r="C54" s="69"/>
      <c r="D54" s="69"/>
      <c r="E54" s="69"/>
      <c r="F54" s="69"/>
      <c r="G54" s="69"/>
      <c r="H54" s="69"/>
      <c r="I54" s="69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</row>
    <row r="55" spans="1:27" ht="13.5" customHeight="1">
      <c r="A55" s="58"/>
      <c r="B55" s="68"/>
      <c r="C55" s="69"/>
      <c r="D55" s="69"/>
      <c r="E55" s="69"/>
      <c r="F55" s="69"/>
      <c r="G55" s="69"/>
      <c r="H55" s="69"/>
      <c r="I55" s="69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</row>
    <row r="56" spans="1:27" ht="13.5" customHeight="1">
      <c r="A56" s="58"/>
      <c r="B56" s="68"/>
      <c r="C56" s="69"/>
      <c r="D56" s="69"/>
      <c r="E56" s="69"/>
      <c r="F56" s="69"/>
      <c r="G56" s="69"/>
      <c r="H56" s="69"/>
      <c r="I56" s="69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</row>
    <row r="57" spans="1:27">
      <c r="Y57" s="40"/>
      <c r="Z57" s="40"/>
    </row>
  </sheetData>
  <sheetProtection sheet="1" objects="1" scenarios="1"/>
  <mergeCells count="14">
    <mergeCell ref="D6:G6"/>
    <mergeCell ref="E7:F7"/>
    <mergeCell ref="B11:D11"/>
    <mergeCell ref="B13:C13"/>
    <mergeCell ref="L13:M13"/>
    <mergeCell ref="B14:C14"/>
    <mergeCell ref="H22:H23"/>
    <mergeCell ref="I22:I23"/>
    <mergeCell ref="B15:C15"/>
    <mergeCell ref="B16:C16"/>
    <mergeCell ref="B18:F18"/>
    <mergeCell ref="B20:E20"/>
    <mergeCell ref="B22:B23"/>
    <mergeCell ref="C22:C23"/>
  </mergeCells>
  <phoneticPr fontId="2"/>
  <dataValidations count="2">
    <dataValidation type="list" allowBlank="1" showInputMessage="1" showErrorMessage="1" sqref="E7:F7" xr:uid="{01289B64-722E-4439-89D1-B40B9E7E80B7}">
      <formula1>"選択してください。,第1四半期分,第2四半期分,第3四半期分,第4四半期分"</formula1>
    </dataValidation>
    <dataValidation type="list" allowBlank="1" showInputMessage="1" showErrorMessage="1" sqref="WVM983082:WVP983082 JA27:JD27 SW27:SZ27 ACS27:ACV27 AMO27:AMR27 AWK27:AWN27 BGG27:BGJ27 BQC27:BQF27 BZY27:CAB27 CJU27:CJX27 CTQ27:CTT27 DDM27:DDP27 DNI27:DNL27 DXE27:DXH27 EHA27:EHD27 EQW27:EQZ27 FAS27:FAV27 FKO27:FKR27 FUK27:FUN27 GEG27:GEJ27 GOC27:GOF27 GXY27:GYB27 HHU27:HHX27 HRQ27:HRT27 IBM27:IBP27 ILI27:ILL27 IVE27:IVH27 JFA27:JFD27 JOW27:JOZ27 JYS27:JYV27 KIO27:KIR27 KSK27:KSN27 LCG27:LCJ27 LMC27:LMF27 LVY27:LWB27 MFU27:MFX27 MPQ27:MPT27 MZM27:MZP27 NJI27:NJL27 NTE27:NTH27 ODA27:ODD27 OMW27:OMZ27 OWS27:OWV27 PGO27:PGR27 PQK27:PQN27 QAG27:QAJ27 QKC27:QKF27 QTY27:QUB27 RDU27:RDX27 RNQ27:RNT27 RXM27:RXP27 SHI27:SHL27 SRE27:SRH27 TBA27:TBD27 TKW27:TKZ27 TUS27:TUV27 UEO27:UER27 UOK27:UON27 UYG27:UYJ27 VIC27:VIF27 VRY27:VSB27 WBU27:WBX27 WLQ27:WLT27 WVM27:WVP27 D65574:G65574 JA65578:JD65578 SW65578:SZ65578 ACS65578:ACV65578 AMO65578:AMR65578 AWK65578:AWN65578 BGG65578:BGJ65578 BQC65578:BQF65578 BZY65578:CAB65578 CJU65578:CJX65578 CTQ65578:CTT65578 DDM65578:DDP65578 DNI65578:DNL65578 DXE65578:DXH65578 EHA65578:EHD65578 EQW65578:EQZ65578 FAS65578:FAV65578 FKO65578:FKR65578 FUK65578:FUN65578 GEG65578:GEJ65578 GOC65578:GOF65578 GXY65578:GYB65578 HHU65578:HHX65578 HRQ65578:HRT65578 IBM65578:IBP65578 ILI65578:ILL65578 IVE65578:IVH65578 JFA65578:JFD65578 JOW65578:JOZ65578 JYS65578:JYV65578 KIO65578:KIR65578 KSK65578:KSN65578 LCG65578:LCJ65578 LMC65578:LMF65578 LVY65578:LWB65578 MFU65578:MFX65578 MPQ65578:MPT65578 MZM65578:MZP65578 NJI65578:NJL65578 NTE65578:NTH65578 ODA65578:ODD65578 OMW65578:OMZ65578 OWS65578:OWV65578 PGO65578:PGR65578 PQK65578:PQN65578 QAG65578:QAJ65578 QKC65578:QKF65578 QTY65578:QUB65578 RDU65578:RDX65578 RNQ65578:RNT65578 RXM65578:RXP65578 SHI65578:SHL65578 SRE65578:SRH65578 TBA65578:TBD65578 TKW65578:TKZ65578 TUS65578:TUV65578 UEO65578:UER65578 UOK65578:UON65578 UYG65578:UYJ65578 VIC65578:VIF65578 VRY65578:VSB65578 WBU65578:WBX65578 WLQ65578:WLT65578 WVM65578:WVP65578 D131110:G131110 JA131114:JD131114 SW131114:SZ131114 ACS131114:ACV131114 AMO131114:AMR131114 AWK131114:AWN131114 BGG131114:BGJ131114 BQC131114:BQF131114 BZY131114:CAB131114 CJU131114:CJX131114 CTQ131114:CTT131114 DDM131114:DDP131114 DNI131114:DNL131114 DXE131114:DXH131114 EHA131114:EHD131114 EQW131114:EQZ131114 FAS131114:FAV131114 FKO131114:FKR131114 FUK131114:FUN131114 GEG131114:GEJ131114 GOC131114:GOF131114 GXY131114:GYB131114 HHU131114:HHX131114 HRQ131114:HRT131114 IBM131114:IBP131114 ILI131114:ILL131114 IVE131114:IVH131114 JFA131114:JFD131114 JOW131114:JOZ131114 JYS131114:JYV131114 KIO131114:KIR131114 KSK131114:KSN131114 LCG131114:LCJ131114 LMC131114:LMF131114 LVY131114:LWB131114 MFU131114:MFX131114 MPQ131114:MPT131114 MZM131114:MZP131114 NJI131114:NJL131114 NTE131114:NTH131114 ODA131114:ODD131114 OMW131114:OMZ131114 OWS131114:OWV131114 PGO131114:PGR131114 PQK131114:PQN131114 QAG131114:QAJ131114 QKC131114:QKF131114 QTY131114:QUB131114 RDU131114:RDX131114 RNQ131114:RNT131114 RXM131114:RXP131114 SHI131114:SHL131114 SRE131114:SRH131114 TBA131114:TBD131114 TKW131114:TKZ131114 TUS131114:TUV131114 UEO131114:UER131114 UOK131114:UON131114 UYG131114:UYJ131114 VIC131114:VIF131114 VRY131114:VSB131114 WBU131114:WBX131114 WLQ131114:WLT131114 WVM131114:WVP131114 D196646:G196646 JA196650:JD196650 SW196650:SZ196650 ACS196650:ACV196650 AMO196650:AMR196650 AWK196650:AWN196650 BGG196650:BGJ196650 BQC196650:BQF196650 BZY196650:CAB196650 CJU196650:CJX196650 CTQ196650:CTT196650 DDM196650:DDP196650 DNI196650:DNL196650 DXE196650:DXH196650 EHA196650:EHD196650 EQW196650:EQZ196650 FAS196650:FAV196650 FKO196650:FKR196650 FUK196650:FUN196650 GEG196650:GEJ196650 GOC196650:GOF196650 GXY196650:GYB196650 HHU196650:HHX196650 HRQ196650:HRT196650 IBM196650:IBP196650 ILI196650:ILL196650 IVE196650:IVH196650 JFA196650:JFD196650 JOW196650:JOZ196650 JYS196650:JYV196650 KIO196650:KIR196650 KSK196650:KSN196650 LCG196650:LCJ196650 LMC196650:LMF196650 LVY196650:LWB196650 MFU196650:MFX196650 MPQ196650:MPT196650 MZM196650:MZP196650 NJI196650:NJL196650 NTE196650:NTH196650 ODA196650:ODD196650 OMW196650:OMZ196650 OWS196650:OWV196650 PGO196650:PGR196650 PQK196650:PQN196650 QAG196650:QAJ196650 QKC196650:QKF196650 QTY196650:QUB196650 RDU196650:RDX196650 RNQ196650:RNT196650 RXM196650:RXP196650 SHI196650:SHL196650 SRE196650:SRH196650 TBA196650:TBD196650 TKW196650:TKZ196650 TUS196650:TUV196650 UEO196650:UER196650 UOK196650:UON196650 UYG196650:UYJ196650 VIC196650:VIF196650 VRY196650:VSB196650 WBU196650:WBX196650 WLQ196650:WLT196650 WVM196650:WVP196650 D262182:G262182 JA262186:JD262186 SW262186:SZ262186 ACS262186:ACV262186 AMO262186:AMR262186 AWK262186:AWN262186 BGG262186:BGJ262186 BQC262186:BQF262186 BZY262186:CAB262186 CJU262186:CJX262186 CTQ262186:CTT262186 DDM262186:DDP262186 DNI262186:DNL262186 DXE262186:DXH262186 EHA262186:EHD262186 EQW262186:EQZ262186 FAS262186:FAV262186 FKO262186:FKR262186 FUK262186:FUN262186 GEG262186:GEJ262186 GOC262186:GOF262186 GXY262186:GYB262186 HHU262186:HHX262186 HRQ262186:HRT262186 IBM262186:IBP262186 ILI262186:ILL262186 IVE262186:IVH262186 JFA262186:JFD262186 JOW262186:JOZ262186 JYS262186:JYV262186 KIO262186:KIR262186 KSK262186:KSN262186 LCG262186:LCJ262186 LMC262186:LMF262186 LVY262186:LWB262186 MFU262186:MFX262186 MPQ262186:MPT262186 MZM262186:MZP262186 NJI262186:NJL262186 NTE262186:NTH262186 ODA262186:ODD262186 OMW262186:OMZ262186 OWS262186:OWV262186 PGO262186:PGR262186 PQK262186:PQN262186 QAG262186:QAJ262186 QKC262186:QKF262186 QTY262186:QUB262186 RDU262186:RDX262186 RNQ262186:RNT262186 RXM262186:RXP262186 SHI262186:SHL262186 SRE262186:SRH262186 TBA262186:TBD262186 TKW262186:TKZ262186 TUS262186:TUV262186 UEO262186:UER262186 UOK262186:UON262186 UYG262186:UYJ262186 VIC262186:VIF262186 VRY262186:VSB262186 WBU262186:WBX262186 WLQ262186:WLT262186 WVM262186:WVP262186 D327718:G327718 JA327722:JD327722 SW327722:SZ327722 ACS327722:ACV327722 AMO327722:AMR327722 AWK327722:AWN327722 BGG327722:BGJ327722 BQC327722:BQF327722 BZY327722:CAB327722 CJU327722:CJX327722 CTQ327722:CTT327722 DDM327722:DDP327722 DNI327722:DNL327722 DXE327722:DXH327722 EHA327722:EHD327722 EQW327722:EQZ327722 FAS327722:FAV327722 FKO327722:FKR327722 FUK327722:FUN327722 GEG327722:GEJ327722 GOC327722:GOF327722 GXY327722:GYB327722 HHU327722:HHX327722 HRQ327722:HRT327722 IBM327722:IBP327722 ILI327722:ILL327722 IVE327722:IVH327722 JFA327722:JFD327722 JOW327722:JOZ327722 JYS327722:JYV327722 KIO327722:KIR327722 KSK327722:KSN327722 LCG327722:LCJ327722 LMC327722:LMF327722 LVY327722:LWB327722 MFU327722:MFX327722 MPQ327722:MPT327722 MZM327722:MZP327722 NJI327722:NJL327722 NTE327722:NTH327722 ODA327722:ODD327722 OMW327722:OMZ327722 OWS327722:OWV327722 PGO327722:PGR327722 PQK327722:PQN327722 QAG327722:QAJ327722 QKC327722:QKF327722 QTY327722:QUB327722 RDU327722:RDX327722 RNQ327722:RNT327722 RXM327722:RXP327722 SHI327722:SHL327722 SRE327722:SRH327722 TBA327722:TBD327722 TKW327722:TKZ327722 TUS327722:TUV327722 UEO327722:UER327722 UOK327722:UON327722 UYG327722:UYJ327722 VIC327722:VIF327722 VRY327722:VSB327722 WBU327722:WBX327722 WLQ327722:WLT327722 WVM327722:WVP327722 D393254:G393254 JA393258:JD393258 SW393258:SZ393258 ACS393258:ACV393258 AMO393258:AMR393258 AWK393258:AWN393258 BGG393258:BGJ393258 BQC393258:BQF393258 BZY393258:CAB393258 CJU393258:CJX393258 CTQ393258:CTT393258 DDM393258:DDP393258 DNI393258:DNL393258 DXE393258:DXH393258 EHA393258:EHD393258 EQW393258:EQZ393258 FAS393258:FAV393258 FKO393258:FKR393258 FUK393258:FUN393258 GEG393258:GEJ393258 GOC393258:GOF393258 GXY393258:GYB393258 HHU393258:HHX393258 HRQ393258:HRT393258 IBM393258:IBP393258 ILI393258:ILL393258 IVE393258:IVH393258 JFA393258:JFD393258 JOW393258:JOZ393258 JYS393258:JYV393258 KIO393258:KIR393258 KSK393258:KSN393258 LCG393258:LCJ393258 LMC393258:LMF393258 LVY393258:LWB393258 MFU393258:MFX393258 MPQ393258:MPT393258 MZM393258:MZP393258 NJI393258:NJL393258 NTE393258:NTH393258 ODA393258:ODD393258 OMW393258:OMZ393258 OWS393258:OWV393258 PGO393258:PGR393258 PQK393258:PQN393258 QAG393258:QAJ393258 QKC393258:QKF393258 QTY393258:QUB393258 RDU393258:RDX393258 RNQ393258:RNT393258 RXM393258:RXP393258 SHI393258:SHL393258 SRE393258:SRH393258 TBA393258:TBD393258 TKW393258:TKZ393258 TUS393258:TUV393258 UEO393258:UER393258 UOK393258:UON393258 UYG393258:UYJ393258 VIC393258:VIF393258 VRY393258:VSB393258 WBU393258:WBX393258 WLQ393258:WLT393258 WVM393258:WVP393258 D458790:G458790 JA458794:JD458794 SW458794:SZ458794 ACS458794:ACV458794 AMO458794:AMR458794 AWK458794:AWN458794 BGG458794:BGJ458794 BQC458794:BQF458794 BZY458794:CAB458794 CJU458794:CJX458794 CTQ458794:CTT458794 DDM458794:DDP458794 DNI458794:DNL458794 DXE458794:DXH458794 EHA458794:EHD458794 EQW458794:EQZ458794 FAS458794:FAV458794 FKO458794:FKR458794 FUK458794:FUN458794 GEG458794:GEJ458794 GOC458794:GOF458794 GXY458794:GYB458794 HHU458794:HHX458794 HRQ458794:HRT458794 IBM458794:IBP458794 ILI458794:ILL458794 IVE458794:IVH458794 JFA458794:JFD458794 JOW458794:JOZ458794 JYS458794:JYV458794 KIO458794:KIR458794 KSK458794:KSN458794 LCG458794:LCJ458794 LMC458794:LMF458794 LVY458794:LWB458794 MFU458794:MFX458794 MPQ458794:MPT458794 MZM458794:MZP458794 NJI458794:NJL458794 NTE458794:NTH458794 ODA458794:ODD458794 OMW458794:OMZ458794 OWS458794:OWV458794 PGO458794:PGR458794 PQK458794:PQN458794 QAG458794:QAJ458794 QKC458794:QKF458794 QTY458794:QUB458794 RDU458794:RDX458794 RNQ458794:RNT458794 RXM458794:RXP458794 SHI458794:SHL458794 SRE458794:SRH458794 TBA458794:TBD458794 TKW458794:TKZ458794 TUS458794:TUV458794 UEO458794:UER458794 UOK458794:UON458794 UYG458794:UYJ458794 VIC458794:VIF458794 VRY458794:VSB458794 WBU458794:WBX458794 WLQ458794:WLT458794 WVM458794:WVP458794 D524326:G524326 JA524330:JD524330 SW524330:SZ524330 ACS524330:ACV524330 AMO524330:AMR524330 AWK524330:AWN524330 BGG524330:BGJ524330 BQC524330:BQF524330 BZY524330:CAB524330 CJU524330:CJX524330 CTQ524330:CTT524330 DDM524330:DDP524330 DNI524330:DNL524330 DXE524330:DXH524330 EHA524330:EHD524330 EQW524330:EQZ524330 FAS524330:FAV524330 FKO524330:FKR524330 FUK524330:FUN524330 GEG524330:GEJ524330 GOC524330:GOF524330 GXY524330:GYB524330 HHU524330:HHX524330 HRQ524330:HRT524330 IBM524330:IBP524330 ILI524330:ILL524330 IVE524330:IVH524330 JFA524330:JFD524330 JOW524330:JOZ524330 JYS524330:JYV524330 KIO524330:KIR524330 KSK524330:KSN524330 LCG524330:LCJ524330 LMC524330:LMF524330 LVY524330:LWB524330 MFU524330:MFX524330 MPQ524330:MPT524330 MZM524330:MZP524330 NJI524330:NJL524330 NTE524330:NTH524330 ODA524330:ODD524330 OMW524330:OMZ524330 OWS524330:OWV524330 PGO524330:PGR524330 PQK524330:PQN524330 QAG524330:QAJ524330 QKC524330:QKF524330 QTY524330:QUB524330 RDU524330:RDX524330 RNQ524330:RNT524330 RXM524330:RXP524330 SHI524330:SHL524330 SRE524330:SRH524330 TBA524330:TBD524330 TKW524330:TKZ524330 TUS524330:TUV524330 UEO524330:UER524330 UOK524330:UON524330 UYG524330:UYJ524330 VIC524330:VIF524330 VRY524330:VSB524330 WBU524330:WBX524330 WLQ524330:WLT524330 WVM524330:WVP524330 D589862:G589862 JA589866:JD589866 SW589866:SZ589866 ACS589866:ACV589866 AMO589866:AMR589866 AWK589866:AWN589866 BGG589866:BGJ589866 BQC589866:BQF589866 BZY589866:CAB589866 CJU589866:CJX589866 CTQ589866:CTT589866 DDM589866:DDP589866 DNI589866:DNL589866 DXE589866:DXH589866 EHA589866:EHD589866 EQW589866:EQZ589866 FAS589866:FAV589866 FKO589866:FKR589866 FUK589866:FUN589866 GEG589866:GEJ589866 GOC589866:GOF589866 GXY589866:GYB589866 HHU589866:HHX589866 HRQ589866:HRT589866 IBM589866:IBP589866 ILI589866:ILL589866 IVE589866:IVH589866 JFA589866:JFD589866 JOW589866:JOZ589866 JYS589866:JYV589866 KIO589866:KIR589866 KSK589866:KSN589866 LCG589866:LCJ589866 LMC589866:LMF589866 LVY589866:LWB589866 MFU589866:MFX589866 MPQ589866:MPT589866 MZM589866:MZP589866 NJI589866:NJL589866 NTE589866:NTH589866 ODA589866:ODD589866 OMW589866:OMZ589866 OWS589866:OWV589866 PGO589866:PGR589866 PQK589866:PQN589866 QAG589866:QAJ589866 QKC589866:QKF589866 QTY589866:QUB589866 RDU589866:RDX589866 RNQ589866:RNT589866 RXM589866:RXP589866 SHI589866:SHL589866 SRE589866:SRH589866 TBA589866:TBD589866 TKW589866:TKZ589866 TUS589866:TUV589866 UEO589866:UER589866 UOK589866:UON589866 UYG589866:UYJ589866 VIC589866:VIF589866 VRY589866:VSB589866 WBU589866:WBX589866 WLQ589866:WLT589866 WVM589866:WVP589866 D655398:G655398 JA655402:JD655402 SW655402:SZ655402 ACS655402:ACV655402 AMO655402:AMR655402 AWK655402:AWN655402 BGG655402:BGJ655402 BQC655402:BQF655402 BZY655402:CAB655402 CJU655402:CJX655402 CTQ655402:CTT655402 DDM655402:DDP655402 DNI655402:DNL655402 DXE655402:DXH655402 EHA655402:EHD655402 EQW655402:EQZ655402 FAS655402:FAV655402 FKO655402:FKR655402 FUK655402:FUN655402 GEG655402:GEJ655402 GOC655402:GOF655402 GXY655402:GYB655402 HHU655402:HHX655402 HRQ655402:HRT655402 IBM655402:IBP655402 ILI655402:ILL655402 IVE655402:IVH655402 JFA655402:JFD655402 JOW655402:JOZ655402 JYS655402:JYV655402 KIO655402:KIR655402 KSK655402:KSN655402 LCG655402:LCJ655402 LMC655402:LMF655402 LVY655402:LWB655402 MFU655402:MFX655402 MPQ655402:MPT655402 MZM655402:MZP655402 NJI655402:NJL655402 NTE655402:NTH655402 ODA655402:ODD655402 OMW655402:OMZ655402 OWS655402:OWV655402 PGO655402:PGR655402 PQK655402:PQN655402 QAG655402:QAJ655402 QKC655402:QKF655402 QTY655402:QUB655402 RDU655402:RDX655402 RNQ655402:RNT655402 RXM655402:RXP655402 SHI655402:SHL655402 SRE655402:SRH655402 TBA655402:TBD655402 TKW655402:TKZ655402 TUS655402:TUV655402 UEO655402:UER655402 UOK655402:UON655402 UYG655402:UYJ655402 VIC655402:VIF655402 VRY655402:VSB655402 WBU655402:WBX655402 WLQ655402:WLT655402 WVM655402:WVP655402 D720934:G720934 JA720938:JD720938 SW720938:SZ720938 ACS720938:ACV720938 AMO720938:AMR720938 AWK720938:AWN720938 BGG720938:BGJ720938 BQC720938:BQF720938 BZY720938:CAB720938 CJU720938:CJX720938 CTQ720938:CTT720938 DDM720938:DDP720938 DNI720938:DNL720938 DXE720938:DXH720938 EHA720938:EHD720938 EQW720938:EQZ720938 FAS720938:FAV720938 FKO720938:FKR720938 FUK720938:FUN720938 GEG720938:GEJ720938 GOC720938:GOF720938 GXY720938:GYB720938 HHU720938:HHX720938 HRQ720938:HRT720938 IBM720938:IBP720938 ILI720938:ILL720938 IVE720938:IVH720938 JFA720938:JFD720938 JOW720938:JOZ720938 JYS720938:JYV720938 KIO720938:KIR720938 KSK720938:KSN720938 LCG720938:LCJ720938 LMC720938:LMF720938 LVY720938:LWB720938 MFU720938:MFX720938 MPQ720938:MPT720938 MZM720938:MZP720938 NJI720938:NJL720938 NTE720938:NTH720938 ODA720938:ODD720938 OMW720938:OMZ720938 OWS720938:OWV720938 PGO720938:PGR720938 PQK720938:PQN720938 QAG720938:QAJ720938 QKC720938:QKF720938 QTY720938:QUB720938 RDU720938:RDX720938 RNQ720938:RNT720938 RXM720938:RXP720938 SHI720938:SHL720938 SRE720938:SRH720938 TBA720938:TBD720938 TKW720938:TKZ720938 TUS720938:TUV720938 UEO720938:UER720938 UOK720938:UON720938 UYG720938:UYJ720938 VIC720938:VIF720938 VRY720938:VSB720938 WBU720938:WBX720938 WLQ720938:WLT720938 WVM720938:WVP720938 D786470:G786470 JA786474:JD786474 SW786474:SZ786474 ACS786474:ACV786474 AMO786474:AMR786474 AWK786474:AWN786474 BGG786474:BGJ786474 BQC786474:BQF786474 BZY786474:CAB786474 CJU786474:CJX786474 CTQ786474:CTT786474 DDM786474:DDP786474 DNI786474:DNL786474 DXE786474:DXH786474 EHA786474:EHD786474 EQW786474:EQZ786474 FAS786474:FAV786474 FKO786474:FKR786474 FUK786474:FUN786474 GEG786474:GEJ786474 GOC786474:GOF786474 GXY786474:GYB786474 HHU786474:HHX786474 HRQ786474:HRT786474 IBM786474:IBP786474 ILI786474:ILL786474 IVE786474:IVH786474 JFA786474:JFD786474 JOW786474:JOZ786474 JYS786474:JYV786474 KIO786474:KIR786474 KSK786474:KSN786474 LCG786474:LCJ786474 LMC786474:LMF786474 LVY786474:LWB786474 MFU786474:MFX786474 MPQ786474:MPT786474 MZM786474:MZP786474 NJI786474:NJL786474 NTE786474:NTH786474 ODA786474:ODD786474 OMW786474:OMZ786474 OWS786474:OWV786474 PGO786474:PGR786474 PQK786474:PQN786474 QAG786474:QAJ786474 QKC786474:QKF786474 QTY786474:QUB786474 RDU786474:RDX786474 RNQ786474:RNT786474 RXM786474:RXP786474 SHI786474:SHL786474 SRE786474:SRH786474 TBA786474:TBD786474 TKW786474:TKZ786474 TUS786474:TUV786474 UEO786474:UER786474 UOK786474:UON786474 UYG786474:UYJ786474 VIC786474:VIF786474 VRY786474:VSB786474 WBU786474:WBX786474 WLQ786474:WLT786474 WVM786474:WVP786474 D852006:G852006 JA852010:JD852010 SW852010:SZ852010 ACS852010:ACV852010 AMO852010:AMR852010 AWK852010:AWN852010 BGG852010:BGJ852010 BQC852010:BQF852010 BZY852010:CAB852010 CJU852010:CJX852010 CTQ852010:CTT852010 DDM852010:DDP852010 DNI852010:DNL852010 DXE852010:DXH852010 EHA852010:EHD852010 EQW852010:EQZ852010 FAS852010:FAV852010 FKO852010:FKR852010 FUK852010:FUN852010 GEG852010:GEJ852010 GOC852010:GOF852010 GXY852010:GYB852010 HHU852010:HHX852010 HRQ852010:HRT852010 IBM852010:IBP852010 ILI852010:ILL852010 IVE852010:IVH852010 JFA852010:JFD852010 JOW852010:JOZ852010 JYS852010:JYV852010 KIO852010:KIR852010 KSK852010:KSN852010 LCG852010:LCJ852010 LMC852010:LMF852010 LVY852010:LWB852010 MFU852010:MFX852010 MPQ852010:MPT852010 MZM852010:MZP852010 NJI852010:NJL852010 NTE852010:NTH852010 ODA852010:ODD852010 OMW852010:OMZ852010 OWS852010:OWV852010 PGO852010:PGR852010 PQK852010:PQN852010 QAG852010:QAJ852010 QKC852010:QKF852010 QTY852010:QUB852010 RDU852010:RDX852010 RNQ852010:RNT852010 RXM852010:RXP852010 SHI852010:SHL852010 SRE852010:SRH852010 TBA852010:TBD852010 TKW852010:TKZ852010 TUS852010:TUV852010 UEO852010:UER852010 UOK852010:UON852010 UYG852010:UYJ852010 VIC852010:VIF852010 VRY852010:VSB852010 WBU852010:WBX852010 WLQ852010:WLT852010 WVM852010:WVP852010 D917542:G917542 JA917546:JD917546 SW917546:SZ917546 ACS917546:ACV917546 AMO917546:AMR917546 AWK917546:AWN917546 BGG917546:BGJ917546 BQC917546:BQF917546 BZY917546:CAB917546 CJU917546:CJX917546 CTQ917546:CTT917546 DDM917546:DDP917546 DNI917546:DNL917546 DXE917546:DXH917546 EHA917546:EHD917546 EQW917546:EQZ917546 FAS917546:FAV917546 FKO917546:FKR917546 FUK917546:FUN917546 GEG917546:GEJ917546 GOC917546:GOF917546 GXY917546:GYB917546 HHU917546:HHX917546 HRQ917546:HRT917546 IBM917546:IBP917546 ILI917546:ILL917546 IVE917546:IVH917546 JFA917546:JFD917546 JOW917546:JOZ917546 JYS917546:JYV917546 KIO917546:KIR917546 KSK917546:KSN917546 LCG917546:LCJ917546 LMC917546:LMF917546 LVY917546:LWB917546 MFU917546:MFX917546 MPQ917546:MPT917546 MZM917546:MZP917546 NJI917546:NJL917546 NTE917546:NTH917546 ODA917546:ODD917546 OMW917546:OMZ917546 OWS917546:OWV917546 PGO917546:PGR917546 PQK917546:PQN917546 QAG917546:QAJ917546 QKC917546:QKF917546 QTY917546:QUB917546 RDU917546:RDX917546 RNQ917546:RNT917546 RXM917546:RXP917546 SHI917546:SHL917546 SRE917546:SRH917546 TBA917546:TBD917546 TKW917546:TKZ917546 TUS917546:TUV917546 UEO917546:UER917546 UOK917546:UON917546 UYG917546:UYJ917546 VIC917546:VIF917546 VRY917546:VSB917546 WBU917546:WBX917546 WLQ917546:WLT917546 WVM917546:WVP917546 D983078:G983078 JA983082:JD983082 SW983082:SZ983082 ACS983082:ACV983082 AMO983082:AMR983082 AWK983082:AWN983082 BGG983082:BGJ983082 BQC983082:BQF983082 BZY983082:CAB983082 CJU983082:CJX983082 CTQ983082:CTT983082 DDM983082:DDP983082 DNI983082:DNL983082 DXE983082:DXH983082 EHA983082:EHD983082 EQW983082:EQZ983082 FAS983082:FAV983082 FKO983082:FKR983082 FUK983082:FUN983082 GEG983082:GEJ983082 GOC983082:GOF983082 GXY983082:GYB983082 HHU983082:HHX983082 HRQ983082:HRT983082 IBM983082:IBP983082 ILI983082:ILL983082 IVE983082:IVH983082 JFA983082:JFD983082 JOW983082:JOZ983082 JYS983082:JYV983082 KIO983082:KIR983082 KSK983082:KSN983082 LCG983082:LCJ983082 LMC983082:LMF983082 LVY983082:LWB983082 MFU983082:MFX983082 MPQ983082:MPT983082 MZM983082:MZP983082 NJI983082:NJL983082 NTE983082:NTH983082 ODA983082:ODD983082 OMW983082:OMZ983082 OWS983082:OWV983082 PGO983082:PGR983082 PQK983082:PQN983082 QAG983082:QAJ983082 QKC983082:QKF983082 QTY983082:QUB983082 RDU983082:RDX983082 RNQ983082:RNT983082 RXM983082:RXP983082 SHI983082:SHL983082 SRE983082:SRH983082 TBA983082:TBD983082 TKW983082:TKZ983082 TUS983082:TUV983082 UEO983082:UER983082 UOK983082:UON983082 UYG983082:UYJ983082 VIC983082:VIF983082 VRY983082:VSB983082 WBU983082:WBX983082 WLQ983082:WLT983082" xr:uid="{D51399D7-0437-4874-AB6B-3C220FF11333}">
      <formula1>"支出予定額,支出済額"</formula1>
    </dataValidation>
  </dataValidations>
  <printOptions horizontalCentered="1"/>
  <pageMargins left="0.11811023622047245" right="0.11811023622047245" top="3.937007874015748E-2" bottom="3.937007874015748E-2" header="0" footer="0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請求書</vt:lpstr>
      <vt:lpstr>請求内訳書</vt:lpstr>
      <vt:lpstr>注意点</vt:lpstr>
      <vt:lpstr>説明(1Q)</vt:lpstr>
      <vt:lpstr>説明(2Q)</vt:lpstr>
      <vt:lpstr>説明(3Q)</vt:lpstr>
      <vt:lpstr>説明(4Q)</vt:lpstr>
      <vt:lpstr>請求書!Print_Area</vt:lpstr>
      <vt:lpstr>請求内訳書!Print_Area</vt:lpstr>
      <vt:lpstr>'説明(1Q)'!Print_Area</vt:lpstr>
      <vt:lpstr>'説明(2Q)'!Print_Area</vt:lpstr>
      <vt:lpstr>'説明(3Q)'!Print_Area</vt:lpstr>
      <vt:lpstr>'説明(4Q)'!Print_Area</vt:lpstr>
      <vt:lpstr>注意点!Print_Area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2022-09-09T10:06:31Z</dcterms:modified>
</cp:coreProperties>
</file>