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6F1BC412-D2F9-4B7C-BC81-A81DCA7FA730}" xr6:coauthVersionLast="41" xr6:coauthVersionMax="41" xr10:uidLastSave="{00000000-0000-0000-0000-000000000000}"/>
  <workbookProtection workbookPassword="8D1C" lockStructure="1"/>
  <bookViews>
    <workbookView xWindow="2340" yWindow="2340" windowWidth="15375" windowHeight="7875" tabRatio="808" activeTab="3" xr2:uid="{00000000-000D-0000-FFFF-FFFF00000000}"/>
  </bookViews>
  <sheets>
    <sheet name="記入要領 " sheetId="8" r:id="rId1"/>
    <sheet name="（1）委託研究開発費の総予算額" sheetId="1" r:id="rId2"/>
    <sheet name="（2）研究開発費" sheetId="4" r:id="rId3"/>
    <sheet name="（3）研究開発費（複数機関）" sheetId="7" r:id="rId4"/>
  </sheets>
  <definedNames>
    <definedName name="_xlnm.Print_Area" localSheetId="1">'（1）委託研究開発費の総予算額'!$A$1:$G$20</definedName>
    <definedName name="_xlnm.Print_Area" localSheetId="2">'（2）研究開発費'!$A$1:$H$17</definedName>
    <definedName name="_xlnm.Print_Area" localSheetId="3">'（3）研究開発費（複数機関）'!$A$1:$H$17</definedName>
    <definedName name="_xlnm.Print_Area" localSheetId="0">'記入要領 '!$A$1:$N$74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7" l="1"/>
  <c r="I14" i="7"/>
  <c r="I13" i="7"/>
  <c r="I12" i="7"/>
  <c r="I11" i="7"/>
  <c r="I10" i="7"/>
  <c r="I13" i="4"/>
  <c r="I12" i="4"/>
  <c r="I11" i="4"/>
  <c r="I10" i="4"/>
  <c r="E4" i="1"/>
  <c r="C4" i="1"/>
  <c r="C8" i="4" l="1"/>
  <c r="H10" i="7" l="1"/>
  <c r="C14" i="4" l="1"/>
  <c r="D14" i="4"/>
  <c r="D15" i="4" s="1"/>
  <c r="E14" i="4"/>
  <c r="E15" i="4" s="1"/>
  <c r="C15" i="4" l="1"/>
  <c r="I14" i="4"/>
  <c r="H9" i="4"/>
  <c r="F14" i="4" l="1"/>
  <c r="F15" i="4" s="1"/>
  <c r="H9" i="7"/>
  <c r="C21" i="7" l="1"/>
  <c r="C22" i="7" s="1"/>
  <c r="H2" i="1"/>
  <c r="E14" i="7"/>
  <c r="E15" i="7" s="1"/>
  <c r="E17" i="7" s="1"/>
  <c r="A4" i="7"/>
  <c r="C85" i="4"/>
  <c r="C86" i="4" s="1"/>
  <c r="D85" i="4"/>
  <c r="E85" i="4"/>
  <c r="E86" i="4" s="1"/>
  <c r="E89" i="4" s="1"/>
  <c r="F85" i="4"/>
  <c r="G85" i="4"/>
  <c r="G86" i="4" s="1"/>
  <c r="C67" i="4"/>
  <c r="C68" i="4" s="1"/>
  <c r="D67" i="4"/>
  <c r="D68" i="4" s="1"/>
  <c r="E67" i="4"/>
  <c r="E68" i="4" s="1"/>
  <c r="F67" i="4"/>
  <c r="F68" i="4" s="1"/>
  <c r="F71" i="4" s="1"/>
  <c r="G67" i="4"/>
  <c r="G68" i="4" s="1"/>
  <c r="G71" i="4" s="1"/>
  <c r="C49" i="4"/>
  <c r="C50" i="4" s="1"/>
  <c r="D49" i="4"/>
  <c r="D50" i="4" s="1"/>
  <c r="D53" i="4" s="1"/>
  <c r="E49" i="4"/>
  <c r="E50" i="4" s="1"/>
  <c r="F49" i="4"/>
  <c r="F50" i="4" s="1"/>
  <c r="G49" i="4"/>
  <c r="G50" i="4" s="1"/>
  <c r="G53" i="4" s="1"/>
  <c r="C31" i="4"/>
  <c r="D31" i="4"/>
  <c r="D32" i="4" s="1"/>
  <c r="E31" i="4"/>
  <c r="E32" i="4" s="1"/>
  <c r="F31" i="4"/>
  <c r="F32" i="4" s="1"/>
  <c r="G31" i="4"/>
  <c r="G32" i="4" s="1"/>
  <c r="G35" i="4" s="1"/>
  <c r="H34" i="4"/>
  <c r="H52" i="4"/>
  <c r="H70" i="4"/>
  <c r="H88" i="4"/>
  <c r="C85" i="7"/>
  <c r="C86" i="7" s="1"/>
  <c r="D85" i="7"/>
  <c r="D86" i="7" s="1"/>
  <c r="E85" i="7"/>
  <c r="F85" i="7"/>
  <c r="F86" i="7" s="1"/>
  <c r="F89" i="7" s="1"/>
  <c r="G85" i="7"/>
  <c r="G86" i="7" s="1"/>
  <c r="G89" i="7" s="1"/>
  <c r="C67" i="7"/>
  <c r="C68" i="7" s="1"/>
  <c r="D67" i="7"/>
  <c r="D68" i="7" s="1"/>
  <c r="E67" i="7"/>
  <c r="E68" i="7" s="1"/>
  <c r="F67" i="7"/>
  <c r="F68" i="7" s="1"/>
  <c r="G67" i="7"/>
  <c r="G68" i="7" s="1"/>
  <c r="C49" i="7"/>
  <c r="D49" i="7"/>
  <c r="D50" i="7" s="1"/>
  <c r="D53" i="7" s="1"/>
  <c r="E49" i="7"/>
  <c r="E50" i="7" s="1"/>
  <c r="F49" i="7"/>
  <c r="F50" i="7" s="1"/>
  <c r="G49" i="7"/>
  <c r="C31" i="7"/>
  <c r="C32" i="7" s="1"/>
  <c r="D31" i="7"/>
  <c r="D32" i="7" s="1"/>
  <c r="E31" i="7"/>
  <c r="F31" i="7"/>
  <c r="G31" i="7"/>
  <c r="G32" i="7" s="1"/>
  <c r="H34" i="7"/>
  <c r="H52" i="7"/>
  <c r="H70" i="7"/>
  <c r="H88" i="7"/>
  <c r="H27" i="4"/>
  <c r="H45" i="4"/>
  <c r="H63" i="4"/>
  <c r="H81" i="4"/>
  <c r="H27" i="7"/>
  <c r="H45" i="7"/>
  <c r="H63" i="7"/>
  <c r="H81" i="7"/>
  <c r="H28" i="4"/>
  <c r="H46" i="4"/>
  <c r="H64" i="4"/>
  <c r="H82" i="4"/>
  <c r="H28" i="7"/>
  <c r="H46" i="7"/>
  <c r="H64" i="7"/>
  <c r="H82" i="7"/>
  <c r="H29" i="4"/>
  <c r="H30" i="4"/>
  <c r="H47" i="4"/>
  <c r="H48" i="4"/>
  <c r="H65" i="4"/>
  <c r="H66" i="4"/>
  <c r="H83" i="4"/>
  <c r="H84" i="4"/>
  <c r="H29" i="7"/>
  <c r="H30" i="7"/>
  <c r="H47" i="7"/>
  <c r="H48" i="7"/>
  <c r="H65" i="7"/>
  <c r="H66" i="7"/>
  <c r="H83" i="7"/>
  <c r="H84" i="7"/>
  <c r="H25" i="4"/>
  <c r="H26" i="4"/>
  <c r="H43" i="4"/>
  <c r="H44" i="4"/>
  <c r="H61" i="4"/>
  <c r="H62" i="4"/>
  <c r="H79" i="4"/>
  <c r="H80" i="4"/>
  <c r="H25" i="7"/>
  <c r="H26" i="7"/>
  <c r="H43" i="7"/>
  <c r="H44" i="7"/>
  <c r="H61" i="7"/>
  <c r="H62" i="7"/>
  <c r="H79" i="7"/>
  <c r="H80" i="7"/>
  <c r="B32" i="7"/>
  <c r="I32" i="7" s="1"/>
  <c r="B50" i="7"/>
  <c r="I50" i="7" s="1"/>
  <c r="B68" i="7"/>
  <c r="I68" i="7" s="1"/>
  <c r="B86" i="7"/>
  <c r="I86" i="7" s="1"/>
  <c r="B15" i="7"/>
  <c r="B32" i="4"/>
  <c r="I32" i="4" s="1"/>
  <c r="B50" i="4"/>
  <c r="I50" i="4" s="1"/>
  <c r="B68" i="4"/>
  <c r="I68" i="4" s="1"/>
  <c r="B86" i="4"/>
  <c r="I86" i="4" s="1"/>
  <c r="B15" i="4"/>
  <c r="I15" i="4" s="1"/>
  <c r="G14" i="4"/>
  <c r="G15" i="4" s="1"/>
  <c r="C14" i="7"/>
  <c r="D14" i="7"/>
  <c r="D15" i="7" s="1"/>
  <c r="D17" i="7" s="1"/>
  <c r="F14" i="7"/>
  <c r="G14" i="7"/>
  <c r="G15" i="7" s="1"/>
  <c r="G17" i="7" s="1"/>
  <c r="H11" i="4"/>
  <c r="C14" i="1" s="1"/>
  <c r="H11" i="7"/>
  <c r="H12" i="4"/>
  <c r="C15" i="1" s="1"/>
  <c r="H12" i="7"/>
  <c r="H13" i="4"/>
  <c r="C16" i="1" s="1"/>
  <c r="H13" i="7"/>
  <c r="H10" i="4"/>
  <c r="C13" i="1" s="1"/>
  <c r="I88" i="7"/>
  <c r="I84" i="7"/>
  <c r="I83" i="7"/>
  <c r="I82" i="7"/>
  <c r="I81" i="7"/>
  <c r="I80" i="7"/>
  <c r="I79" i="7"/>
  <c r="C77" i="7"/>
  <c r="I70" i="7"/>
  <c r="I66" i="7"/>
  <c r="I65" i="7"/>
  <c r="I64" i="7"/>
  <c r="I63" i="7"/>
  <c r="I62" i="7"/>
  <c r="I61" i="7"/>
  <c r="C59" i="7"/>
  <c r="I52" i="7"/>
  <c r="I48" i="7"/>
  <c r="I47" i="7"/>
  <c r="I46" i="7"/>
  <c r="I45" i="7"/>
  <c r="I44" i="7"/>
  <c r="I43" i="7"/>
  <c r="C41" i="7"/>
  <c r="I34" i="7"/>
  <c r="I30" i="7"/>
  <c r="I29" i="7"/>
  <c r="I28" i="7"/>
  <c r="I27" i="7"/>
  <c r="I26" i="7"/>
  <c r="I25" i="7"/>
  <c r="C23" i="7"/>
  <c r="I88" i="4"/>
  <c r="I84" i="4"/>
  <c r="I83" i="4"/>
  <c r="I82" i="4"/>
  <c r="I81" i="4"/>
  <c r="I80" i="4"/>
  <c r="I79" i="4"/>
  <c r="C77" i="4"/>
  <c r="I70" i="4"/>
  <c r="I66" i="4"/>
  <c r="I65" i="4"/>
  <c r="I64" i="4"/>
  <c r="I63" i="4"/>
  <c r="I62" i="4"/>
  <c r="I61" i="4"/>
  <c r="C59" i="4"/>
  <c r="I52" i="4"/>
  <c r="I48" i="4"/>
  <c r="I47" i="4"/>
  <c r="I46" i="4"/>
  <c r="I45" i="4"/>
  <c r="I44" i="4"/>
  <c r="I43" i="4"/>
  <c r="C41" i="4"/>
  <c r="I34" i="4"/>
  <c r="I30" i="4"/>
  <c r="I29" i="4"/>
  <c r="I28" i="4"/>
  <c r="I27" i="4"/>
  <c r="I26" i="4"/>
  <c r="I25" i="4"/>
  <c r="C23" i="4"/>
  <c r="C32" i="4"/>
  <c r="C35" i="4" s="1"/>
  <c r="H20" i="1"/>
  <c r="H24" i="7"/>
  <c r="H42" i="4"/>
  <c r="H24" i="4"/>
  <c r="H78" i="7"/>
  <c r="H60" i="7"/>
  <c r="H78" i="4"/>
  <c r="H60" i="4"/>
  <c r="H42" i="7"/>
  <c r="F32" i="7"/>
  <c r="F35" i="7" s="1"/>
  <c r="F86" i="4"/>
  <c r="F89" i="4" s="1"/>
  <c r="E17" i="4"/>
  <c r="E32" i="7"/>
  <c r="E35" i="7" s="1"/>
  <c r="C50" i="7"/>
  <c r="C53" i="7" s="1"/>
  <c r="I49" i="7"/>
  <c r="E86" i="7"/>
  <c r="E89" i="7" s="1"/>
  <c r="G50" i="7"/>
  <c r="G53" i="7" s="1"/>
  <c r="H67" i="4" l="1"/>
  <c r="C15" i="7"/>
  <c r="C17" i="7" s="1"/>
  <c r="H14" i="7"/>
  <c r="I67" i="7"/>
  <c r="H85" i="7"/>
  <c r="H85" i="4"/>
  <c r="C57" i="4"/>
  <c r="C58" i="4" s="1"/>
  <c r="G39" i="7"/>
  <c r="G40" i="7" s="1"/>
  <c r="C39" i="7"/>
  <c r="C40" i="7" s="1"/>
  <c r="C75" i="7"/>
  <c r="C78" i="7" s="1"/>
  <c r="C6" i="4"/>
  <c r="E6" i="4"/>
  <c r="C39" i="4"/>
  <c r="C40" i="4" s="1"/>
  <c r="C21" i="4"/>
  <c r="C24" i="4" s="1"/>
  <c r="C57" i="7"/>
  <c r="C58" i="7" s="1"/>
  <c r="C75" i="4"/>
  <c r="C76" i="4" s="1"/>
  <c r="C6" i="7"/>
  <c r="C7" i="7" s="1"/>
  <c r="E21" i="4"/>
  <c r="E22" i="4" s="1"/>
  <c r="E6" i="7"/>
  <c r="E7" i="7" s="1"/>
  <c r="D6" i="7"/>
  <c r="D7" i="7" s="1"/>
  <c r="G39" i="4"/>
  <c r="G41" i="4" s="1"/>
  <c r="F6" i="7"/>
  <c r="F7" i="7" s="1"/>
  <c r="D75" i="4"/>
  <c r="D76" i="4" s="1"/>
  <c r="D57" i="4"/>
  <c r="D58" i="4" s="1"/>
  <c r="D39" i="7"/>
  <c r="D42" i="7" s="1"/>
  <c r="G21" i="4"/>
  <c r="G23" i="4" s="1"/>
  <c r="E39" i="7"/>
  <c r="E40" i="7" s="1"/>
  <c r="D21" i="4"/>
  <c r="D22" i="4" s="1"/>
  <c r="F57" i="4"/>
  <c r="F39" i="7"/>
  <c r="F41" i="7" s="1"/>
  <c r="G57" i="4"/>
  <c r="G58" i="4" s="1"/>
  <c r="F75" i="7"/>
  <c r="F78" i="7" s="1"/>
  <c r="F6" i="4"/>
  <c r="G75" i="4"/>
  <c r="G76" i="4" s="1"/>
  <c r="G6" i="4"/>
  <c r="D6" i="4"/>
  <c r="E75" i="4"/>
  <c r="E77" i="4" s="1"/>
  <c r="F21" i="4"/>
  <c r="F24" i="4" s="1"/>
  <c r="G21" i="7"/>
  <c r="G23" i="7" s="1"/>
  <c r="D39" i="4"/>
  <c r="D41" i="4" s="1"/>
  <c r="F39" i="4"/>
  <c r="D21" i="7"/>
  <c r="D24" i="7" s="1"/>
  <c r="E57" i="4"/>
  <c r="E59" i="4" s="1"/>
  <c r="I31" i="7"/>
  <c r="C42" i="7"/>
  <c r="H31" i="7"/>
  <c r="F53" i="7"/>
  <c r="H50" i="7"/>
  <c r="G71" i="7"/>
  <c r="F71" i="7"/>
  <c r="F15" i="7"/>
  <c r="F17" i="7" s="1"/>
  <c r="H17" i="7" s="1"/>
  <c r="H68" i="7"/>
  <c r="H32" i="7"/>
  <c r="C89" i="7"/>
  <c r="H86" i="7"/>
  <c r="D89" i="7"/>
  <c r="H49" i="7"/>
  <c r="D71" i="7"/>
  <c r="I85" i="7"/>
  <c r="G35" i="7"/>
  <c r="E53" i="7"/>
  <c r="E71" i="7"/>
  <c r="C71" i="7"/>
  <c r="H67" i="7"/>
  <c r="D35" i="7"/>
  <c r="C35" i="7"/>
  <c r="H32" i="4"/>
  <c r="A36" i="4" s="1"/>
  <c r="D86" i="4"/>
  <c r="D89" i="4" s="1"/>
  <c r="E71" i="4"/>
  <c r="G89" i="4"/>
  <c r="F35" i="4"/>
  <c r="H31" i="4"/>
  <c r="C71" i="4"/>
  <c r="I85" i="4"/>
  <c r="C17" i="1"/>
  <c r="F53" i="4"/>
  <c r="I49" i="4"/>
  <c r="F17" i="4"/>
  <c r="H49" i="4"/>
  <c r="E35" i="4"/>
  <c r="I67" i="4"/>
  <c r="G17" i="4"/>
  <c r="C17" i="4"/>
  <c r="H15" i="4"/>
  <c r="C53" i="4"/>
  <c r="H50" i="4"/>
  <c r="A54" i="4" s="1"/>
  <c r="D71" i="4"/>
  <c r="H68" i="4"/>
  <c r="A72" i="4" s="1"/>
  <c r="C89" i="4"/>
  <c r="D17" i="4"/>
  <c r="E53" i="4"/>
  <c r="H14" i="4"/>
  <c r="D35" i="4"/>
  <c r="I31" i="4"/>
  <c r="F57" i="7"/>
  <c r="F60" i="7" s="1"/>
  <c r="E57" i="7"/>
  <c r="E39" i="4"/>
  <c r="E40" i="4" s="1"/>
  <c r="F21" i="7"/>
  <c r="F24" i="7" s="1"/>
  <c r="G57" i="7"/>
  <c r="G59" i="7" s="1"/>
  <c r="D57" i="7"/>
  <c r="D58" i="7" s="1"/>
  <c r="E21" i="7"/>
  <c r="E22" i="7" s="1"/>
  <c r="E75" i="7"/>
  <c r="E78" i="7" s="1"/>
  <c r="F75" i="4"/>
  <c r="G6" i="7"/>
  <c r="G7" i="7" s="1"/>
  <c r="G75" i="7"/>
  <c r="G77" i="7" s="1"/>
  <c r="D75" i="7"/>
  <c r="C24" i="7"/>
  <c r="G9" i="4" l="1"/>
  <c r="G7" i="4"/>
  <c r="F9" i="4"/>
  <c r="F7" i="4"/>
  <c r="C8" i="7"/>
  <c r="C9" i="7"/>
  <c r="E9" i="7"/>
  <c r="D9" i="7"/>
  <c r="G9" i="7"/>
  <c r="F8" i="7"/>
  <c r="F9" i="7"/>
  <c r="C42" i="4"/>
  <c r="C7" i="4"/>
  <c r="C9" i="4"/>
  <c r="D8" i="4"/>
  <c r="D9" i="4"/>
  <c r="D7" i="4"/>
  <c r="E9" i="4"/>
  <c r="E7" i="4"/>
  <c r="H15" i="7"/>
  <c r="C18" i="1" s="1"/>
  <c r="C19" i="1" s="1"/>
  <c r="H35" i="4"/>
  <c r="A37" i="4" s="1"/>
  <c r="C78" i="4"/>
  <c r="C60" i="4"/>
  <c r="H53" i="7"/>
  <c r="A55" i="7" s="1"/>
  <c r="F8" i="4"/>
  <c r="H89" i="4"/>
  <c r="A91" i="4" s="1"/>
  <c r="H86" i="4"/>
  <c r="A90" i="4" s="1"/>
  <c r="D23" i="4"/>
  <c r="D24" i="4"/>
  <c r="E24" i="4"/>
  <c r="C22" i="4"/>
  <c r="F76" i="7"/>
  <c r="D8" i="7"/>
  <c r="G41" i="7"/>
  <c r="E77" i="7"/>
  <c r="G42" i="7"/>
  <c r="C76" i="7"/>
  <c r="E58" i="4"/>
  <c r="E8" i="4"/>
  <c r="F77" i="7"/>
  <c r="D41" i="7"/>
  <c r="G8" i="4"/>
  <c r="E23" i="4"/>
  <c r="E76" i="4"/>
  <c r="C60" i="7"/>
  <c r="G60" i="4"/>
  <c r="E8" i="7"/>
  <c r="G59" i="4"/>
  <c r="E42" i="7"/>
  <c r="G78" i="4"/>
  <c r="F22" i="4"/>
  <c r="D78" i="4"/>
  <c r="E41" i="7"/>
  <c r="D77" i="4"/>
  <c r="F23" i="4"/>
  <c r="G77" i="4"/>
  <c r="D40" i="4"/>
  <c r="D42" i="4"/>
  <c r="D40" i="7"/>
  <c r="F40" i="7"/>
  <c r="F42" i="7"/>
  <c r="G24" i="4"/>
  <c r="E78" i="4"/>
  <c r="G22" i="4"/>
  <c r="E60" i="4"/>
  <c r="D22" i="7"/>
  <c r="D23" i="7"/>
  <c r="D60" i="4"/>
  <c r="D59" i="4"/>
  <c r="F40" i="4"/>
  <c r="F41" i="4"/>
  <c r="F42" i="4"/>
  <c r="G24" i="7"/>
  <c r="G22" i="7"/>
  <c r="F58" i="4"/>
  <c r="F59" i="4"/>
  <c r="F60" i="4"/>
  <c r="G40" i="4"/>
  <c r="G42" i="4"/>
  <c r="H35" i="7"/>
  <c r="A37" i="7" s="1"/>
  <c r="H71" i="7"/>
  <c r="A73" i="7" s="1"/>
  <c r="G8" i="7"/>
  <c r="E76" i="7"/>
  <c r="F58" i="7"/>
  <c r="F59" i="7"/>
  <c r="H89" i="7"/>
  <c r="A91" i="7" s="1"/>
  <c r="H71" i="4"/>
  <c r="A73" i="4" s="1"/>
  <c r="H17" i="4"/>
  <c r="A18" i="4"/>
  <c r="H53" i="4"/>
  <c r="A55" i="4" s="1"/>
  <c r="F78" i="4"/>
  <c r="F77" i="4"/>
  <c r="F76" i="4"/>
  <c r="F23" i="7"/>
  <c r="F22" i="7"/>
  <c r="G58" i="7"/>
  <c r="G60" i="7"/>
  <c r="G76" i="7"/>
  <c r="G78" i="7"/>
  <c r="E23" i="7"/>
  <c r="E24" i="7"/>
  <c r="E42" i="4"/>
  <c r="E41" i="4"/>
  <c r="D78" i="7"/>
  <c r="D76" i="7"/>
  <c r="D77" i="7"/>
  <c r="D60" i="7"/>
  <c r="D59" i="7"/>
  <c r="E60" i="7"/>
  <c r="E59" i="7"/>
  <c r="E58" i="7"/>
</calcChain>
</file>

<file path=xl/sharedStrings.xml><?xml version="1.0" encoding="utf-8"?>
<sst xmlns="http://schemas.openxmlformats.org/spreadsheetml/2006/main" count="234" uniqueCount="69">
  <si>
    <t>Ⅰ　物品費</t>
  </si>
  <si>
    <t>Ⅲ　人件費・謝金</t>
  </si>
  <si>
    <t>Ⅳ　その他</t>
  </si>
  <si>
    <t>間接経費</t>
  </si>
  <si>
    <t>再委託費</t>
  </si>
  <si>
    <t>合　　　　計</t>
  </si>
  <si>
    <t>Ⅷ．委託研究開発費</t>
    <phoneticPr fontId="1"/>
  </si>
  <si>
    <t>（１）委託研究開発費の総予算額</t>
    <phoneticPr fontId="1"/>
  </si>
  <si>
    <t>Ⅷ．委託研究開発費</t>
    <phoneticPr fontId="1"/>
  </si>
  <si>
    <t>合  計</t>
  </si>
  <si>
    <t>研究開発期間</t>
  </si>
  <si>
    <t>間接経費</t>
    <phoneticPr fontId="1"/>
  </si>
  <si>
    <t>Ⅰ　物品費</t>
    <phoneticPr fontId="1"/>
  </si>
  <si>
    <t>Ⅳ　その他</t>
    <phoneticPr fontId="1"/>
  </si>
  <si>
    <t>予算の記入要領</t>
    <rPh sb="0" eb="2">
      <t>ヨサン</t>
    </rPh>
    <rPh sb="3" eb="5">
      <t>キニュウ</t>
    </rPh>
    <rPh sb="5" eb="7">
      <t>ヨウリョウ</t>
    </rPh>
    <phoneticPr fontId="1"/>
  </si>
  <si>
    <t>Ⅱ  旅費</t>
    <phoneticPr fontId="1"/>
  </si>
  <si>
    <t>直接経費</t>
    <phoneticPr fontId="1"/>
  </si>
  <si>
    <t>(Ⅰ～Ⅳ)小計</t>
    <phoneticPr fontId="1"/>
  </si>
  <si>
    <t>（単位：円）</t>
    <phoneticPr fontId="1"/>
  </si>
  <si>
    <t>　直接経費の</t>
    <rPh sb="1" eb="3">
      <t>チョクセツ</t>
    </rPh>
    <rPh sb="3" eb="5">
      <t>ケイヒ</t>
    </rPh>
    <phoneticPr fontId="1"/>
  </si>
  <si>
    <t>JST委託費を受ける大学等の参画機関数</t>
    <phoneticPr fontId="1"/>
  </si>
  <si>
    <t>（単位：円）</t>
  </si>
  <si>
    <t>　　　　　　　　　　　　　　　　　　　　　年度
科目</t>
  </si>
  <si>
    <t>(設備備品)</t>
  </si>
  <si>
    <t>(消耗品費)</t>
  </si>
  <si>
    <t>Ⅱ  旅費</t>
  </si>
  <si>
    <t>(外注費)</t>
  </si>
  <si>
    <t>（その他経費）</t>
  </si>
  <si>
    <t>直接経費</t>
  </si>
  <si>
    <t>(Ⅰ～Ⅳ)小計</t>
  </si>
  <si>
    <t>　直接経費の</t>
  </si>
  <si>
    <t>支援タイプ</t>
    <rPh sb="0" eb="2">
      <t>シエン</t>
    </rPh>
    <phoneticPr fontId="1"/>
  </si>
  <si>
    <t>JST委託費を受ける企業の参画機関数</t>
    <rPh sb="10" eb="12">
      <t>キギョウ</t>
    </rPh>
    <phoneticPr fontId="1"/>
  </si>
  <si>
    <r>
      <rPr>
        <sz val="11"/>
        <rFont val="ＭＳ Ｐゴシック"/>
        <family val="3"/>
        <charset val="128"/>
      </rPr>
      <t xml:space="preserve">（２－２－２） </t>
    </r>
    <r>
      <rPr>
        <sz val="11"/>
        <color indexed="12"/>
        <rFont val="ＭＳ Ｐゴシック"/>
        <family val="3"/>
        <charset val="128"/>
      </rPr>
      <t>B株式会社</t>
    </r>
    <phoneticPr fontId="1"/>
  </si>
  <si>
    <r>
      <rPr>
        <sz val="11"/>
        <rFont val="ＭＳ Ｐゴシック"/>
        <family val="3"/>
        <charset val="128"/>
      </rPr>
      <t xml:space="preserve">（２－２－３） </t>
    </r>
    <r>
      <rPr>
        <sz val="11"/>
        <color indexed="12"/>
        <rFont val="ＭＳ Ｐゴシック"/>
        <family val="3"/>
        <charset val="128"/>
      </rPr>
      <t>C株式会社</t>
    </r>
    <phoneticPr fontId="1"/>
  </si>
  <si>
    <r>
      <rPr>
        <sz val="11"/>
        <rFont val="ＭＳ Ｐゴシック"/>
        <family val="3"/>
        <charset val="128"/>
      </rPr>
      <t xml:space="preserve">（２－２－４） </t>
    </r>
    <r>
      <rPr>
        <sz val="11"/>
        <color indexed="12"/>
        <rFont val="ＭＳ Ｐゴシック"/>
        <family val="3"/>
        <charset val="128"/>
      </rPr>
      <t>D株式会社</t>
    </r>
    <phoneticPr fontId="1"/>
  </si>
  <si>
    <r>
      <rPr>
        <sz val="11"/>
        <rFont val="ＭＳ Ｐゴシック"/>
        <family val="3"/>
        <charset val="128"/>
      </rPr>
      <t xml:space="preserve">（２－２－５） </t>
    </r>
    <r>
      <rPr>
        <sz val="11"/>
        <color indexed="12"/>
        <rFont val="ＭＳ Ｐゴシック"/>
        <family val="3"/>
        <charset val="128"/>
      </rPr>
      <t>E株式会社</t>
    </r>
    <phoneticPr fontId="1"/>
  </si>
  <si>
    <r>
      <rPr>
        <sz val="11"/>
        <rFont val="ＭＳ Ｐゴシック"/>
        <family val="3"/>
        <charset val="128"/>
      </rPr>
      <t xml:space="preserve">（２－１－２） </t>
    </r>
    <r>
      <rPr>
        <sz val="11"/>
        <color indexed="12"/>
        <rFont val="ＭＳ Ｐゴシック"/>
        <family val="3"/>
        <charset val="128"/>
      </rPr>
      <t>b大学</t>
    </r>
    <phoneticPr fontId="1"/>
  </si>
  <si>
    <r>
      <rPr>
        <sz val="11"/>
        <rFont val="ＭＳ Ｐゴシック"/>
        <family val="3"/>
        <charset val="128"/>
      </rPr>
      <t xml:space="preserve">（２－１－３） </t>
    </r>
    <r>
      <rPr>
        <sz val="11"/>
        <color indexed="12"/>
        <rFont val="ＭＳ Ｐゴシック"/>
        <family val="3"/>
        <charset val="128"/>
      </rPr>
      <t>c大学</t>
    </r>
    <phoneticPr fontId="1"/>
  </si>
  <si>
    <r>
      <rPr>
        <sz val="11"/>
        <rFont val="ＭＳ Ｐゴシック"/>
        <family val="3"/>
        <charset val="128"/>
      </rPr>
      <t xml:space="preserve">（２－１－４） </t>
    </r>
    <r>
      <rPr>
        <sz val="11"/>
        <color indexed="12"/>
        <rFont val="ＭＳ Ｐゴシック"/>
        <family val="3"/>
        <charset val="128"/>
      </rPr>
      <t>d大学</t>
    </r>
    <phoneticPr fontId="1"/>
  </si>
  <si>
    <r>
      <rPr>
        <sz val="11"/>
        <rFont val="ＭＳ Ｐゴシック"/>
        <family val="3"/>
        <charset val="128"/>
      </rPr>
      <t xml:space="preserve">（２－１－５） </t>
    </r>
    <r>
      <rPr>
        <sz val="11"/>
        <color indexed="12"/>
        <rFont val="ＭＳ Ｐゴシック"/>
        <family val="3"/>
        <charset val="128"/>
      </rPr>
      <t>e大学</t>
    </r>
    <phoneticPr fontId="1"/>
  </si>
  <si>
    <t>研究開発費（JST支出分）</t>
    <rPh sb="0" eb="2">
      <t>ケンキュウ</t>
    </rPh>
    <rPh sb="2" eb="5">
      <t>カイハツヒ</t>
    </rPh>
    <rPh sb="9" eb="11">
      <t>シシュツ</t>
    </rPh>
    <rPh sb="11" eb="12">
      <t>ブン</t>
    </rPh>
    <phoneticPr fontId="1"/>
  </si>
  <si>
    <t>直接経費</t>
    <phoneticPr fontId="1"/>
  </si>
  <si>
    <t>終了日</t>
    <rPh sb="0" eb="3">
      <t>シュウリョウビ</t>
    </rPh>
    <phoneticPr fontId="1"/>
  </si>
  <si>
    <t>プロジェクト　　開始日</t>
    <rPh sb="8" eb="11">
      <t>カイシビ</t>
    </rPh>
    <phoneticPr fontId="1"/>
  </si>
  <si>
    <t>・黄色のセルへの入力を一通り終えた段階で、アラートが出ていないかご確認下さい。</t>
    <rPh sb="1" eb="3">
      <t>キイロ</t>
    </rPh>
    <rPh sb="8" eb="10">
      <t>ニュウリョク</t>
    </rPh>
    <rPh sb="11" eb="13">
      <t>ヒトトオ</t>
    </rPh>
    <rPh sb="14" eb="15">
      <t>オ</t>
    </rPh>
    <rPh sb="17" eb="19">
      <t>ダンカイ</t>
    </rPh>
    <rPh sb="26" eb="27">
      <t>デ</t>
    </rPh>
    <rPh sb="33" eb="35">
      <t>カクニン</t>
    </rPh>
    <rPh sb="35" eb="36">
      <t>クダ</t>
    </rPh>
    <phoneticPr fontId="1"/>
  </si>
  <si>
    <t>・ご提出にあたっては、アラートが出ないように予算を修正してからご提出下さい。</t>
    <rPh sb="2" eb="4">
      <t>テイシュツ</t>
    </rPh>
    <rPh sb="16" eb="17">
      <t>デ</t>
    </rPh>
    <rPh sb="22" eb="24">
      <t>ヨサン</t>
    </rPh>
    <rPh sb="25" eb="27">
      <t>シュウセイ</t>
    </rPh>
    <rPh sb="32" eb="34">
      <t>テイシュツ</t>
    </rPh>
    <rPh sb="34" eb="35">
      <t>クダ</t>
    </rPh>
    <phoneticPr fontId="1"/>
  </si>
  <si>
    <t>・シーズ顕在化タイプの場合、５枚目シート、６枚目シートは使用しませんので、同シートには入力しないで下さい。</t>
    <rPh sb="4" eb="7">
      <t>ケンザイカ</t>
    </rPh>
    <rPh sb="11" eb="13">
      <t>バアイ</t>
    </rPh>
    <rPh sb="15" eb="17">
      <t>マイメ</t>
    </rPh>
    <rPh sb="22" eb="24">
      <t>マイメ</t>
    </rPh>
    <rPh sb="28" eb="30">
      <t>シヨウ</t>
    </rPh>
    <rPh sb="37" eb="38">
      <t>ドウ</t>
    </rPh>
    <rPh sb="43" eb="45">
      <t>ニュウリョク</t>
    </rPh>
    <rPh sb="49" eb="50">
      <t>クダ</t>
    </rPh>
    <phoneticPr fontId="1"/>
  </si>
  <si>
    <t>　（黄色のセル以外は自動で入力されます）</t>
    <rPh sb="2" eb="4">
      <t>キイロ</t>
    </rPh>
    <rPh sb="7" eb="9">
      <t>イガイ</t>
    </rPh>
    <rPh sb="10" eb="12">
      <t>ジドウ</t>
    </rPh>
    <rPh sb="13" eb="15">
      <t>ニュウリョク</t>
    </rPh>
    <phoneticPr fontId="1"/>
  </si>
  <si>
    <t>　（入力途中でアラートが出る場合がありますが、一通り入力を終えた段階で消えていれば問題ありません。）</t>
    <rPh sb="2" eb="4">
      <t>ニュウリョク</t>
    </rPh>
    <rPh sb="4" eb="6">
      <t>トチュウ</t>
    </rPh>
    <rPh sb="12" eb="13">
      <t>デ</t>
    </rPh>
    <rPh sb="14" eb="16">
      <t>バアイ</t>
    </rPh>
    <rPh sb="23" eb="25">
      <t>ヒトトオ</t>
    </rPh>
    <rPh sb="26" eb="28">
      <t>ニュウリョク</t>
    </rPh>
    <rPh sb="29" eb="30">
      <t>オ</t>
    </rPh>
    <rPh sb="32" eb="34">
      <t>ダンカイ</t>
    </rPh>
    <rPh sb="35" eb="36">
      <t>キ</t>
    </rPh>
    <rPh sb="41" eb="43">
      <t>モンダイ</t>
    </rPh>
    <phoneticPr fontId="1"/>
  </si>
  <si>
    <t>　（ハイリスク挑戦タイプ、シーズ育成タイプの場合は、５枚目シートも計画様式４の表紙を元に同様に対応して下さい）</t>
    <rPh sb="7" eb="9">
      <t>チョウセン</t>
    </rPh>
    <rPh sb="16" eb="18">
      <t>イクセイ</t>
    </rPh>
    <rPh sb="22" eb="24">
      <t>バアイ</t>
    </rPh>
    <rPh sb="27" eb="29">
      <t>マイメ</t>
    </rPh>
    <rPh sb="33" eb="35">
      <t>ケイカク</t>
    </rPh>
    <rPh sb="35" eb="37">
      <t>ヨウシキ</t>
    </rPh>
    <rPh sb="39" eb="41">
      <t>ヒョウシ</t>
    </rPh>
    <rPh sb="42" eb="43">
      <t>モト</t>
    </rPh>
    <rPh sb="44" eb="46">
      <t>ドウヨウ</t>
    </rPh>
    <rPh sb="47" eb="49">
      <t>タイオウ</t>
    </rPh>
    <rPh sb="51" eb="52">
      <t>クダ</t>
    </rPh>
    <phoneticPr fontId="1"/>
  </si>
  <si>
    <r>
      <t>・</t>
    </r>
    <r>
      <rPr>
        <u/>
        <sz val="20"/>
        <color indexed="10"/>
        <rFont val="HG創英角ﾎﾟｯﾌﾟ体"/>
        <family val="3"/>
        <charset val="128"/>
      </rPr>
      <t>2枚目のシートから順番に</t>
    </r>
    <r>
      <rPr>
        <sz val="20"/>
        <color indexed="10"/>
        <rFont val="HG創英角ﾎﾟｯﾌﾟ体"/>
        <family val="3"/>
        <charset val="128"/>
      </rPr>
      <t>、黄色のセルに必要事項を記入して下さい。</t>
    </r>
    <rPh sb="2" eb="4">
      <t>マイメ</t>
    </rPh>
    <rPh sb="10" eb="12">
      <t>ジュンバン</t>
    </rPh>
    <rPh sb="14" eb="16">
      <t>キイロ</t>
    </rPh>
    <rPh sb="20" eb="22">
      <t>ヒツヨウ</t>
    </rPh>
    <rPh sb="22" eb="24">
      <t>ジコウ</t>
    </rPh>
    <rPh sb="25" eb="27">
      <t>キニュウ</t>
    </rPh>
    <rPh sb="29" eb="30">
      <t>クダ</t>
    </rPh>
    <phoneticPr fontId="1"/>
  </si>
  <si>
    <r>
      <rPr>
        <sz val="11"/>
        <rFont val="ＭＳ Ｐゴシック"/>
        <family val="3"/>
        <charset val="128"/>
      </rPr>
      <t>（２） a</t>
    </r>
    <r>
      <rPr>
        <sz val="11"/>
        <color indexed="12"/>
        <rFont val="ＭＳ Ｐゴシック"/>
        <family val="3"/>
        <charset val="128"/>
      </rPr>
      <t>大学</t>
    </r>
    <phoneticPr fontId="1"/>
  </si>
  <si>
    <t>総予算額</t>
    <rPh sb="0" eb="1">
      <t>ソウ</t>
    </rPh>
    <rPh sb="1" eb="4">
      <t>ヨサンガク</t>
    </rPh>
    <phoneticPr fontId="1"/>
  </si>
  <si>
    <t xml:space="preserve">
 使途</t>
    <rPh sb="4" eb="6">
      <t>シト</t>
    </rPh>
    <phoneticPr fontId="1"/>
  </si>
  <si>
    <t xml:space="preserve">
使途</t>
    <rPh sb="2" eb="4">
      <t>シト</t>
    </rPh>
    <phoneticPr fontId="1"/>
  </si>
  <si>
    <t>（単位：円）</t>
    <phoneticPr fontId="1"/>
  </si>
  <si>
    <t xml:space="preserve"> 研究開発費</t>
    <rPh sb="1" eb="3">
      <t>ケンキュウ</t>
    </rPh>
    <rPh sb="3" eb="6">
      <t>カイハツヒ</t>
    </rPh>
    <phoneticPr fontId="1"/>
  </si>
  <si>
    <t>間接経費／一般管理費</t>
    <rPh sb="5" eb="7">
      <t>イッパン</t>
    </rPh>
    <rPh sb="7" eb="10">
      <t>カンリヒ</t>
    </rPh>
    <phoneticPr fontId="1"/>
  </si>
  <si>
    <t>・本ファイルで修正が生じた場合、予算額が合致するように様式２や様式３も確認・必要に応じ修正して下さい。</t>
    <rPh sb="1" eb="2">
      <t>ホン</t>
    </rPh>
    <rPh sb="7" eb="9">
      <t>シュウセイ</t>
    </rPh>
    <rPh sb="10" eb="11">
      <t>ショウ</t>
    </rPh>
    <rPh sb="13" eb="15">
      <t>バアイ</t>
    </rPh>
    <rPh sb="16" eb="18">
      <t>ヨサン</t>
    </rPh>
    <rPh sb="18" eb="19">
      <t>ガク</t>
    </rPh>
    <rPh sb="20" eb="22">
      <t>ガッチ</t>
    </rPh>
    <rPh sb="35" eb="37">
      <t>カクニン</t>
    </rPh>
    <rPh sb="38" eb="40">
      <t>ヒツヨウ</t>
    </rPh>
    <rPh sb="41" eb="42">
      <t>オウ</t>
    </rPh>
    <rPh sb="43" eb="45">
      <t>シュウセイ</t>
    </rPh>
    <rPh sb="47" eb="48">
      <t>クダ</t>
    </rPh>
    <phoneticPr fontId="1"/>
  </si>
  <si>
    <t>プロジェクト支援型</t>
    <rPh sb="6" eb="9">
      <t>シエンガタ</t>
    </rPh>
    <phoneticPr fontId="1"/>
  </si>
  <si>
    <r>
      <rPr>
        <sz val="11"/>
        <rFont val="ＭＳ Ｐゴシック"/>
        <family val="3"/>
        <charset val="128"/>
      </rPr>
      <t xml:space="preserve">（３） </t>
    </r>
    <r>
      <rPr>
        <sz val="11"/>
        <color indexed="12"/>
        <rFont val="ＭＳ Ｐゴシック"/>
        <family val="3"/>
        <charset val="128"/>
      </rPr>
      <t>b大学</t>
    </r>
    <rPh sb="5" eb="7">
      <t>ダイガク</t>
    </rPh>
    <phoneticPr fontId="1"/>
  </si>
  <si>
    <t>　研究開発費</t>
    <rPh sb="1" eb="3">
      <t>ケンキュウ</t>
    </rPh>
    <rPh sb="3" eb="5">
      <t>カイハツ</t>
    </rPh>
    <rPh sb="5" eb="6">
      <t>ヒ</t>
    </rPh>
    <phoneticPr fontId="1"/>
  </si>
  <si>
    <t>間接経費</t>
    <rPh sb="0" eb="2">
      <t>カンセツ</t>
    </rPh>
    <rPh sb="2" eb="4">
      <t>ケイヒ</t>
    </rPh>
    <phoneticPr fontId="1"/>
  </si>
  <si>
    <r>
      <t>注）</t>
    </r>
    <r>
      <rPr>
        <sz val="11"/>
        <color indexed="10"/>
        <rFont val="ＭＳ Ｐゴシック"/>
        <family val="3"/>
        <charset val="128"/>
      </rPr>
      <t>研究代表者が所属する大学等以外の研究開発機関がある場合、</t>
    </r>
    <r>
      <rPr>
        <sz val="11"/>
        <color rgb="FF0000FF"/>
        <rFont val="ＭＳ Ｐゴシック"/>
        <family val="3"/>
        <charset val="128"/>
      </rPr>
      <t>委託</t>
    </r>
    <r>
      <rPr>
        <sz val="11"/>
        <color indexed="12"/>
        <rFont val="ＭＳ Ｐゴシック"/>
        <family val="3"/>
        <charset val="128"/>
      </rPr>
      <t>研究開発費を記入して下さい。
＜当年度の予算は計画様式３の表紙から転記して下さい＞
＜計画様式３と合致するようにしてください。＞
※直接経費は千円単位で数値を丸めて円単位で記入し、間接経費率は整数として計上してください。</t>
    </r>
    <rPh sb="15" eb="17">
      <t>イガイ</t>
    </rPh>
    <rPh sb="18" eb="20">
      <t>ケンキュウ</t>
    </rPh>
    <rPh sb="20" eb="22">
      <t>カイハツ</t>
    </rPh>
    <rPh sb="22" eb="24">
      <t>キカン</t>
    </rPh>
    <rPh sb="27" eb="29">
      <t>バアイ</t>
    </rPh>
    <rPh sb="30" eb="32">
      <t>イタク</t>
    </rPh>
    <phoneticPr fontId="1"/>
  </si>
  <si>
    <r>
      <t>注）</t>
    </r>
    <r>
      <rPr>
        <sz val="11"/>
        <color indexed="10"/>
        <rFont val="ＭＳ Ｐゴシック"/>
        <family val="3"/>
        <charset val="128"/>
      </rPr>
      <t>研究代表者が所属する大学等が使用する</t>
    </r>
    <r>
      <rPr>
        <sz val="11"/>
        <color rgb="FF0000FF"/>
        <rFont val="ＭＳ Ｐゴシック"/>
        <family val="3"/>
        <charset val="128"/>
      </rPr>
      <t>委託</t>
    </r>
    <r>
      <rPr>
        <sz val="11"/>
        <color indexed="12"/>
        <rFont val="ＭＳ Ｐゴシック"/>
        <family val="3"/>
        <charset val="128"/>
      </rPr>
      <t>研究開発費を記入して下さい。
＜</t>
    </r>
    <r>
      <rPr>
        <sz val="11"/>
        <color indexed="10"/>
        <rFont val="ＭＳ Ｐゴシック"/>
        <family val="3"/>
        <charset val="128"/>
      </rPr>
      <t>当年度</t>
    </r>
    <r>
      <rPr>
        <sz val="11"/>
        <color indexed="12"/>
        <rFont val="ＭＳ Ｐゴシック"/>
        <family val="3"/>
        <charset val="128"/>
      </rPr>
      <t>の予算は計画様式３の表紙から転記して下さい＞
＜計画様式３と合致するようにしてください。＞
※直接経費は千円単位で数値を丸めて円単位で記入し、間接経費率は整数として計上してください。</t>
    </r>
    <rPh sb="2" eb="4">
      <t>ケンキュウ</t>
    </rPh>
    <rPh sb="4" eb="7">
      <t>ダイヒョウシャ</t>
    </rPh>
    <rPh sb="8" eb="10">
      <t>ショゾク</t>
    </rPh>
    <rPh sb="16" eb="18">
      <t>シヨウ</t>
    </rPh>
    <rPh sb="20" eb="22">
      <t>イタク</t>
    </rPh>
    <rPh sb="38" eb="41">
      <t>トウネンド</t>
    </rPh>
    <rPh sb="42" eb="44">
      <t>ヨサン</t>
    </rPh>
    <rPh sb="51" eb="53">
      <t>ヒョウシ</t>
    </rPh>
    <rPh sb="55" eb="57">
      <t>テンキ</t>
    </rPh>
    <rPh sb="59" eb="60">
      <t>クダ</t>
    </rPh>
    <rPh sb="104" eb="105">
      <t>エン</t>
    </rPh>
    <rPh sb="105" eb="107">
      <t>タンイ</t>
    </rPh>
    <rPh sb="108" eb="110">
      <t>キニュウ</t>
    </rPh>
    <phoneticPr fontId="1"/>
  </si>
  <si>
    <r>
      <t>※</t>
    </r>
    <r>
      <rPr>
        <u/>
        <sz val="11"/>
        <color indexed="12"/>
        <rFont val="ＭＳ Ｐゴシック"/>
        <family val="3"/>
        <charset val="128"/>
      </rPr>
      <t>下表は、２枚目シート、３枚目シートを入力すると、各合算額が自動入力されます。</t>
    </r>
    <r>
      <rPr>
        <sz val="11"/>
        <color indexed="12"/>
        <rFont val="ＭＳ Ｐゴシック"/>
        <family val="3"/>
        <charset val="128"/>
      </rPr>
      <t xml:space="preserve">
＜予算額について、今回はすべて要求ベースとなりますので、必ずしもお約束するものではありませんが、研究遂行に必要、かつ、使用することが確実な予算額のみを要求してください。＞ "  </t>
    </r>
    <phoneticPr fontId="1"/>
  </si>
  <si>
    <t>・２枚目シート、３枚目シートの当年度予算部分は下図のように計画様式３の表紙を転記して下さい。</t>
    <rPh sb="2" eb="4">
      <t>マイメ</t>
    </rPh>
    <rPh sb="9" eb="11">
      <t>マイメ</t>
    </rPh>
    <rPh sb="15" eb="18">
      <t>トウネンド</t>
    </rPh>
    <rPh sb="18" eb="20">
      <t>ヨサン</t>
    </rPh>
    <rPh sb="20" eb="22">
      <t>ブブン</t>
    </rPh>
    <rPh sb="23" eb="25">
      <t>カズ</t>
    </rPh>
    <rPh sb="29" eb="31">
      <t>ケイカク</t>
    </rPh>
    <rPh sb="31" eb="33">
      <t>ヨウシキ</t>
    </rPh>
    <rPh sb="35" eb="37">
      <t>ヒョウシ</t>
    </rPh>
    <rPh sb="38" eb="40">
      <t>テンキ</t>
    </rPh>
    <rPh sb="42" eb="43">
      <t>クダ</t>
    </rPh>
    <phoneticPr fontId="1"/>
  </si>
  <si>
    <t>年度
費　目</t>
    <rPh sb="0" eb="2">
      <t>ネンド</t>
    </rPh>
    <rPh sb="5" eb="6">
      <t>ヒ</t>
    </rPh>
    <rPh sb="7" eb="8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</si>
</sst>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_ "/>
    <numFmt numFmtId="178" formatCode="General\ &quot;機&quot;&quot;関&quot;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u/>
      <sz val="20"/>
      <color indexed="10"/>
      <name val="HG創英角ﾎﾟｯﾌﾟ体"/>
      <family val="3"/>
      <charset val="128"/>
    </font>
    <font>
      <sz val="20"/>
      <color indexed="10"/>
      <name val="HG創英角ﾎﾟｯﾌﾟ体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11">
    <xf numFmtId="0" fontId="0" fillId="0" borderId="0" xfId="0"/>
    <xf numFmtId="3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</xf>
    <xf numFmtId="0" fontId="0" fillId="3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9" fillId="0" borderId="0" xfId="0" applyFont="1"/>
    <xf numFmtId="0" fontId="5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14" fontId="12" fillId="3" borderId="4" xfId="0" applyNumberFormat="1" applyFont="1" applyFill="1" applyBorder="1" applyAlignment="1" applyProtection="1">
      <alignment horizontal="center" vertical="center" wrapText="1"/>
    </xf>
    <xf numFmtId="14" fontId="12" fillId="3" borderId="6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177" fontId="0" fillId="3" borderId="0" xfId="0" applyNumberFormat="1" applyFill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 wrapText="1"/>
    </xf>
    <xf numFmtId="0" fontId="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right" vertical="center"/>
    </xf>
    <xf numFmtId="0" fontId="13" fillId="3" borderId="0" xfId="0" applyFont="1" applyFill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 wrapText="1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left" vertical="center"/>
    </xf>
    <xf numFmtId="0" fontId="16" fillId="0" borderId="0" xfId="0" applyFont="1"/>
    <xf numFmtId="0" fontId="8" fillId="0" borderId="0" xfId="0" applyFont="1" applyFill="1"/>
    <xf numFmtId="0" fontId="0" fillId="0" borderId="0" xfId="0" applyFill="1"/>
    <xf numFmtId="0" fontId="17" fillId="0" borderId="0" xfId="0" applyFont="1"/>
    <xf numFmtId="14" fontId="11" fillId="3" borderId="0" xfId="0" applyNumberFormat="1" applyFont="1" applyFill="1" applyAlignment="1" applyProtection="1">
      <alignment horizontal="left" vertical="center"/>
    </xf>
    <xf numFmtId="178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12" fillId="3" borderId="14" xfId="0" applyFont="1" applyFill="1" applyBorder="1" applyAlignment="1" applyProtection="1">
      <alignment horizontal="left" vertical="center" wrapText="1"/>
    </xf>
    <xf numFmtId="176" fontId="1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/>
    </xf>
    <xf numFmtId="0" fontId="18" fillId="3" borderId="9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left" vertical="center" wrapText="1"/>
    </xf>
    <xf numFmtId="0" fontId="19" fillId="0" borderId="0" xfId="0" applyFont="1"/>
    <xf numFmtId="0" fontId="22" fillId="3" borderId="15" xfId="0" applyFont="1" applyFill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3" fontId="13" fillId="3" borderId="18" xfId="0" applyNumberFormat="1" applyFont="1" applyFill="1" applyBorder="1" applyAlignment="1" applyProtection="1">
      <alignment horizontal="right" vertical="center" wrapText="1"/>
    </xf>
    <xf numFmtId="3" fontId="13" fillId="3" borderId="0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Alignment="1" applyProtection="1">
      <alignment horizontal="right" vertical="center"/>
    </xf>
    <xf numFmtId="0" fontId="4" fillId="3" borderId="0" xfId="0" applyFont="1" applyFill="1" applyAlignment="1" applyProtection="1">
      <alignment horizontal="left" vertical="center"/>
    </xf>
    <xf numFmtId="0" fontId="11" fillId="0" borderId="19" xfId="0" applyFont="1" applyFill="1" applyBorder="1" applyAlignment="1" applyProtection="1">
      <alignment horizontal="left" vertical="center"/>
      <protection locked="0"/>
    </xf>
    <xf numFmtId="14" fontId="15" fillId="0" borderId="0" xfId="0" applyNumberFormat="1" applyFont="1" applyFill="1" applyAlignment="1" applyProtection="1">
      <alignment horizontal="left" vertical="center"/>
    </xf>
    <xf numFmtId="14" fontId="11" fillId="4" borderId="10" xfId="0" applyNumberFormat="1" applyFont="1" applyFill="1" applyBorder="1" applyAlignment="1" applyProtection="1">
      <alignment horizontal="left" vertical="center"/>
    </xf>
    <xf numFmtId="0" fontId="23" fillId="3" borderId="3" xfId="0" applyFont="1" applyFill="1" applyBorder="1" applyAlignment="1" applyProtection="1">
      <alignment horizontal="left" vertical="center" wrapText="1"/>
    </xf>
    <xf numFmtId="0" fontId="5" fillId="0" borderId="0" xfId="0" applyFont="1"/>
    <xf numFmtId="0" fontId="3" fillId="3" borderId="0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13" fillId="3" borderId="18" xfId="0" applyFont="1" applyFill="1" applyBorder="1" applyAlignment="1" applyProtection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right" vertical="center"/>
    </xf>
    <xf numFmtId="0" fontId="0" fillId="3" borderId="8" xfId="0" applyFill="1" applyBorder="1" applyAlignment="1" applyProtection="1">
      <alignment horizontal="right" vertical="center"/>
    </xf>
    <xf numFmtId="0" fontId="0" fillId="3" borderId="9" xfId="0" applyFill="1" applyBorder="1" applyAlignment="1" applyProtection="1">
      <alignment horizontal="right" vertical="center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6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Border="1" applyAlignment="1" applyProtection="1">
      <alignment horizontal="right" vertical="center" wrapText="1"/>
    </xf>
    <xf numFmtId="3" fontId="2" fillId="0" borderId="6" xfId="0" applyNumberFormat="1" applyFont="1" applyBorder="1" applyAlignment="1" applyProtection="1">
      <alignment horizontal="right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12" fillId="0" borderId="25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22" xfId="0" applyFont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</cellXfs>
  <cellStyles count="1">
    <cellStyle name="標準" xfId="0" builtinId="0"/>
  </cellStyles>
  <dxfs count="10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685799</xdr:colOff>
      <xdr:row>25</xdr:row>
      <xdr:rowOff>76201</xdr:rowOff>
    </xdr:from>
    <xdr:to>
      <xdr:col>2</xdr:col>
      <xdr:colOff>238124</xdr:colOff>
      <xdr:row>26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EE96797-8438-4903-BCDC-C54EEA38BE65}"/>
            </a:ext>
          </a:extLst>
        </xdr:cNvPr>
        <xdr:cNvSpPr txBox="1"/>
      </xdr:nvSpPr>
      <xdr:spPr>
        <a:xfrm>
          <a:off x="1371599" y="3390901"/>
          <a:ext cx="238125" cy="200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費</a:t>
          </a:r>
        </a:p>
      </xdr:txBody>
    </xdr:sp>
    <xdr:clientData/>
  </xdr:twoCellAnchor>
  <xdr:oneCellAnchor>
    <xdr:from>
      <xdr:col>12</xdr:col>
      <xdr:colOff>426446</xdr:colOff>
      <xdr:row>40</xdr:row>
      <xdr:rowOff>69397</xdr:rowOff>
    </xdr:from>
    <xdr:ext cx="2253374" cy="393245"/>
    <xdr:sp macro="" textlink="">
      <xdr:nvSpPr>
        <xdr:cNvPr id="3" name="Text Box 205">
          <a:extLst>
            <a:ext uri="{FF2B5EF4-FFF2-40B4-BE49-F238E27FC236}">
              <a16:creationId xmlns:a16="http://schemas.microsoft.com/office/drawing/2014/main" id="{507B4983-FD6F-4735-99D4-796EBB1750AC}"/>
            </a:ext>
          </a:extLst>
        </xdr:cNvPr>
        <xdr:cNvSpPr txBox="1">
          <a:spLocks noChangeArrowheads="1"/>
        </xdr:cNvSpPr>
      </xdr:nvSpPr>
      <xdr:spPr bwMode="auto">
        <a:xfrm>
          <a:off x="8656046" y="5955847"/>
          <a:ext cx="2253374" cy="39324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間接経費は丸めないで記載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ただし、間接経費率は必ず整数とする</a:t>
          </a:r>
          <a:endParaRPr lang="ja-JP" altLang="en-US"/>
        </a:p>
      </xdr:txBody>
    </xdr:sp>
    <xdr:clientData/>
  </xdr:oneCellAnchor>
  <xdr:twoCellAnchor>
    <xdr:from>
      <xdr:col>13</xdr:col>
      <xdr:colOff>401955</xdr:colOff>
      <xdr:row>27</xdr:row>
      <xdr:rowOff>153760</xdr:rowOff>
    </xdr:from>
    <xdr:to>
      <xdr:col>15</xdr:col>
      <xdr:colOff>64080</xdr:colOff>
      <xdr:row>35</xdr:row>
      <xdr:rowOff>48706</xdr:rowOff>
    </xdr:to>
    <xdr:sp macro="" textlink="">
      <xdr:nvSpPr>
        <xdr:cNvPr id="2" name="Text Box 40">
          <a:extLst>
            <a:ext uri="{FF2B5EF4-FFF2-40B4-BE49-F238E27FC236}">
              <a16:creationId xmlns:a16="http://schemas.microsoft.com/office/drawing/2014/main" id="{8DA02269-9435-4A2D-9CE3-20AD2ED5383D}"/>
            </a:ext>
          </a:extLst>
        </xdr:cNvPr>
        <xdr:cNvSpPr txBox="1">
          <a:spLocks noChangeArrowheads="1"/>
        </xdr:cNvSpPr>
      </xdr:nvSpPr>
      <xdr:spPr bwMode="auto">
        <a:xfrm>
          <a:off x="9317355" y="3811360"/>
          <a:ext cx="1033725" cy="1266546"/>
        </a:xfrm>
        <a:prstGeom prst="rect">
          <a:avLst/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円単位だが、</a:t>
          </a:r>
          <a:endParaRPr lang="ja-JP" altLang="en-US" sz="1050" b="0" i="0" u="none" strike="noStrike" baseline="0">
            <a:solidFill>
              <a:srgbClr val="3366FF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千円単位</a:t>
          </a:r>
          <a:endParaRPr lang="ja-JP" altLang="en-US" sz="1050" b="0" i="0" u="none" strike="noStrike" baseline="0">
            <a:solidFill>
              <a:srgbClr val="3366FF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で数値を丸めて記入</a:t>
          </a:r>
          <a:endParaRPr lang="ja-JP" altLang="en-US" sz="1050" b="0" i="0" u="none" strike="noStrike" baseline="0">
            <a:solidFill>
              <a:srgbClr val="3366FF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0</xdr:col>
      <xdr:colOff>409575</xdr:colOff>
      <xdr:row>11</xdr:row>
      <xdr:rowOff>28575</xdr:rowOff>
    </xdr:from>
    <xdr:to>
      <xdr:col>13</xdr:col>
      <xdr:colOff>579662</xdr:colOff>
      <xdr:row>72</xdr:row>
      <xdr:rowOff>149679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2FA7D93D-03C5-45F4-BD44-95E5B2C96ED2}"/>
            </a:ext>
          </a:extLst>
        </xdr:cNvPr>
        <xdr:cNvGrpSpPr/>
      </xdr:nvGrpSpPr>
      <xdr:grpSpPr>
        <a:xfrm>
          <a:off x="409575" y="2143125"/>
          <a:ext cx="9085487" cy="9379404"/>
          <a:chOff x="409575" y="2143125"/>
          <a:chExt cx="9085487" cy="9379404"/>
        </a:xfrm>
      </xdr:grpSpPr>
      <xdr:pic>
        <xdr:nvPicPr>
          <xdr:cNvPr id="15" name="図 14">
            <a:extLst>
              <a:ext uri="{FF2B5EF4-FFF2-40B4-BE49-F238E27FC236}">
                <a16:creationId xmlns:a16="http://schemas.microsoft.com/office/drawing/2014/main" id="{E6CA4300-0A6B-44B1-9AF4-05C63CBECB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9575" y="7286625"/>
            <a:ext cx="8867775" cy="4143375"/>
          </a:xfrm>
          <a:prstGeom prst="rect">
            <a:avLst/>
          </a:prstGeom>
        </xdr:spPr>
      </xdr:pic>
      <xdr:sp macro="" textlink="">
        <xdr:nvSpPr>
          <xdr:cNvPr id="8" name="角丸四角形 4">
            <a:extLst>
              <a:ext uri="{FF2B5EF4-FFF2-40B4-BE49-F238E27FC236}">
                <a16:creationId xmlns:a16="http://schemas.microsoft.com/office/drawing/2014/main" id="{7414AB65-F791-47DD-B589-E9C59CFB7DE1}"/>
              </a:ext>
            </a:extLst>
          </xdr:cNvPr>
          <xdr:cNvSpPr>
            <a:spLocks noChangeArrowheads="1"/>
          </xdr:cNvSpPr>
        </xdr:nvSpPr>
        <xdr:spPr bwMode="auto">
          <a:xfrm>
            <a:off x="5810250" y="9671957"/>
            <a:ext cx="1524000" cy="1850572"/>
          </a:xfrm>
          <a:prstGeom prst="roundRect">
            <a:avLst>
              <a:gd name="adj" fmla="val 16667"/>
            </a:avLst>
          </a:prstGeom>
          <a:noFill/>
          <a:ln w="38100" algn="ctr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Oval 1956">
            <a:extLst>
              <a:ext uri="{FF2B5EF4-FFF2-40B4-BE49-F238E27FC236}">
                <a16:creationId xmlns:a16="http://schemas.microsoft.com/office/drawing/2014/main" id="{C01EDBBA-D679-4A21-BA82-FE5028AA38E4}"/>
              </a:ext>
            </a:extLst>
          </xdr:cNvPr>
          <xdr:cNvSpPr>
            <a:spLocks noChangeArrowheads="1"/>
          </xdr:cNvSpPr>
        </xdr:nvSpPr>
        <xdr:spPr bwMode="auto">
          <a:xfrm>
            <a:off x="1847850" y="10858500"/>
            <a:ext cx="809625" cy="323850"/>
          </a:xfrm>
          <a:prstGeom prst="ellips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FF" mc:Ignorable="a14" a14:legacySpreadsheetColorIndex="3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2BCF0CBF-C2C5-40F4-AE68-56329FFDAB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23875" y="2143125"/>
            <a:ext cx="7830643" cy="4067743"/>
          </a:xfrm>
          <a:prstGeom prst="rect">
            <a:avLst/>
          </a:prstGeom>
        </xdr:spPr>
      </xdr:pic>
      <xdr:sp macro="" textlink="">
        <xdr:nvSpPr>
          <xdr:cNvPr id="10" name="Line 206">
            <a:extLst>
              <a:ext uri="{FF2B5EF4-FFF2-40B4-BE49-F238E27FC236}">
                <a16:creationId xmlns:a16="http://schemas.microsoft.com/office/drawing/2014/main" id="{7FA335C0-AC7F-4891-99DF-317E34AC7CD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420100" y="5562599"/>
            <a:ext cx="1074962" cy="35106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 type="oval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角丸四角形 2">
            <a:extLst>
              <a:ext uri="{FF2B5EF4-FFF2-40B4-BE49-F238E27FC236}">
                <a16:creationId xmlns:a16="http://schemas.microsoft.com/office/drawing/2014/main" id="{60859DA5-9E9C-4E28-932E-6CB2A0E64D3F}"/>
              </a:ext>
            </a:extLst>
          </xdr:cNvPr>
          <xdr:cNvSpPr>
            <a:spLocks noChangeArrowheads="1"/>
          </xdr:cNvSpPr>
        </xdr:nvSpPr>
        <xdr:spPr bwMode="auto">
          <a:xfrm>
            <a:off x="2779939" y="2613933"/>
            <a:ext cx="910318" cy="3552825"/>
          </a:xfrm>
          <a:prstGeom prst="roundRect">
            <a:avLst>
              <a:gd name="adj" fmla="val 16667"/>
            </a:avLst>
          </a:prstGeom>
          <a:noFill/>
          <a:ln w="38100" algn="ctr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右中かっこ 8">
            <a:extLst>
              <a:ext uri="{FF2B5EF4-FFF2-40B4-BE49-F238E27FC236}">
                <a16:creationId xmlns:a16="http://schemas.microsoft.com/office/drawing/2014/main" id="{AE010FD4-C169-4A28-8077-274ACFBD368B}"/>
              </a:ext>
            </a:extLst>
          </xdr:cNvPr>
          <xdr:cNvSpPr>
            <a:spLocks/>
          </xdr:cNvSpPr>
        </xdr:nvSpPr>
        <xdr:spPr bwMode="auto">
          <a:xfrm>
            <a:off x="8372475" y="3744685"/>
            <a:ext cx="923925" cy="1636940"/>
          </a:xfrm>
          <a:prstGeom prst="rightBrace">
            <a:avLst>
              <a:gd name="adj1" fmla="val 8548"/>
              <a:gd name="adj2" fmla="val 50000"/>
            </a:avLst>
          </a:prstGeom>
          <a:noFill/>
          <a:ln w="9525" algn="ctr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Oval 1958">
            <a:extLst>
              <a:ext uri="{FF2B5EF4-FFF2-40B4-BE49-F238E27FC236}">
                <a16:creationId xmlns:a16="http://schemas.microsoft.com/office/drawing/2014/main" id="{316185F7-CBDA-4983-9B37-3A8A77A0E2D0}"/>
              </a:ext>
            </a:extLst>
          </xdr:cNvPr>
          <xdr:cNvSpPr>
            <a:spLocks noChangeArrowheads="1"/>
          </xdr:cNvSpPr>
        </xdr:nvSpPr>
        <xdr:spPr bwMode="auto">
          <a:xfrm>
            <a:off x="1341665" y="5505450"/>
            <a:ext cx="815068" cy="419100"/>
          </a:xfrm>
          <a:prstGeom prst="ellips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FF" mc:Ignorable="a14" a14:legacySpreadsheetColorIndex="3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" name="Freeform 1955">
            <a:extLst>
              <a:ext uri="{FF2B5EF4-FFF2-40B4-BE49-F238E27FC236}">
                <a16:creationId xmlns:a16="http://schemas.microsoft.com/office/drawing/2014/main" id="{7745DD0E-2E76-4F21-B648-28D55466B41A}"/>
              </a:ext>
            </a:extLst>
          </xdr:cNvPr>
          <xdr:cNvSpPr>
            <a:spLocks/>
          </xdr:cNvSpPr>
        </xdr:nvSpPr>
        <xdr:spPr bwMode="auto">
          <a:xfrm>
            <a:off x="3790950" y="6067425"/>
            <a:ext cx="3234418" cy="3563710"/>
          </a:xfrm>
          <a:custGeom>
            <a:avLst/>
            <a:gdLst>
              <a:gd name="T0" fmla="*/ 2147483646 w 252"/>
              <a:gd name="T1" fmla="*/ 2147483646 h 252"/>
              <a:gd name="T2" fmla="*/ 2147483646 w 252"/>
              <a:gd name="T3" fmla="*/ 2147483646 h 252"/>
              <a:gd name="T4" fmla="*/ 0 w 252"/>
              <a:gd name="T5" fmla="*/ 0 h 25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52" h="252">
                <a:moveTo>
                  <a:pt x="245" y="252"/>
                </a:moveTo>
                <a:cubicBezTo>
                  <a:pt x="248" y="186"/>
                  <a:pt x="252" y="121"/>
                  <a:pt x="211" y="79"/>
                </a:cubicBezTo>
                <a:cubicBezTo>
                  <a:pt x="170" y="37"/>
                  <a:pt x="33" y="1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FF" mc:Ignorable="a14" a14:legacySpreadsheetColorIndex="39"/>
            </a:solidFill>
            <a:prstDash val="solid"/>
            <a:round/>
            <a:headEnd type="none" w="med" len="med"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2" name="Line 1957">
            <a:extLst>
              <a:ext uri="{FF2B5EF4-FFF2-40B4-BE49-F238E27FC236}">
                <a16:creationId xmlns:a16="http://schemas.microsoft.com/office/drawing/2014/main" id="{D089B1CB-E01A-4352-B8D9-C276D95CD89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846488" y="5893252"/>
            <a:ext cx="744312" cy="5136697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FF" mc:Ignorable="a14" a14:legacySpreadsheetColorIndex="39"/>
            </a:solidFill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72"/>
  <sheetViews>
    <sheetView view="pageBreakPreview" topLeftCell="A38" zoomScaleNormal="70" zoomScaleSheetLayoutView="100" workbookViewId="0">
      <selection activeCell="S58" sqref="S58"/>
    </sheetView>
  </sheetViews>
  <sheetFormatPr defaultRowHeight="13.5"/>
  <sheetData>
    <row r="1" spans="1:1" ht="18.75">
      <c r="A1" s="8" t="s">
        <v>14</v>
      </c>
    </row>
    <row r="3" spans="1:1" ht="24">
      <c r="A3" s="53" t="s">
        <v>51</v>
      </c>
    </row>
    <row r="4" spans="1:1" ht="24">
      <c r="A4" s="41" t="s">
        <v>48</v>
      </c>
    </row>
    <row r="5" spans="1:1" ht="17.25">
      <c r="A5" s="38" t="s">
        <v>45</v>
      </c>
    </row>
    <row r="6" spans="1:1" ht="17.25">
      <c r="A6" s="38" t="s">
        <v>49</v>
      </c>
    </row>
    <row r="7" spans="1:1" ht="17.25">
      <c r="A7" s="38" t="s">
        <v>46</v>
      </c>
    </row>
    <row r="8" spans="1:1" ht="17.25">
      <c r="A8" s="38" t="s">
        <v>59</v>
      </c>
    </row>
    <row r="9" spans="1:1" ht="17.25" hidden="1">
      <c r="A9" s="38" t="s">
        <v>47</v>
      </c>
    </row>
    <row r="10" spans="1:1" ht="17.25">
      <c r="A10" s="38" t="s">
        <v>67</v>
      </c>
    </row>
    <row r="11" spans="1:1" ht="17.25" hidden="1">
      <c r="A11" s="38" t="s">
        <v>50</v>
      </c>
    </row>
    <row r="13" spans="1:1" hidden="1"/>
    <row r="14" spans="1:1" hidden="1"/>
    <row r="15" spans="1:1" hidden="1"/>
    <row r="16" spans="1:1" hidden="1"/>
    <row r="17" hidden="1"/>
    <row r="18" hidden="1"/>
    <row r="19" hidden="1"/>
    <row r="49" spans="1:7">
      <c r="A49" s="39"/>
      <c r="B49" s="39"/>
      <c r="C49" s="39"/>
      <c r="D49" s="39"/>
      <c r="E49" s="40"/>
      <c r="F49" s="40"/>
      <c r="G49" s="40"/>
    </row>
    <row r="50" spans="1:7">
      <c r="A50" s="40"/>
      <c r="B50" s="40"/>
      <c r="C50" s="40"/>
      <c r="D50" s="40"/>
      <c r="E50" s="40"/>
      <c r="F50" s="40"/>
      <c r="G50" s="40"/>
    </row>
    <row r="51" spans="1:7">
      <c r="A51" s="40"/>
      <c r="B51" s="40"/>
      <c r="C51" s="40"/>
      <c r="D51" s="40"/>
      <c r="E51" s="40"/>
      <c r="F51" s="40"/>
      <c r="G51" s="40"/>
    </row>
    <row r="52" spans="1:7">
      <c r="A52" s="40"/>
      <c r="B52" s="40"/>
      <c r="C52" s="40"/>
      <c r="D52" s="40"/>
      <c r="E52" s="40"/>
      <c r="F52" s="40"/>
      <c r="G52" s="40"/>
    </row>
    <row r="53" spans="1:7">
      <c r="A53" s="40"/>
      <c r="B53" s="40"/>
      <c r="C53" s="40"/>
      <c r="D53" s="40"/>
      <c r="E53" s="40"/>
      <c r="F53" s="40"/>
      <c r="G53" s="40"/>
    </row>
    <row r="54" spans="1:7">
      <c r="A54" s="40"/>
      <c r="B54" s="40"/>
      <c r="C54" s="40"/>
      <c r="D54" s="40"/>
      <c r="E54" s="40"/>
      <c r="F54" s="40"/>
      <c r="G54" s="40"/>
    </row>
    <row r="55" spans="1:7">
      <c r="A55" s="40"/>
      <c r="B55" s="40"/>
      <c r="C55" s="40"/>
      <c r="D55" s="40"/>
      <c r="E55" s="40"/>
      <c r="F55" s="40"/>
      <c r="G55" s="40"/>
    </row>
    <row r="56" spans="1:7">
      <c r="A56" s="40"/>
      <c r="B56" s="40"/>
      <c r="C56" s="40"/>
      <c r="D56" s="40"/>
      <c r="E56" s="40"/>
      <c r="F56" s="40"/>
      <c r="G56" s="40"/>
    </row>
    <row r="57" spans="1:7">
      <c r="A57" s="40"/>
      <c r="B57" s="40"/>
      <c r="C57" s="40"/>
      <c r="D57" s="40"/>
      <c r="E57" s="40"/>
      <c r="F57" s="40"/>
      <c r="G57" s="40"/>
    </row>
    <row r="58" spans="1:7">
      <c r="A58" s="40"/>
      <c r="B58" s="40"/>
      <c r="C58" s="40"/>
      <c r="D58" s="40"/>
      <c r="E58" s="40"/>
      <c r="F58" s="40"/>
      <c r="G58" s="40"/>
    </row>
    <row r="59" spans="1:7">
      <c r="A59" s="40"/>
      <c r="B59" s="40"/>
      <c r="C59" s="40"/>
      <c r="D59" s="40"/>
      <c r="E59" s="40"/>
      <c r="F59" s="40"/>
      <c r="G59" s="40"/>
    </row>
    <row r="60" spans="1:7">
      <c r="A60" s="40"/>
      <c r="B60" s="40"/>
      <c r="C60" s="40"/>
      <c r="D60" s="40"/>
      <c r="E60" s="40"/>
      <c r="F60" s="40"/>
      <c r="G60" s="40"/>
    </row>
    <row r="61" spans="1:7">
      <c r="A61" s="40"/>
      <c r="B61" s="40"/>
      <c r="C61" s="40"/>
      <c r="D61" s="40"/>
      <c r="E61" s="40"/>
      <c r="F61" s="40"/>
      <c r="G61" s="40"/>
    </row>
    <row r="62" spans="1:7">
      <c r="A62" s="39"/>
      <c r="B62" s="39"/>
      <c r="C62" s="39"/>
      <c r="D62" s="39"/>
      <c r="E62" s="40"/>
      <c r="F62" s="40"/>
      <c r="G62" s="40"/>
    </row>
    <row r="63" spans="1:7">
      <c r="A63" s="40"/>
      <c r="B63" s="40"/>
      <c r="C63" s="40"/>
      <c r="D63" s="40"/>
      <c r="E63" s="40"/>
      <c r="F63" s="40"/>
      <c r="G63" s="40"/>
    </row>
    <row r="64" spans="1:7">
      <c r="A64" s="40"/>
      <c r="B64" s="40"/>
      <c r="C64" s="40"/>
      <c r="D64" s="40"/>
      <c r="E64" s="40"/>
      <c r="F64" s="40"/>
      <c r="G64" s="40"/>
    </row>
    <row r="65" spans="1:7">
      <c r="A65" s="40"/>
      <c r="B65" s="40"/>
      <c r="C65" s="40"/>
      <c r="D65" s="40"/>
      <c r="E65" s="40"/>
      <c r="F65" s="40"/>
      <c r="G65" s="40"/>
    </row>
    <row r="66" spans="1:7">
      <c r="A66" s="39"/>
      <c r="B66" s="39"/>
      <c r="C66" s="39"/>
      <c r="D66" s="39"/>
      <c r="E66" s="40"/>
      <c r="F66" s="40"/>
      <c r="G66" s="40"/>
    </row>
    <row r="67" spans="1:7">
      <c r="A67" s="40"/>
      <c r="B67" s="40"/>
      <c r="C67" s="40"/>
      <c r="D67" s="40"/>
      <c r="E67" s="40"/>
      <c r="F67" s="40"/>
      <c r="G67" s="40"/>
    </row>
    <row r="68" spans="1:7">
      <c r="A68" s="40"/>
      <c r="B68" s="40"/>
      <c r="C68" s="40"/>
      <c r="D68" s="40"/>
      <c r="E68" s="40"/>
      <c r="F68" s="40"/>
      <c r="G68" s="40"/>
    </row>
    <row r="69" spans="1:7">
      <c r="A69" s="65"/>
    </row>
    <row r="70" spans="1:7">
      <c r="A70" s="65"/>
    </row>
    <row r="71" spans="1:7">
      <c r="A71" s="65"/>
    </row>
    <row r="72" spans="1:7">
      <c r="A72" s="65"/>
    </row>
  </sheetData>
  <sheetProtection formatCells="0" formatColumns="0" formatRows="0"/>
  <phoneticPr fontId="1"/>
  <pageMargins left="0.7" right="0.7" top="0.75" bottom="0.75" header="0.3" footer="0.3"/>
  <pageSetup paperSize="9" scale="6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view="pageBreakPreview" zoomScaleNormal="100" zoomScaleSheetLayoutView="100" workbookViewId="0">
      <selection activeCell="G8" sqref="G8"/>
    </sheetView>
  </sheetViews>
  <sheetFormatPr defaultRowHeight="13.5"/>
  <cols>
    <col min="1" max="1" width="10.625" style="4" customWidth="1"/>
    <col min="2" max="7" width="12.625" style="4" customWidth="1"/>
    <col min="8" max="8" width="10.875" style="4" bestFit="1" customWidth="1"/>
    <col min="9" max="9" width="10.5" style="4" bestFit="1" customWidth="1"/>
    <col min="10" max="10" width="9.125" style="4" bestFit="1" customWidth="1"/>
    <col min="11" max="11" width="10.875" style="4" bestFit="1" customWidth="1"/>
    <col min="12" max="16384" width="9" style="4"/>
  </cols>
  <sheetData>
    <row r="1" spans="1:11" ht="39.950000000000003" customHeight="1">
      <c r="A1" s="3" t="s">
        <v>6</v>
      </c>
      <c r="B1" s="3"/>
      <c r="C1" s="3"/>
      <c r="D1" s="3"/>
      <c r="E1" s="3"/>
      <c r="F1" s="3"/>
      <c r="G1" s="3"/>
    </row>
    <row r="2" spans="1:11" ht="13.5" customHeight="1" thickBot="1">
      <c r="A2" s="3"/>
      <c r="B2" s="25" t="s">
        <v>31</v>
      </c>
      <c r="C2" s="61" t="s">
        <v>60</v>
      </c>
      <c r="D2" s="26"/>
      <c r="E2" s="26"/>
      <c r="F2" s="26"/>
      <c r="G2" s="26"/>
      <c r="H2" s="62">
        <f>DATE(YEAR(C3)+3,3,31)</f>
        <v>1186</v>
      </c>
      <c r="I2" s="62"/>
      <c r="J2" s="37"/>
      <c r="K2" s="37"/>
    </row>
    <row r="3" spans="1:11" ht="13.5" customHeight="1" thickBot="1">
      <c r="A3" s="3"/>
      <c r="B3" s="27" t="s">
        <v>44</v>
      </c>
      <c r="C3" s="63"/>
      <c r="D3" s="27" t="s">
        <v>43</v>
      </c>
      <c r="E3" s="63"/>
      <c r="F3" s="42"/>
      <c r="G3" s="42"/>
      <c r="H3" s="37"/>
      <c r="I3" s="37"/>
      <c r="J3" s="37"/>
      <c r="K3" s="37"/>
    </row>
    <row r="4" spans="1:11" ht="13.5" customHeight="1">
      <c r="A4" s="28"/>
      <c r="B4" s="28"/>
      <c r="C4" s="29">
        <f>IF(MONTH(C3)&lt;=3,YEAR(C3)-1,YEAR(C3))</f>
        <v>1899</v>
      </c>
      <c r="D4" s="29"/>
      <c r="E4" s="29">
        <f>IF(MONTH(E3)&lt;=3,YEAR(E3)-1,YEAR(E3))</f>
        <v>1899</v>
      </c>
      <c r="F4" s="29"/>
      <c r="G4" s="29"/>
      <c r="H4" s="37"/>
      <c r="I4" s="37"/>
      <c r="J4" s="37"/>
      <c r="K4" s="37"/>
    </row>
    <row r="5" spans="1:11" ht="13.5" customHeight="1">
      <c r="A5" s="24"/>
      <c r="B5" s="24"/>
      <c r="C5" s="26"/>
      <c r="D5" s="26"/>
      <c r="E5" s="26"/>
      <c r="F5" s="26"/>
      <c r="G5" s="26"/>
      <c r="H5" s="37"/>
      <c r="I5" s="37"/>
      <c r="J5" s="37"/>
      <c r="K5" s="37"/>
    </row>
    <row r="6" spans="1:11" ht="57" customHeight="1">
      <c r="A6" s="72" t="s">
        <v>66</v>
      </c>
      <c r="B6" s="72"/>
      <c r="C6" s="72"/>
      <c r="D6" s="72"/>
      <c r="E6" s="72"/>
      <c r="F6" s="72"/>
      <c r="G6" s="72"/>
    </row>
    <row r="7" spans="1:11">
      <c r="A7" s="3" t="s">
        <v>7</v>
      </c>
      <c r="B7" s="3"/>
      <c r="C7" s="3"/>
      <c r="D7" s="3"/>
      <c r="E7" s="3"/>
      <c r="F7" s="3"/>
      <c r="G7" s="3"/>
    </row>
    <row r="8" spans="1:11">
      <c r="A8" s="3"/>
      <c r="B8" s="3"/>
      <c r="C8" s="3"/>
      <c r="D8" s="3"/>
      <c r="E8" s="59" t="s">
        <v>56</v>
      </c>
      <c r="F8" s="3"/>
      <c r="G8" s="5"/>
    </row>
    <row r="9" spans="1:11" ht="13.5" hidden="1" customHeight="1">
      <c r="A9" s="55" t="s">
        <v>54</v>
      </c>
      <c r="B9" s="56"/>
      <c r="C9" s="31"/>
      <c r="D9" s="32"/>
      <c r="E9" s="32"/>
      <c r="F9" s="32"/>
      <c r="G9" s="33"/>
    </row>
    <row r="10" spans="1:11" ht="13.5" hidden="1" customHeight="1">
      <c r="A10" s="55" t="s">
        <v>55</v>
      </c>
      <c r="B10" s="56"/>
      <c r="C10" s="77" t="s">
        <v>41</v>
      </c>
      <c r="D10" s="78"/>
      <c r="E10" s="79"/>
      <c r="F10" s="73"/>
      <c r="G10" s="75"/>
    </row>
    <row r="11" spans="1:11" ht="24.95" customHeight="1">
      <c r="A11" s="80"/>
      <c r="B11" s="81"/>
      <c r="C11" s="84" t="s">
        <v>53</v>
      </c>
      <c r="D11" s="85"/>
      <c r="E11" s="86"/>
      <c r="F11" s="74"/>
      <c r="G11" s="76"/>
    </row>
    <row r="12" spans="1:11" ht="24.95" customHeight="1">
      <c r="A12" s="82"/>
      <c r="B12" s="83"/>
      <c r="C12" s="87"/>
      <c r="D12" s="88"/>
      <c r="E12" s="89"/>
      <c r="F12" s="74"/>
      <c r="G12" s="76"/>
    </row>
    <row r="13" spans="1:11" ht="27" customHeight="1">
      <c r="A13" s="67" t="s">
        <v>0</v>
      </c>
      <c r="B13" s="68"/>
      <c r="C13" s="69">
        <f>'（2）研究開発費'!H10+'（3）研究開発費（複数機関）'!H10</f>
        <v>0</v>
      </c>
      <c r="D13" s="70"/>
      <c r="E13" s="71"/>
      <c r="F13" s="57"/>
      <c r="G13" s="58"/>
    </row>
    <row r="14" spans="1:11" ht="27" customHeight="1">
      <c r="A14" s="67" t="s">
        <v>15</v>
      </c>
      <c r="B14" s="68"/>
      <c r="C14" s="69">
        <f>'（2）研究開発費'!H11+'（3）研究開発費（複数機関）'!H11</f>
        <v>0</v>
      </c>
      <c r="D14" s="70"/>
      <c r="E14" s="71"/>
      <c r="F14" s="57"/>
      <c r="G14" s="58"/>
    </row>
    <row r="15" spans="1:11" ht="27" customHeight="1">
      <c r="A15" s="67" t="s">
        <v>1</v>
      </c>
      <c r="B15" s="68"/>
      <c r="C15" s="69">
        <f>'（2）研究開発費'!H12+'（3）研究開発費（複数機関）'!H12</f>
        <v>0</v>
      </c>
      <c r="D15" s="70"/>
      <c r="E15" s="71"/>
      <c r="F15" s="57"/>
      <c r="G15" s="58"/>
    </row>
    <row r="16" spans="1:11" ht="27" customHeight="1">
      <c r="A16" s="67" t="s">
        <v>2</v>
      </c>
      <c r="B16" s="68"/>
      <c r="C16" s="69">
        <f>'（2）研究開発費'!H13+'（3）研究開発費（複数機関）'!H13</f>
        <v>0</v>
      </c>
      <c r="D16" s="70"/>
      <c r="E16" s="71"/>
      <c r="F16" s="57"/>
      <c r="G16" s="58"/>
    </row>
    <row r="17" spans="1:8" ht="27" customHeight="1">
      <c r="A17" s="34" t="s">
        <v>42</v>
      </c>
      <c r="B17" s="14" t="s">
        <v>17</v>
      </c>
      <c r="C17" s="69">
        <f>SUM(C13:E16)</f>
        <v>0</v>
      </c>
      <c r="D17" s="70"/>
      <c r="E17" s="71"/>
      <c r="F17" s="57"/>
      <c r="G17" s="58"/>
    </row>
    <row r="18" spans="1:8" ht="27" customHeight="1">
      <c r="A18" s="67" t="s">
        <v>58</v>
      </c>
      <c r="B18" s="68"/>
      <c r="C18" s="69">
        <f>'（2）研究開発費'!H15+'（3）研究開発費（複数機関）'!H15</f>
        <v>0</v>
      </c>
      <c r="D18" s="70"/>
      <c r="E18" s="71"/>
      <c r="F18" s="57"/>
      <c r="G18" s="58"/>
    </row>
    <row r="19" spans="1:8" ht="27" customHeight="1">
      <c r="A19" s="67" t="s">
        <v>5</v>
      </c>
      <c r="B19" s="68"/>
      <c r="C19" s="69">
        <f>SUM(C17:E18)</f>
        <v>0</v>
      </c>
      <c r="D19" s="70"/>
      <c r="E19" s="71"/>
      <c r="F19" s="57"/>
      <c r="G19" s="58"/>
      <c r="H19" s="35"/>
    </row>
    <row r="20" spans="1:8" ht="27" customHeight="1">
      <c r="A20" s="66"/>
      <c r="B20" s="66"/>
      <c r="C20" s="66"/>
      <c r="D20" s="66"/>
      <c r="E20" s="66"/>
      <c r="F20" s="66"/>
      <c r="G20" s="66"/>
      <c r="H20" s="35" t="str">
        <f>IF(C2=I2,IF(F19=0,"","シーズ顕在化タイプの場合は自己資金は０円として下さい（５枚目シートを修正して下さい）"),"")</f>
        <v/>
      </c>
    </row>
    <row r="21" spans="1:8">
      <c r="A21" s="3"/>
      <c r="B21" s="3"/>
      <c r="C21" s="3"/>
      <c r="D21" s="3"/>
      <c r="E21" s="3"/>
      <c r="F21" s="3"/>
      <c r="G21" s="3"/>
    </row>
    <row r="22" spans="1:8">
      <c r="A22" s="3"/>
      <c r="B22" s="3"/>
      <c r="C22" s="3"/>
      <c r="D22" s="3"/>
      <c r="E22" s="3"/>
      <c r="F22" s="3"/>
      <c r="G22" s="3"/>
    </row>
    <row r="23" spans="1:8">
      <c r="A23" s="3"/>
      <c r="B23" s="3"/>
      <c r="C23" s="3"/>
      <c r="D23" s="3"/>
      <c r="E23" s="3"/>
      <c r="F23" s="3"/>
      <c r="G23" s="3"/>
    </row>
    <row r="24" spans="1:8">
      <c r="A24" s="3"/>
      <c r="B24" s="3"/>
      <c r="C24" s="3"/>
      <c r="D24" s="3"/>
      <c r="E24" s="3"/>
      <c r="F24" s="3"/>
      <c r="G24" s="3"/>
    </row>
    <row r="25" spans="1:8">
      <c r="A25" s="3"/>
      <c r="B25" s="3"/>
      <c r="C25" s="3"/>
      <c r="D25" s="3"/>
      <c r="E25" s="3"/>
      <c r="F25" s="3"/>
      <c r="G25" s="3"/>
    </row>
    <row r="26" spans="1:8">
      <c r="A26" s="3"/>
      <c r="B26" s="3"/>
      <c r="C26" s="3"/>
      <c r="D26" s="3"/>
      <c r="E26" s="3"/>
      <c r="F26" s="3"/>
      <c r="G26" s="3"/>
    </row>
    <row r="27" spans="1:8">
      <c r="A27" s="3"/>
      <c r="B27" s="3"/>
      <c r="C27" s="3"/>
      <c r="D27" s="3"/>
      <c r="E27" s="3"/>
      <c r="F27" s="3"/>
      <c r="G27" s="3"/>
    </row>
    <row r="28" spans="1:8">
      <c r="A28" s="3"/>
      <c r="B28" s="3"/>
      <c r="C28" s="3"/>
      <c r="D28" s="3"/>
      <c r="E28" s="3"/>
      <c r="F28" s="3"/>
      <c r="G28" s="3"/>
    </row>
    <row r="29" spans="1:8">
      <c r="A29" s="3"/>
      <c r="B29" s="3"/>
      <c r="C29" s="3"/>
      <c r="D29" s="3"/>
      <c r="E29" s="3"/>
      <c r="F29" s="3"/>
      <c r="G29" s="3"/>
    </row>
    <row r="30" spans="1:8">
      <c r="A30" s="3"/>
      <c r="B30" s="3"/>
      <c r="C30" s="3"/>
      <c r="D30" s="3"/>
      <c r="E30" s="3"/>
      <c r="F30" s="3"/>
      <c r="G30" s="3"/>
    </row>
    <row r="31" spans="1:8">
      <c r="A31" s="3"/>
      <c r="B31" s="3"/>
      <c r="C31" s="3"/>
      <c r="D31" s="3"/>
      <c r="E31" s="3"/>
      <c r="F31" s="3"/>
      <c r="G31" s="3"/>
    </row>
    <row r="32" spans="1:8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  <row r="41" spans="1:7">
      <c r="A41" s="3"/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3"/>
      <c r="F42" s="3"/>
      <c r="G42" s="3"/>
    </row>
    <row r="43" spans="1:7">
      <c r="A43" s="3"/>
      <c r="B43" s="3"/>
      <c r="C43" s="3"/>
      <c r="D43" s="3"/>
      <c r="E43" s="3"/>
      <c r="F43" s="3"/>
      <c r="G43" s="3"/>
    </row>
    <row r="44" spans="1:7">
      <c r="A44" s="3"/>
      <c r="B44" s="3"/>
      <c r="C44" s="3"/>
      <c r="D44" s="3"/>
      <c r="E44" s="3"/>
      <c r="F44" s="3"/>
      <c r="G44" s="3"/>
    </row>
    <row r="45" spans="1:7">
      <c r="A45" s="3"/>
      <c r="B45" s="3"/>
      <c r="C45" s="3"/>
      <c r="D45" s="3"/>
      <c r="E45" s="3"/>
      <c r="F45" s="3"/>
      <c r="G45" s="3"/>
    </row>
    <row r="46" spans="1:7">
      <c r="A46" s="3"/>
      <c r="B46" s="3"/>
      <c r="C46" s="3"/>
      <c r="D46" s="3"/>
      <c r="E46" s="3"/>
      <c r="F46" s="3"/>
      <c r="G46" s="3"/>
    </row>
  </sheetData>
  <sheetProtection formatCells="0" autoFilter="0" pivotTables="0"/>
  <protectedRanges>
    <protectedRange sqref="E3" name="範囲1_1"/>
  </protectedRanges>
  <mergeCells count="20">
    <mergeCell ref="A6:G6"/>
    <mergeCell ref="F10:F12"/>
    <mergeCell ref="G10:G12"/>
    <mergeCell ref="C10:E10"/>
    <mergeCell ref="A11:B12"/>
    <mergeCell ref="C11:E12"/>
    <mergeCell ref="A20:G20"/>
    <mergeCell ref="A13:B13"/>
    <mergeCell ref="A14:B14"/>
    <mergeCell ref="A15:B15"/>
    <mergeCell ref="A16:B16"/>
    <mergeCell ref="A18:B18"/>
    <mergeCell ref="A19:B19"/>
    <mergeCell ref="C13:E13"/>
    <mergeCell ref="C14:E14"/>
    <mergeCell ref="C15:E15"/>
    <mergeCell ref="C16:E16"/>
    <mergeCell ref="C17:E17"/>
    <mergeCell ref="C18:E18"/>
    <mergeCell ref="C19:E19"/>
  </mergeCells>
  <phoneticPr fontId="1"/>
  <conditionalFormatting sqref="F9:G9">
    <cfRule type="expression" dxfId="9" priority="1" stopIfTrue="1">
      <formula>$C$2=$I$2</formula>
    </cfRule>
    <cfRule type="expression" dxfId="8" priority="2" stopIfTrue="1">
      <formula>$C$2=#REF!</formula>
    </cfRule>
  </conditionalFormatting>
  <dataValidations xWindow="257" yWindow="185" count="1">
    <dataValidation showDropDown="1" showInputMessage="1" showErrorMessage="1" prompt="ドロップダウンリストから選択して下さい_x000a__x000a_検証試験の場合、_x000a_起業支援機関が研究開発機関と同一機関であれば_x000a_「検証試験（同一法人）」_x000a_起業支援機関が研究開発機関と別の機関であれば_x000a_「検証試験（別法人）」_x000a_を選択して下さい" sqref="C2" xr:uid="{00000000-0002-0000-0100-000000000000}"/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&amp;CⅧ（１）・&amp;Pページ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65"/>
  <sheetViews>
    <sheetView view="pageBreakPreview" topLeftCell="F1" zoomScale="115" zoomScaleNormal="100" zoomScaleSheetLayoutView="115" workbookViewId="0">
      <pane ySplit="3" topLeftCell="A4" activePane="bottomLeft" state="frozen"/>
      <selection sqref="A1:IV65536"/>
      <selection pane="bottomLeft" activeCell="I17" sqref="I17"/>
    </sheetView>
  </sheetViews>
  <sheetFormatPr defaultRowHeight="13.5"/>
  <cols>
    <col min="1" max="1" width="10.625" style="4" customWidth="1"/>
    <col min="2" max="2" width="15" style="4" customWidth="1"/>
    <col min="3" max="8" width="10.625" style="4" customWidth="1"/>
    <col min="9" max="9" width="13.5" style="4" bestFit="1" customWidth="1"/>
    <col min="10" max="16384" width="9" style="4"/>
  </cols>
  <sheetData>
    <row r="1" spans="1:26" ht="20.100000000000001" customHeight="1">
      <c r="A1" s="3" t="s">
        <v>8</v>
      </c>
      <c r="B1" s="3"/>
      <c r="C1" s="3"/>
      <c r="D1" s="3"/>
      <c r="E1" s="3"/>
      <c r="F1" s="3"/>
      <c r="G1" s="3"/>
      <c r="H1" s="3"/>
    </row>
    <row r="2" spans="1:26" ht="80.099999999999994" customHeight="1">
      <c r="A2" s="72" t="s">
        <v>65</v>
      </c>
      <c r="B2" s="72"/>
      <c r="C2" s="72"/>
      <c r="D2" s="72"/>
      <c r="E2" s="72"/>
      <c r="F2" s="72"/>
      <c r="G2" s="72"/>
      <c r="H2" s="72"/>
    </row>
    <row r="3" spans="1:26" ht="13.5" hidden="1" customHeight="1" thickBot="1">
      <c r="A3" s="30"/>
      <c r="B3" s="30"/>
      <c r="C3" s="30"/>
      <c r="D3" s="36" t="s">
        <v>20</v>
      </c>
      <c r="E3" s="43">
        <v>1</v>
      </c>
      <c r="F3" s="3"/>
      <c r="G3" s="3"/>
      <c r="H3" s="3"/>
    </row>
    <row r="4" spans="1:26" ht="16.5" customHeight="1" thickBot="1">
      <c r="A4" s="30"/>
      <c r="B4" s="30"/>
      <c r="C4" s="30"/>
      <c r="D4" s="30"/>
      <c r="E4" s="30"/>
      <c r="F4" s="30"/>
      <c r="G4" s="30"/>
      <c r="H4" s="30"/>
    </row>
    <row r="5" spans="1:26" ht="13.5" customHeight="1" thickBot="1">
      <c r="A5" s="44" t="s">
        <v>52</v>
      </c>
      <c r="B5" s="45"/>
      <c r="C5" s="46"/>
      <c r="D5" s="26"/>
      <c r="E5" s="26"/>
      <c r="F5" s="26"/>
      <c r="G5" s="26"/>
    </row>
    <row r="6" spans="1:26">
      <c r="A6" s="3" t="s">
        <v>57</v>
      </c>
      <c r="B6" s="3"/>
      <c r="C6" s="29">
        <f>'（1）委託研究開発費の総予算額'!$C$4</f>
        <v>1899</v>
      </c>
      <c r="D6" s="29" t="str">
        <f>IF('（1）委託研究開発費の総予算額'!$C$4+1&lt;='（1）委託研究開発費の総予算額'!$E$4,'（1）委託研究開発費の総予算額'!$C$4+1,"-")</f>
        <v>-</v>
      </c>
      <c r="E6" s="29" t="str">
        <f>IF('（1）委託研究開発費の総予算額'!$C$4+2&lt;='（1）委託研究開発費の総予算額'!$E$4,'（1）委託研究開発費の総予算額'!$C$4+2,"-")</f>
        <v>-</v>
      </c>
      <c r="F6" s="29" t="str">
        <f>IF('（1）委託研究開発費の総予算額'!$C$4+3&lt;='（1）委託研究開発費の総予算額'!$E$4,'（1）委託研究開発費の総予算額'!$C$4+3,"-")</f>
        <v>-</v>
      </c>
      <c r="G6" s="29" t="str">
        <f>IF('（1）委託研究開発費の総予算額'!$C$4+4&lt;='（1）委託研究開発費の総予算額'!$E$4,'（1）委託研究開発費の総予算額'!$C$4+4,"-")</f>
        <v>-</v>
      </c>
      <c r="H6" s="5" t="s">
        <v>18</v>
      </c>
    </row>
    <row r="7" spans="1:26" ht="20.100000000000001" customHeight="1">
      <c r="A7" s="90" t="s">
        <v>68</v>
      </c>
      <c r="B7" s="91"/>
      <c r="C7" s="18" t="str">
        <f>IF(C6="-","-",""&amp;C6&amp;"年度")</f>
        <v>1899年度</v>
      </c>
      <c r="D7" s="18" t="str">
        <f>IF(D6="-","-",""&amp;D6&amp;"年度")</f>
        <v>-</v>
      </c>
      <c r="E7" s="18" t="str">
        <f>IF(E6="-","-",""&amp;E6&amp;"年度")</f>
        <v>-</v>
      </c>
      <c r="F7" s="18" t="str">
        <f>IF(F6="-","-",""&amp;F6&amp;"年度")</f>
        <v>-</v>
      </c>
      <c r="G7" s="18" t="str">
        <f>IF(G6="-","-",""&amp;G6&amp;"年度")</f>
        <v>-</v>
      </c>
      <c r="H7" s="15" t="s">
        <v>9</v>
      </c>
      <c r="I7" s="7"/>
    </row>
    <row r="8" spans="1:26" ht="20.100000000000001" customHeight="1">
      <c r="A8" s="92"/>
      <c r="B8" s="93"/>
      <c r="C8" s="16" t="str">
        <f>"自"&amp;(YEAR('（1）委託研究開発費の総予算額'!$C$3))&amp;"年"&amp;MONTH('（1）委託研究開発費の総予算額'!$C$3) &amp;"月"</f>
        <v>自1900年1月</v>
      </c>
      <c r="D8" s="16" t="str">
        <f>IF(D6="-","","自"&amp;D6&amp;"年"&amp;"4月")</f>
        <v/>
      </c>
      <c r="E8" s="16" t="str">
        <f>IF(E6="-","","自"&amp;E6&amp;"年"&amp;"4月")</f>
        <v/>
      </c>
      <c r="F8" s="16" t="str">
        <f>IF(F6="-","","自"&amp;F6&amp;"年"&amp;"4月")</f>
        <v/>
      </c>
      <c r="G8" s="16" t="str">
        <f>IF(G6="-","","自"&amp;G6&amp;"年"&amp;"4月")</f>
        <v/>
      </c>
      <c r="H8" s="16" t="s">
        <v>10</v>
      </c>
      <c r="I8" s="7"/>
    </row>
    <row r="9" spans="1:26" ht="20.100000000000001" customHeight="1">
      <c r="A9" s="94"/>
      <c r="B9" s="95"/>
      <c r="C9" s="17" t="str">
        <f>IF(C6='（1）委託研究開発費の総予算額'!$E$4,"至"&amp;YEAR('（1）委託研究開発費の総予算額'!$E$3)&amp;"年"&amp;MONTH('（1）委託研究開発費の総予算額'!$E$3)&amp;"月","")</f>
        <v>至1900年1月</v>
      </c>
      <c r="D9" s="17" t="str">
        <f>IF(D6='（1）委託研究開発費の総予算額'!$E$4,"至"&amp;YEAR('（1）委託研究開発費の総予算額'!$E$3)&amp;"年"&amp;MONTH('（1）委託研究開発費の総予算額'!$E$3)&amp;"月","")</f>
        <v/>
      </c>
      <c r="E9" s="17" t="str">
        <f>IF(E6='（1）委託研究開発費の総予算額'!$E$4,"至"&amp;YEAR('（1）委託研究開発費の総予算額'!$E$3)&amp;"年"&amp;MONTH('（1）委託研究開発費の総予算額'!$E$3)&amp;"月","")</f>
        <v/>
      </c>
      <c r="F9" s="17" t="str">
        <f>IF(F6='（1）委託研究開発費の総予算額'!$E$4,"至"&amp;YEAR('（1）委託研究開発費の総予算額'!$E$3)&amp;"年"&amp;MONTH('（1）委託研究開発費の総予算額'!$E$3)&amp;"月","")</f>
        <v/>
      </c>
      <c r="G9" s="17" t="str">
        <f>IF(G6='（1）委託研究開発費の総予算額'!$E$4,"至"&amp;YEAR('（1）委託研究開発費の総予算額'!$E$3)&amp;"年"&amp;MONTH('（1）委託研究開発費の総予算額'!$E$3)&amp;"月","")</f>
        <v/>
      </c>
      <c r="H9" s="19" t="str">
        <f>ROUNDDOWN((YEAR('（1）委託研究開発費の総予算額'!E3)*12+MONTH('（1）委託研究開発費の総予算額'!E3)+1-YEAR('（1）委託研究開発費の総予算額'!C3)*12-MONTH('（1）委託研究開発費の総予算額'!C3))/12,0)&amp;"年"&amp;MOD(YEAR('（1）委託研究開発費の総予算額'!E3)*12+MONTH('（1）委託研究開発費の総予算額'!E3)+1-YEAR('（1）委託研究開発費の総予算額'!C3)*12-MONTH('（1）委託研究開発費の総予算額'!C3),12)&amp;"ヶ月"</f>
        <v>0年1ヶ月</v>
      </c>
      <c r="I9" s="10"/>
      <c r="J9" s="11"/>
      <c r="K9" s="11"/>
    </row>
    <row r="10" spans="1:26" ht="24.95" customHeight="1">
      <c r="A10" s="100" t="s">
        <v>12</v>
      </c>
      <c r="B10" s="101"/>
      <c r="C10" s="12"/>
      <c r="D10" s="12"/>
      <c r="E10" s="12"/>
      <c r="F10" s="12"/>
      <c r="G10" s="12">
        <v>0</v>
      </c>
      <c r="H10" s="2">
        <f t="shared" ref="H10:H15" si="0">SUM(C10:G10)</f>
        <v>0</v>
      </c>
      <c r="I10" s="10" t="str">
        <f>IF(MOD(C10/1000,1)+MOD(D10/1000,1)+MOD(E10/1000,1)+MOD(F10/1000,1)+MOD(G10/1000,1)=0,"","要修正：直接経費は千円単位で数値を丸めて積算して下さい")</f>
        <v/>
      </c>
      <c r="J10" s="11"/>
      <c r="K10" s="11"/>
    </row>
    <row r="11" spans="1:26" ht="24.95" customHeight="1">
      <c r="A11" s="100" t="s">
        <v>15</v>
      </c>
      <c r="B11" s="101"/>
      <c r="C11" s="1"/>
      <c r="D11" s="1"/>
      <c r="E11" s="1"/>
      <c r="F11" s="1"/>
      <c r="G11" s="1">
        <v>0</v>
      </c>
      <c r="H11" s="2">
        <f t="shared" si="0"/>
        <v>0</v>
      </c>
      <c r="I11" s="10" t="str">
        <f>IF(MOD(C11/1000,1)+MOD(D11/1000,1)+MOD(E11/1000,1)+MOD(F11/1000,1)+MOD(G11/1000,1)=0,"","要修正：直接経費は千円単位で数値を丸めて積算して下さい")</f>
        <v/>
      </c>
      <c r="J11" s="11"/>
      <c r="K11" s="11"/>
    </row>
    <row r="12" spans="1:26" ht="24.95" customHeight="1">
      <c r="A12" s="100" t="s">
        <v>1</v>
      </c>
      <c r="B12" s="101"/>
      <c r="C12" s="1"/>
      <c r="D12" s="1"/>
      <c r="E12" s="1"/>
      <c r="F12" s="1"/>
      <c r="G12" s="1">
        <v>0</v>
      </c>
      <c r="H12" s="2">
        <f t="shared" si="0"/>
        <v>0</v>
      </c>
      <c r="I12" s="10" t="str">
        <f>IF(MOD(C12/1000,1)+MOD(D12/1000,1)+MOD(E12/1000,1)+MOD(F12/1000,1)+MOD(G12/1000,1)=0,"","要修正：直接経費は千円単位で数値を丸めて積算して下さい")</f>
        <v/>
      </c>
      <c r="J12" s="11"/>
      <c r="K12" s="11"/>
    </row>
    <row r="13" spans="1:26" ht="24.95" customHeight="1">
      <c r="A13" s="100" t="s">
        <v>13</v>
      </c>
      <c r="B13" s="101"/>
      <c r="C13" s="12"/>
      <c r="D13" s="12"/>
      <c r="E13" s="12"/>
      <c r="F13" s="12"/>
      <c r="G13" s="12">
        <v>0</v>
      </c>
      <c r="H13" s="20">
        <f t="shared" si="0"/>
        <v>0</v>
      </c>
      <c r="I13" s="10" t="str">
        <f>IF(MOD(C13/1000,1)+MOD(D13/1000,1)+MOD(E13/1000,1)+MOD(F13/1000,1)+MOD(G13/1000,1)=0,"","要修正：直接経費は千円単位で数値を丸めて積算して下さい")</f>
        <v/>
      </c>
      <c r="J13" s="11"/>
      <c r="K13" s="11"/>
    </row>
    <row r="14" spans="1:26" ht="24.95" customHeight="1">
      <c r="A14" s="13" t="s">
        <v>16</v>
      </c>
      <c r="B14" s="14" t="s">
        <v>17</v>
      </c>
      <c r="C14" s="2">
        <f t="shared" ref="C14:F14" si="1">SUM(C10:C13)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>SUM(G10:G13)</f>
        <v>0</v>
      </c>
      <c r="H14" s="2">
        <f>SUM(C14:G14)</f>
        <v>0</v>
      </c>
      <c r="I14" s="10" t="str">
        <f>IF(MOD(C14/1000,1)+MOD(D14/1000,1)+MOD(E14/1000,1)+MOD(F14/1000,1)+MOD(G14/1000,1)=0,"","要修正：直接経費は千円単位で数値を丸めて積算して下さい")</f>
        <v/>
      </c>
      <c r="J14" s="11"/>
      <c r="K14" s="11"/>
    </row>
    <row r="15" spans="1:26" ht="12.6" customHeight="1" thickBot="1">
      <c r="A15" s="21" t="s">
        <v>11</v>
      </c>
      <c r="B15" s="51">
        <f>ROUNDUP(B16*100,0)-B16*100</f>
        <v>0</v>
      </c>
      <c r="C15" s="96">
        <f t="shared" ref="C15:F15" si="2">C14*$B16</f>
        <v>0</v>
      </c>
      <c r="D15" s="96">
        <f t="shared" si="2"/>
        <v>0</v>
      </c>
      <c r="E15" s="96">
        <f t="shared" si="2"/>
        <v>0</v>
      </c>
      <c r="F15" s="96">
        <f t="shared" si="2"/>
        <v>0</v>
      </c>
      <c r="G15" s="96">
        <f>G14*$B16</f>
        <v>0</v>
      </c>
      <c r="H15" s="98">
        <f t="shared" si="0"/>
        <v>0</v>
      </c>
      <c r="I15" s="108" t="str">
        <f>IF(B16="","間接経費が直接経費の何％かを入力して下さい（0％の場合も0を入力）",IF(B16&gt;0.3,"間接経費率は30%以下の整数として下さい",IF(B15=0,"","要修正：間接経費率は30%以下の整数として下さい")))</f>
        <v/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ht="12.6" customHeight="1" thickBot="1">
      <c r="A16" s="54" t="s">
        <v>19</v>
      </c>
      <c r="B16" s="48">
        <v>0.3</v>
      </c>
      <c r="C16" s="97"/>
      <c r="D16" s="97"/>
      <c r="E16" s="97"/>
      <c r="F16" s="97"/>
      <c r="G16" s="97"/>
      <c r="H16" s="99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ht="24.95" customHeight="1">
      <c r="A17" s="13" t="s">
        <v>5</v>
      </c>
      <c r="B17" s="14"/>
      <c r="C17" s="2">
        <f>SUM(C14:C16)</f>
        <v>0</v>
      </c>
      <c r="D17" s="2">
        <f>SUM(D14:D16)</f>
        <v>0</v>
      </c>
      <c r="E17" s="2">
        <f>SUM(E14:E16)</f>
        <v>0</v>
      </c>
      <c r="F17" s="2">
        <f>SUM(F14:F16)</f>
        <v>0</v>
      </c>
      <c r="G17" s="2">
        <f>SUM(G14:G16)</f>
        <v>0</v>
      </c>
      <c r="H17" s="2">
        <f>SUM(C17:G17)</f>
        <v>0</v>
      </c>
      <c r="I17" s="10"/>
      <c r="J17" s="11"/>
      <c r="K17" s="11"/>
    </row>
    <row r="18" spans="1:26" ht="20.100000000000001" customHeight="1">
      <c r="A18" s="6" t="str">
        <f>IF(H15=0,"",IF(B16&lt;0.3,"要確認：間接経費が30%ではないですが、問題ないか所属機関事務局に必ずご確認下さい。",""))</f>
        <v/>
      </c>
      <c r="B18" s="3"/>
      <c r="C18" s="6"/>
      <c r="D18" s="6"/>
      <c r="E18" s="6"/>
      <c r="F18" s="6"/>
      <c r="G18" s="3"/>
      <c r="H18" s="3"/>
      <c r="I18" s="10"/>
      <c r="J18" s="11"/>
      <c r="K18" s="11"/>
    </row>
    <row r="19" spans="1:26" ht="20.100000000000001" customHeight="1">
      <c r="A19" s="22"/>
      <c r="B19" s="3"/>
      <c r="C19" s="3"/>
      <c r="D19" s="3"/>
      <c r="E19" s="3"/>
      <c r="F19" s="3"/>
      <c r="G19" s="3"/>
      <c r="H19" s="3"/>
      <c r="I19" s="9"/>
    </row>
    <row r="20" spans="1:26" ht="13.5" hidden="1" customHeight="1" thickBot="1">
      <c r="A20" s="44" t="s">
        <v>37</v>
      </c>
      <c r="B20" s="45"/>
      <c r="C20" s="46"/>
      <c r="D20" s="26"/>
      <c r="E20" s="26"/>
      <c r="F20" s="26"/>
      <c r="G20" s="26"/>
    </row>
    <row r="21" spans="1:26" hidden="1">
      <c r="A21" s="3"/>
      <c r="B21" s="3"/>
      <c r="C21" s="29">
        <f>'（1）委託研究開発費の総予算額'!$C$4</f>
        <v>1899</v>
      </c>
      <c r="D21" s="29" t="str">
        <f>IF('（1）委託研究開発費の総予算額'!$C$4+1&lt;='（1）委託研究開発費の総予算額'!$E$4,'（1）委託研究開発費の総予算額'!$C$4+1,"-")</f>
        <v>-</v>
      </c>
      <c r="E21" s="29" t="str">
        <f>IF('（1）委託研究開発費の総予算額'!$C$4+2&lt;='（1）委託研究開発費の総予算額'!$E$4,'（1）委託研究開発費の総予算額'!$C$4+2,"-")</f>
        <v>-</v>
      </c>
      <c r="F21" s="29" t="str">
        <f>IF('（1）委託研究開発費の総予算額'!$C$4+3&lt;='（1）委託研究開発費の総予算額'!$E$4,'（1）委託研究開発費の総予算額'!$C$4+3,"-")</f>
        <v>-</v>
      </c>
      <c r="G21" s="29" t="str">
        <f>IF('（1）委託研究開発費の総予算額'!$C$4+4&lt;='（1）委託研究開発費の総予算額'!$E$4,'（1）委託研究開発費の総予算額'!$C$4+4,"-")</f>
        <v>-</v>
      </c>
      <c r="H21" s="5" t="s">
        <v>21</v>
      </c>
    </row>
    <row r="22" spans="1:26" ht="20.100000000000001" hidden="1" customHeight="1">
      <c r="A22" s="102" t="s">
        <v>22</v>
      </c>
      <c r="B22" s="103"/>
      <c r="C22" s="18" t="str">
        <f>IF(C21="-","-","平成"&amp;C21&amp;"年度")</f>
        <v>平成1899年度</v>
      </c>
      <c r="D22" s="18" t="str">
        <f>IF(D21="-","-","平成"&amp;D21&amp;"年度")</f>
        <v>-</v>
      </c>
      <c r="E22" s="18" t="str">
        <f>IF(E21="-","-","平成"&amp;E21&amp;"年度")</f>
        <v>-</v>
      </c>
      <c r="F22" s="18" t="str">
        <f>IF(F21="-","-","平成"&amp;F21&amp;"年度")</f>
        <v>-</v>
      </c>
      <c r="G22" s="18" t="str">
        <f>IF(G21="-","-","平成"&amp;G21&amp;"年度")</f>
        <v>-</v>
      </c>
      <c r="H22" s="15" t="s">
        <v>9</v>
      </c>
      <c r="I22" s="7"/>
    </row>
    <row r="23" spans="1:26" ht="20.100000000000001" hidden="1" customHeight="1">
      <c r="A23" s="104"/>
      <c r="B23" s="105"/>
      <c r="C23" s="16" t="str">
        <f>"自"&amp;(YEAR('（1）委託研究開発費の総予算額'!$C$3)-1988)&amp;"年"&amp;MONTH('（1）委託研究開発費の総予算額'!$C$3) &amp;"月"</f>
        <v>自-88年1月</v>
      </c>
      <c r="D23" s="16" t="str">
        <f>IF(D21="-","","自"&amp;D21&amp;"年"&amp;"4月")</f>
        <v/>
      </c>
      <c r="E23" s="16" t="str">
        <f>IF(E21="-","","自"&amp;E21&amp;"年"&amp;"4月")</f>
        <v/>
      </c>
      <c r="F23" s="16" t="str">
        <f>IF(F21="-","","自"&amp;F21&amp;"年"&amp;"4月")</f>
        <v/>
      </c>
      <c r="G23" s="16" t="str">
        <f>IF(G21="-","","自"&amp;G21&amp;"年"&amp;"4月")</f>
        <v/>
      </c>
      <c r="H23" s="16" t="s">
        <v>10</v>
      </c>
      <c r="I23" s="7"/>
    </row>
    <row r="24" spans="1:26" ht="20.100000000000001" hidden="1" customHeight="1">
      <c r="A24" s="106"/>
      <c r="B24" s="107"/>
      <c r="C24" s="17" t="str">
        <f>IF(C21='（1）委託研究開発費の総予算額'!$E$4,"至"&amp;YEAR('（1）委託研究開発費の総予算額'!$E$3)-1988&amp;"年"&amp;MONTH('（1）委託研究開発費の総予算額'!$E$3)&amp;"月","")</f>
        <v>至-88年1月</v>
      </c>
      <c r="D24" s="17" t="str">
        <f>IF(D21='（1）委託研究開発費の総予算額'!$E$4,"至"&amp;YEAR('（1）委託研究開発費の総予算額'!$E$3)-1988&amp;"年"&amp;MONTH('（1）委託研究開発費の総予算額'!$E$3)&amp;"月","")</f>
        <v/>
      </c>
      <c r="E24" s="17" t="str">
        <f>IF(E21='（1）委託研究開発費の総予算額'!$E$4,"至"&amp;YEAR('（1）委託研究開発費の総予算額'!$E$3)-1988&amp;"年"&amp;MONTH('（1）委託研究開発費の総予算額'!$E$3)&amp;"月","")</f>
        <v/>
      </c>
      <c r="F24" s="17" t="str">
        <f>IF(F21='（1）委託研究開発費の総予算額'!$E$4,"至"&amp;YEAR('（1）委託研究開発費の総予算額'!$E$3)-1988&amp;"年"&amp;MONTH('（1）委託研究開発費の総予算額'!$E$3)&amp;"月","")</f>
        <v/>
      </c>
      <c r="G24" s="17" t="str">
        <f>IF(G21='（1）委託研究開発費の総予算額'!$E$4,"至"&amp;YEAR('（1）委託研究開発費の総予算額'!$E$3)-1988&amp;"年"&amp;MONTH('（1）委託研究開発費の総予算額'!$E$3)&amp;"月","")</f>
        <v/>
      </c>
      <c r="H24" s="19" t="str">
        <f>ROUNDDOWN('（1）委託研究開発費の総予算額'!$H$3/12,0)&amp;"年"&amp;MOD('（1）委託研究開発費の総予算額'!$H$3,12)&amp;"ヶ月"</f>
        <v>0年0ヶ月</v>
      </c>
      <c r="I24" s="10"/>
      <c r="J24" s="11"/>
      <c r="K24" s="11"/>
    </row>
    <row r="25" spans="1:26" ht="24.95" hidden="1" customHeight="1">
      <c r="A25" s="13" t="s">
        <v>0</v>
      </c>
      <c r="B25" s="14" t="s">
        <v>23</v>
      </c>
      <c r="C25" s="1">
        <v>0</v>
      </c>
      <c r="D25" s="1">
        <v>0</v>
      </c>
      <c r="E25" s="1">
        <v>0</v>
      </c>
      <c r="F25" s="1">
        <v>0</v>
      </c>
      <c r="G25" s="12">
        <v>0</v>
      </c>
      <c r="H25" s="2">
        <f t="shared" ref="H25:H32" si="3">SUM(C25:G25)</f>
        <v>0</v>
      </c>
      <c r="I25" s="10" t="str">
        <f>IF(MOD(C25/1000,1)+MOD(D25/1000,1)+MOD(E25/1000,1)+MOD(F25/1000,1)+MOD(G25/1000,1)=0,"","要修正：直接経費･再委託費は千円単位で数値を丸めて積算して下さい")</f>
        <v/>
      </c>
      <c r="J25" s="11"/>
      <c r="K25" s="11"/>
    </row>
    <row r="26" spans="1:26" ht="24.95" hidden="1" customHeight="1">
      <c r="A26" s="52" t="s">
        <v>0</v>
      </c>
      <c r="B26" s="14" t="s">
        <v>24</v>
      </c>
      <c r="C26" s="1">
        <v>0</v>
      </c>
      <c r="D26" s="1">
        <v>0</v>
      </c>
      <c r="E26" s="1">
        <v>0</v>
      </c>
      <c r="F26" s="1">
        <v>0</v>
      </c>
      <c r="G26" s="12">
        <v>0</v>
      </c>
      <c r="H26" s="2">
        <f t="shared" si="3"/>
        <v>0</v>
      </c>
      <c r="I26" s="10" t="str">
        <f t="shared" ref="I26:I31" si="4">IF(MOD(C26/1000,1)+MOD(D26/1000,1)+MOD(E26/1000,1)+MOD(F26/1000,1)+MOD(G26/1000,1)=0,"","要修正：直接経費･再委託費は千円単位で数値を丸めて積算して下さい")</f>
        <v/>
      </c>
      <c r="J26" s="11"/>
      <c r="K26" s="11"/>
    </row>
    <row r="27" spans="1:26" ht="24.95" hidden="1" customHeight="1">
      <c r="A27" s="13" t="s">
        <v>25</v>
      </c>
      <c r="B27" s="14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3"/>
        <v>0</v>
      </c>
      <c r="I27" s="10" t="str">
        <f t="shared" si="4"/>
        <v/>
      </c>
      <c r="J27" s="11"/>
      <c r="K27" s="11"/>
    </row>
    <row r="28" spans="1:26" ht="24.95" hidden="1" customHeight="1">
      <c r="A28" s="13" t="s">
        <v>1</v>
      </c>
      <c r="B28" s="14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3"/>
        <v>0</v>
      </c>
      <c r="I28" s="10" t="str">
        <f t="shared" si="4"/>
        <v/>
      </c>
      <c r="J28" s="11"/>
      <c r="K28" s="11"/>
    </row>
    <row r="29" spans="1:26" ht="24.95" hidden="1" customHeight="1">
      <c r="A29" s="13" t="s">
        <v>2</v>
      </c>
      <c r="B29" s="14" t="s">
        <v>26</v>
      </c>
      <c r="C29" s="1">
        <v>0</v>
      </c>
      <c r="D29" s="1">
        <v>0</v>
      </c>
      <c r="E29" s="1">
        <v>0</v>
      </c>
      <c r="F29" s="1">
        <v>0</v>
      </c>
      <c r="G29" s="12">
        <v>0</v>
      </c>
      <c r="H29" s="20">
        <f t="shared" si="3"/>
        <v>0</v>
      </c>
      <c r="I29" s="10" t="str">
        <f t="shared" si="4"/>
        <v/>
      </c>
      <c r="J29" s="11"/>
      <c r="K29" s="11"/>
    </row>
    <row r="30" spans="1:26" ht="24.95" hidden="1" customHeight="1">
      <c r="A30" s="52" t="s">
        <v>2</v>
      </c>
      <c r="B30" s="14" t="s">
        <v>27</v>
      </c>
      <c r="C30" s="1">
        <v>0</v>
      </c>
      <c r="D30" s="1">
        <v>0</v>
      </c>
      <c r="E30" s="1">
        <v>0</v>
      </c>
      <c r="F30" s="1">
        <v>0</v>
      </c>
      <c r="G30" s="12">
        <v>0</v>
      </c>
      <c r="H30" s="20">
        <f t="shared" si="3"/>
        <v>0</v>
      </c>
      <c r="I30" s="10" t="str">
        <f t="shared" si="4"/>
        <v/>
      </c>
      <c r="J30" s="11"/>
      <c r="K30" s="11"/>
    </row>
    <row r="31" spans="1:26" ht="24.95" hidden="1" customHeight="1">
      <c r="A31" s="13" t="s">
        <v>28</v>
      </c>
      <c r="B31" s="14" t="s">
        <v>29</v>
      </c>
      <c r="C31" s="23">
        <f>SUM(C25:C30)</f>
        <v>0</v>
      </c>
      <c r="D31" s="23">
        <f>SUM(D25:D30)</f>
        <v>0</v>
      </c>
      <c r="E31" s="23">
        <f>SUM(E25:E30)</f>
        <v>0</v>
      </c>
      <c r="F31" s="23">
        <f>SUM(F25:F30)</f>
        <v>0</v>
      </c>
      <c r="G31" s="2">
        <f>SUM(G25:G30)</f>
        <v>0</v>
      </c>
      <c r="H31" s="2">
        <f t="shared" si="3"/>
        <v>0</v>
      </c>
      <c r="I31" s="10" t="str">
        <f t="shared" si="4"/>
        <v/>
      </c>
      <c r="J31" s="11"/>
      <c r="K31" s="11"/>
    </row>
    <row r="32" spans="1:26" ht="12.6" hidden="1" customHeight="1" thickBot="1">
      <c r="A32" s="21" t="s">
        <v>3</v>
      </c>
      <c r="B32" s="51">
        <f>ROUNDUP(B33*100,0)-B33*100</f>
        <v>0</v>
      </c>
      <c r="C32" s="96">
        <f>C31*$B33</f>
        <v>0</v>
      </c>
      <c r="D32" s="96">
        <f>D31*$B33</f>
        <v>0</v>
      </c>
      <c r="E32" s="96">
        <f>E31*$B33</f>
        <v>0</v>
      </c>
      <c r="F32" s="96">
        <f>F31*$B33</f>
        <v>0</v>
      </c>
      <c r="G32" s="98">
        <f>G31*$B33</f>
        <v>0</v>
      </c>
      <c r="H32" s="98">
        <f t="shared" si="3"/>
        <v>0</v>
      </c>
      <c r="I32" s="108" t="str">
        <f>IF(B33="","間接経費が直接経費の何％かを入力して下さい（0％の場合も0を入力）",IF(B33&gt;0.3,"間接経費率は30%以下の整数として下さい",IF(B32=0,"","要修正：間接経費率は30%以下の整数として下さい")))</f>
        <v/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ht="12.6" hidden="1" customHeight="1" thickBot="1">
      <c r="A33" s="54" t="s">
        <v>30</v>
      </c>
      <c r="B33" s="48">
        <v>0.3</v>
      </c>
      <c r="C33" s="110"/>
      <c r="D33" s="97"/>
      <c r="E33" s="97"/>
      <c r="F33" s="97"/>
      <c r="G33" s="99"/>
      <c r="H33" s="99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ht="24.95" hidden="1" customHeight="1">
      <c r="A34" s="13" t="s">
        <v>4</v>
      </c>
      <c r="B34" s="47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f>SUM(C34:G34)</f>
        <v>0</v>
      </c>
      <c r="I34" s="10" t="str">
        <f>IF(MOD(C34/1000,1)+MOD(D34/1000,1)+MOD(E34/1000,1)+MOD(F34/1000,1)+MOD(G34/1000,1)=0,"","要修正：直接経費･再委託費は千円単位で数値を丸めて積算して下さい")</f>
        <v/>
      </c>
      <c r="J34" s="11"/>
      <c r="K34" s="11"/>
    </row>
    <row r="35" spans="1:26" ht="24.95" hidden="1" customHeight="1">
      <c r="A35" s="13" t="s">
        <v>5</v>
      </c>
      <c r="B35" s="14"/>
      <c r="C35" s="2">
        <f>SUM(C31:C34)</f>
        <v>0</v>
      </c>
      <c r="D35" s="2">
        <f>SUM(D31:D34)</f>
        <v>0</v>
      </c>
      <c r="E35" s="2">
        <f>SUM(E31:E34)</f>
        <v>0</v>
      </c>
      <c r="F35" s="2">
        <f>SUM(F31:F34)</f>
        <v>0</v>
      </c>
      <c r="G35" s="2">
        <f>SUM(G31:G34)</f>
        <v>0</v>
      </c>
      <c r="H35" s="2">
        <f>SUM(C35:G35)</f>
        <v>0</v>
      </c>
      <c r="I35" s="10"/>
      <c r="J35" s="11"/>
      <c r="K35" s="11"/>
    </row>
    <row r="36" spans="1:26" ht="20.100000000000001" hidden="1" customHeight="1">
      <c r="A36" s="6" t="str">
        <f>IF(H32=0,"",IF(B33&lt;0.3,"要確認：間接経費が30%ではないですが、問題ないか所属機関事務局に必ずご確認下さい。",""))</f>
        <v/>
      </c>
      <c r="B36" s="3"/>
      <c r="C36" s="6"/>
      <c r="D36" s="6"/>
      <c r="E36" s="6"/>
      <c r="F36" s="6"/>
      <c r="G36" s="3"/>
      <c r="H36" s="3"/>
      <c r="I36" s="10"/>
      <c r="J36" s="11"/>
      <c r="K36" s="11"/>
    </row>
    <row r="37" spans="1:26" ht="20.100000000000001" hidden="1" customHeight="1" thickBot="1">
      <c r="A37" s="6" t="str">
        <f>IF($E$3&lt;2,IF(H35=0,"","3行目の参画機関数を正しく入力して下さい"),"")</f>
        <v/>
      </c>
      <c r="B37" s="3"/>
      <c r="C37" s="3"/>
      <c r="D37" s="3"/>
      <c r="E37" s="3"/>
      <c r="F37" s="3"/>
      <c r="G37" s="3"/>
      <c r="H37" s="3"/>
    </row>
    <row r="38" spans="1:26" ht="13.5" hidden="1" customHeight="1" thickBot="1">
      <c r="A38" s="44" t="s">
        <v>38</v>
      </c>
      <c r="B38" s="45"/>
      <c r="C38" s="46"/>
      <c r="D38" s="26"/>
      <c r="E38" s="26"/>
      <c r="F38" s="26"/>
      <c r="G38" s="26"/>
    </row>
    <row r="39" spans="1:26" hidden="1">
      <c r="A39" s="3"/>
      <c r="B39" s="3"/>
      <c r="C39" s="29">
        <f>'（1）委託研究開発費の総予算額'!$C$4</f>
        <v>1899</v>
      </c>
      <c r="D39" s="29" t="str">
        <f>IF('（1）委託研究開発費の総予算額'!$C$4+1&lt;='（1）委託研究開発費の総予算額'!$E$4,'（1）委託研究開発費の総予算額'!$C$4+1,"-")</f>
        <v>-</v>
      </c>
      <c r="E39" s="29" t="str">
        <f>IF('（1）委託研究開発費の総予算額'!$C$4+2&lt;='（1）委託研究開発費の総予算額'!$E$4,'（1）委託研究開発費の総予算額'!$C$4+2,"-")</f>
        <v>-</v>
      </c>
      <c r="F39" s="29" t="str">
        <f>IF('（1）委託研究開発費の総予算額'!$C$4+3&lt;='（1）委託研究開発費の総予算額'!$E$4,'（1）委託研究開発費の総予算額'!$C$4+3,"-")</f>
        <v>-</v>
      </c>
      <c r="G39" s="29" t="str">
        <f>IF('（1）委託研究開発費の総予算額'!$C$4+4&lt;='（1）委託研究開発費の総予算額'!$E$4,'（1）委託研究開発費の総予算額'!$C$4+4,"-")</f>
        <v>-</v>
      </c>
      <c r="H39" s="5" t="s">
        <v>21</v>
      </c>
    </row>
    <row r="40" spans="1:26" ht="20.100000000000001" hidden="1" customHeight="1">
      <c r="A40" s="102" t="s">
        <v>22</v>
      </c>
      <c r="B40" s="103"/>
      <c r="C40" s="18" t="str">
        <f>IF(C39="-","-","平成"&amp;C39&amp;"年度")</f>
        <v>平成1899年度</v>
      </c>
      <c r="D40" s="18" t="str">
        <f>IF(D39="-","-","平成"&amp;D39&amp;"年度")</f>
        <v>-</v>
      </c>
      <c r="E40" s="18" t="str">
        <f>IF(E39="-","-","平成"&amp;E39&amp;"年度")</f>
        <v>-</v>
      </c>
      <c r="F40" s="18" t="str">
        <f>IF(F39="-","-","平成"&amp;F39&amp;"年度")</f>
        <v>-</v>
      </c>
      <c r="G40" s="18" t="str">
        <f>IF(G39="-","-","平成"&amp;G39&amp;"年度")</f>
        <v>-</v>
      </c>
      <c r="H40" s="15" t="s">
        <v>9</v>
      </c>
      <c r="I40" s="7"/>
    </row>
    <row r="41" spans="1:26" ht="20.100000000000001" hidden="1" customHeight="1">
      <c r="A41" s="104"/>
      <c r="B41" s="105"/>
      <c r="C41" s="16" t="str">
        <f>"自"&amp;(YEAR('（1）委託研究開発費の総予算額'!$C$3)-1988)&amp;"年"&amp;MONTH('（1）委託研究開発費の総予算額'!$C$3) &amp;"月"</f>
        <v>自-88年1月</v>
      </c>
      <c r="D41" s="16" t="str">
        <f>IF(D39="-","","自"&amp;D39&amp;"年"&amp;"4月")</f>
        <v/>
      </c>
      <c r="E41" s="16" t="str">
        <f>IF(E39="-","","自"&amp;E39&amp;"年"&amp;"4月")</f>
        <v/>
      </c>
      <c r="F41" s="16" t="str">
        <f>IF(F39="-","","自"&amp;F39&amp;"年"&amp;"4月")</f>
        <v/>
      </c>
      <c r="G41" s="16" t="str">
        <f>IF(G39="-","","自"&amp;G39&amp;"年"&amp;"4月")</f>
        <v/>
      </c>
      <c r="H41" s="16" t="s">
        <v>10</v>
      </c>
      <c r="I41" s="7"/>
    </row>
    <row r="42" spans="1:26" ht="20.100000000000001" hidden="1" customHeight="1">
      <c r="A42" s="106"/>
      <c r="B42" s="107"/>
      <c r="C42" s="17" t="str">
        <f>IF(C39='（1）委託研究開発費の総予算額'!$E$4,"至"&amp;YEAR('（1）委託研究開発費の総予算額'!$E$3)-1988&amp;"年"&amp;MONTH('（1）委託研究開発費の総予算額'!$E$3)&amp;"月","")</f>
        <v>至-88年1月</v>
      </c>
      <c r="D42" s="17" t="str">
        <f>IF(D39='（1）委託研究開発費の総予算額'!$E$4,"至"&amp;YEAR('（1）委託研究開発費の総予算額'!$E$3)-1988&amp;"年"&amp;MONTH('（1）委託研究開発費の総予算額'!$E$3)&amp;"月","")</f>
        <v/>
      </c>
      <c r="E42" s="17" t="str">
        <f>IF(E39='（1）委託研究開発費の総予算額'!$E$4,"至"&amp;YEAR('（1）委託研究開発費の総予算額'!$E$3)-1988&amp;"年"&amp;MONTH('（1）委託研究開発費の総予算額'!$E$3)&amp;"月","")</f>
        <v/>
      </c>
      <c r="F42" s="17" t="str">
        <f>IF(F39='（1）委託研究開発費の総予算額'!$E$4,"至"&amp;YEAR('（1）委託研究開発費の総予算額'!$E$3)-1988&amp;"年"&amp;MONTH('（1）委託研究開発費の総予算額'!$E$3)&amp;"月","")</f>
        <v/>
      </c>
      <c r="G42" s="17" t="str">
        <f>IF(G39='（1）委託研究開発費の総予算額'!$E$4,"至"&amp;YEAR('（1）委託研究開発費の総予算額'!$E$3)-1988&amp;"年"&amp;MONTH('（1）委託研究開発費の総予算額'!$E$3)&amp;"月","")</f>
        <v/>
      </c>
      <c r="H42" s="19" t="str">
        <f>ROUNDDOWN('（1）委託研究開発費の総予算額'!$H$3/12,0)&amp;"年"&amp;MOD('（1）委託研究開発費の総予算額'!$H$3,12)&amp;"ヶ月"</f>
        <v>0年0ヶ月</v>
      </c>
      <c r="I42" s="10"/>
      <c r="J42" s="11"/>
      <c r="K42" s="11"/>
    </row>
    <row r="43" spans="1:26" ht="24.95" hidden="1" customHeight="1">
      <c r="A43" s="13" t="s">
        <v>0</v>
      </c>
      <c r="B43" s="14" t="s">
        <v>23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2">
        <f t="shared" ref="H43:H50" si="5">SUM(C43:G43)</f>
        <v>0</v>
      </c>
      <c r="I43" s="10" t="str">
        <f>IF(MOD(C43/1000,1)+MOD(D43/1000,1)+MOD(E43/1000,1)+MOD(F43/1000,1)+MOD(G43/1000,1)=0,"","要修正：直接経費･再委託費は千円単位で数値を丸めて積算して下さい")</f>
        <v/>
      </c>
      <c r="J43" s="11"/>
      <c r="K43" s="11"/>
    </row>
    <row r="44" spans="1:26" ht="24.95" hidden="1" customHeight="1">
      <c r="A44" s="52" t="s">
        <v>0</v>
      </c>
      <c r="B44" s="14" t="s">
        <v>24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2">
        <f t="shared" si="5"/>
        <v>0</v>
      </c>
      <c r="I44" s="10" t="str">
        <f t="shared" ref="I44:I49" si="6">IF(MOD(C44/1000,1)+MOD(D44/1000,1)+MOD(E44/1000,1)+MOD(F44/1000,1)+MOD(G44/1000,1)=0,"","要修正：直接経費･再委託費は千円単位で数値を丸めて積算して下さい")</f>
        <v/>
      </c>
      <c r="J44" s="11"/>
      <c r="K44" s="11"/>
    </row>
    <row r="45" spans="1:26" ht="24.95" hidden="1" customHeight="1">
      <c r="A45" s="13" t="s">
        <v>25</v>
      </c>
      <c r="B45" s="14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 t="shared" si="5"/>
        <v>0</v>
      </c>
      <c r="I45" s="10" t="str">
        <f t="shared" si="6"/>
        <v/>
      </c>
      <c r="J45" s="11"/>
      <c r="K45" s="11"/>
    </row>
    <row r="46" spans="1:26" ht="24.95" hidden="1" customHeight="1">
      <c r="A46" s="13" t="s">
        <v>1</v>
      </c>
      <c r="B46" s="14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 t="shared" si="5"/>
        <v>0</v>
      </c>
      <c r="I46" s="10" t="str">
        <f t="shared" si="6"/>
        <v/>
      </c>
      <c r="J46" s="11"/>
      <c r="K46" s="11"/>
    </row>
    <row r="47" spans="1:26" ht="24.95" hidden="1" customHeight="1">
      <c r="A47" s="13" t="s">
        <v>2</v>
      </c>
      <c r="B47" s="14" t="s">
        <v>26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20">
        <f t="shared" si="5"/>
        <v>0</v>
      </c>
      <c r="I47" s="10" t="str">
        <f t="shared" si="6"/>
        <v/>
      </c>
      <c r="J47" s="11"/>
      <c r="K47" s="11"/>
    </row>
    <row r="48" spans="1:26" ht="24.95" hidden="1" customHeight="1">
      <c r="A48" s="52" t="s">
        <v>2</v>
      </c>
      <c r="B48" s="14" t="s">
        <v>27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20">
        <f t="shared" si="5"/>
        <v>0</v>
      </c>
      <c r="I48" s="10" t="str">
        <f t="shared" si="6"/>
        <v/>
      </c>
      <c r="J48" s="11"/>
      <c r="K48" s="11"/>
    </row>
    <row r="49" spans="1:26" ht="24.95" hidden="1" customHeight="1">
      <c r="A49" s="13" t="s">
        <v>28</v>
      </c>
      <c r="B49" s="14" t="s">
        <v>29</v>
      </c>
      <c r="C49" s="23">
        <f>SUM(C43:C48)</f>
        <v>0</v>
      </c>
      <c r="D49" s="23">
        <f>SUM(D43:D48)</f>
        <v>0</v>
      </c>
      <c r="E49" s="23">
        <f>SUM(E43:E48)</f>
        <v>0</v>
      </c>
      <c r="F49" s="23">
        <f>SUM(F43:F48)</f>
        <v>0</v>
      </c>
      <c r="G49" s="2">
        <f>SUM(G43:G48)</f>
        <v>0</v>
      </c>
      <c r="H49" s="2">
        <f t="shared" si="5"/>
        <v>0</v>
      </c>
      <c r="I49" s="10" t="str">
        <f t="shared" si="6"/>
        <v/>
      </c>
      <c r="J49" s="11"/>
      <c r="K49" s="11"/>
    </row>
    <row r="50" spans="1:26" ht="12.6" hidden="1" customHeight="1" thickBot="1">
      <c r="A50" s="21" t="s">
        <v>3</v>
      </c>
      <c r="B50" s="51">
        <f>ROUNDUP(B51*100,0)-B51*100</f>
        <v>0</v>
      </c>
      <c r="C50" s="96">
        <f>C49*$B51</f>
        <v>0</v>
      </c>
      <c r="D50" s="96">
        <f>D49*$B51</f>
        <v>0</v>
      </c>
      <c r="E50" s="96">
        <f>E49*$B51</f>
        <v>0</v>
      </c>
      <c r="F50" s="96">
        <f>F49*$B51</f>
        <v>0</v>
      </c>
      <c r="G50" s="98">
        <f>G49*$B51</f>
        <v>0</v>
      </c>
      <c r="H50" s="98">
        <f t="shared" si="5"/>
        <v>0</v>
      </c>
      <c r="I50" s="108" t="str">
        <f>IF(B51="","間接経費が直接経費の何％かを入力して下さい（0％の場合も0を入力）",IF(B51&gt;0.3,"間接経費率は30%以下の整数として下さい",IF(B50=0,"","要修正：間接経費率は30%以下の整数として下さい")))</f>
        <v/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ht="12.6" hidden="1" customHeight="1" thickBot="1">
      <c r="A51" s="54" t="s">
        <v>30</v>
      </c>
      <c r="B51" s="48">
        <v>0.3</v>
      </c>
      <c r="C51" s="110"/>
      <c r="D51" s="97"/>
      <c r="E51" s="97"/>
      <c r="F51" s="97"/>
      <c r="G51" s="99"/>
      <c r="H51" s="99"/>
      <c r="I51" s="108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ht="24.95" hidden="1" customHeight="1">
      <c r="A52" s="13" t="s">
        <v>4</v>
      </c>
      <c r="B52" s="47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2">
        <f>SUM(C52:G52)</f>
        <v>0</v>
      </c>
      <c r="I52" s="10" t="str">
        <f>IF(MOD(C52/1000,1)+MOD(D52/1000,1)+MOD(E52/1000,1)+MOD(F52/1000,1)+MOD(G52/1000,1)=0,"","要修正：直接経費･再委託費は千円単位で数値を丸めて積算して下さい")</f>
        <v/>
      </c>
      <c r="J52" s="11"/>
      <c r="K52" s="11"/>
    </row>
    <row r="53" spans="1:26" ht="24.95" hidden="1" customHeight="1">
      <c r="A53" s="13" t="s">
        <v>5</v>
      </c>
      <c r="B53" s="14"/>
      <c r="C53" s="2">
        <f>SUM(C49:C52)</f>
        <v>0</v>
      </c>
      <c r="D53" s="2">
        <f>SUM(D49:D52)</f>
        <v>0</v>
      </c>
      <c r="E53" s="2">
        <f>SUM(E49:E52)</f>
        <v>0</v>
      </c>
      <c r="F53" s="2">
        <f>SUM(F49:F52)</f>
        <v>0</v>
      </c>
      <c r="G53" s="2">
        <f>SUM(G49:G52)</f>
        <v>0</v>
      </c>
      <c r="H53" s="2">
        <f>SUM(C53:G53)</f>
        <v>0</v>
      </c>
      <c r="I53" s="10"/>
      <c r="J53" s="11"/>
      <c r="K53" s="11"/>
    </row>
    <row r="54" spans="1:26" ht="20.100000000000001" hidden="1" customHeight="1">
      <c r="A54" s="6" t="str">
        <f>IF(H50=0,"",IF(B51&lt;0.3,"要確認：間接経費が30%ではないですが、問題ないか所属機関事務局に必ずご確認下さい。",""))</f>
        <v/>
      </c>
      <c r="B54" s="3"/>
      <c r="C54" s="6"/>
      <c r="D54" s="6"/>
      <c r="E54" s="6"/>
      <c r="F54" s="6"/>
      <c r="G54" s="3"/>
      <c r="H54" s="3"/>
      <c r="I54" s="10"/>
      <c r="J54" s="11"/>
      <c r="K54" s="11"/>
    </row>
    <row r="55" spans="1:26" ht="20.100000000000001" hidden="1" customHeight="1" thickBot="1">
      <c r="A55" s="6" t="str">
        <f>IF($E$3&lt;3,IF(H53=0,"","3行目の参画機関数を正しく入力して下さい"),"")</f>
        <v/>
      </c>
      <c r="B55" s="3"/>
      <c r="C55" s="3"/>
      <c r="D55" s="3"/>
      <c r="E55" s="3"/>
      <c r="F55" s="3"/>
      <c r="G55" s="3"/>
      <c r="H55" s="3"/>
    </row>
    <row r="56" spans="1:26" ht="13.5" hidden="1" customHeight="1" thickBot="1">
      <c r="A56" s="44" t="s">
        <v>39</v>
      </c>
      <c r="B56" s="45"/>
      <c r="C56" s="46"/>
      <c r="D56" s="26"/>
      <c r="E56" s="26"/>
      <c r="F56" s="26"/>
      <c r="G56" s="26"/>
    </row>
    <row r="57" spans="1:26" hidden="1">
      <c r="A57" s="3"/>
      <c r="B57" s="3"/>
      <c r="C57" s="29">
        <f>'（1）委託研究開発費の総予算額'!$C$4</f>
        <v>1899</v>
      </c>
      <c r="D57" s="29" t="str">
        <f>IF('（1）委託研究開発費の総予算額'!$C$4+1&lt;='（1）委託研究開発費の総予算額'!$E$4,'（1）委託研究開発費の総予算額'!$C$4+1,"-")</f>
        <v>-</v>
      </c>
      <c r="E57" s="29" t="str">
        <f>IF('（1）委託研究開発費の総予算額'!$C$4+2&lt;='（1）委託研究開発費の総予算額'!$E$4,'（1）委託研究開発費の総予算額'!$C$4+2,"-")</f>
        <v>-</v>
      </c>
      <c r="F57" s="29" t="str">
        <f>IF('（1）委託研究開発費の総予算額'!$C$4+3&lt;='（1）委託研究開発費の総予算額'!$E$4,'（1）委託研究開発費の総予算額'!$C$4+3,"-")</f>
        <v>-</v>
      </c>
      <c r="G57" s="29" t="str">
        <f>IF('（1）委託研究開発費の総予算額'!$C$4+4&lt;='（1）委託研究開発費の総予算額'!$E$4,'（1）委託研究開発費の総予算額'!$C$4+4,"-")</f>
        <v>-</v>
      </c>
      <c r="H57" s="5" t="s">
        <v>21</v>
      </c>
    </row>
    <row r="58" spans="1:26" ht="20.100000000000001" hidden="1" customHeight="1">
      <c r="A58" s="102" t="s">
        <v>22</v>
      </c>
      <c r="B58" s="103"/>
      <c r="C58" s="18" t="str">
        <f>IF(C57="-","-","平成"&amp;C57&amp;"年度")</f>
        <v>平成1899年度</v>
      </c>
      <c r="D58" s="18" t="str">
        <f>IF(D57="-","-","平成"&amp;D57&amp;"年度")</f>
        <v>-</v>
      </c>
      <c r="E58" s="18" t="str">
        <f>IF(E57="-","-","平成"&amp;E57&amp;"年度")</f>
        <v>-</v>
      </c>
      <c r="F58" s="18" t="str">
        <f>IF(F57="-","-","平成"&amp;F57&amp;"年度")</f>
        <v>-</v>
      </c>
      <c r="G58" s="18" t="str">
        <f>IF(G57="-","-","平成"&amp;G57&amp;"年度")</f>
        <v>-</v>
      </c>
      <c r="H58" s="15" t="s">
        <v>9</v>
      </c>
      <c r="I58" s="7"/>
    </row>
    <row r="59" spans="1:26" ht="20.100000000000001" hidden="1" customHeight="1">
      <c r="A59" s="104"/>
      <c r="B59" s="105"/>
      <c r="C59" s="16" t="str">
        <f>"自"&amp;(YEAR('（1）委託研究開発費の総予算額'!$C$3)-1988)&amp;"年"&amp;MONTH('（1）委託研究開発費の総予算額'!$C$3) &amp;"月"</f>
        <v>自-88年1月</v>
      </c>
      <c r="D59" s="16" t="str">
        <f>IF(D57="-","","自"&amp;D57&amp;"年"&amp;"4月")</f>
        <v/>
      </c>
      <c r="E59" s="16" t="str">
        <f>IF(E57="-","","自"&amp;E57&amp;"年"&amp;"4月")</f>
        <v/>
      </c>
      <c r="F59" s="16" t="str">
        <f>IF(F57="-","","自"&amp;F57&amp;"年"&amp;"4月")</f>
        <v/>
      </c>
      <c r="G59" s="16" t="str">
        <f>IF(G57="-","","自"&amp;G57&amp;"年"&amp;"4月")</f>
        <v/>
      </c>
      <c r="H59" s="16" t="s">
        <v>10</v>
      </c>
      <c r="I59" s="7"/>
    </row>
    <row r="60" spans="1:26" ht="20.100000000000001" hidden="1" customHeight="1">
      <c r="A60" s="106"/>
      <c r="B60" s="107"/>
      <c r="C60" s="17" t="str">
        <f>IF(C57='（1）委託研究開発費の総予算額'!$E$4,"至"&amp;YEAR('（1）委託研究開発費の総予算額'!$E$3)-1988&amp;"年"&amp;MONTH('（1）委託研究開発費の総予算額'!$E$3)&amp;"月","")</f>
        <v>至-88年1月</v>
      </c>
      <c r="D60" s="17" t="str">
        <f>IF(D57='（1）委託研究開発費の総予算額'!$E$4,"至"&amp;YEAR('（1）委託研究開発費の総予算額'!$E$3)-1988&amp;"年"&amp;MONTH('（1）委託研究開発費の総予算額'!$E$3)&amp;"月","")</f>
        <v/>
      </c>
      <c r="E60" s="17" t="str">
        <f>IF(E57='（1）委託研究開発費の総予算額'!$E$4,"至"&amp;YEAR('（1）委託研究開発費の総予算額'!$E$3)-1988&amp;"年"&amp;MONTH('（1）委託研究開発費の総予算額'!$E$3)&amp;"月","")</f>
        <v/>
      </c>
      <c r="F60" s="17" t="str">
        <f>IF(F57='（1）委託研究開発費の総予算額'!$E$4,"至"&amp;YEAR('（1）委託研究開発費の総予算額'!$E$3)-1988&amp;"年"&amp;MONTH('（1）委託研究開発費の総予算額'!$E$3)&amp;"月","")</f>
        <v/>
      </c>
      <c r="G60" s="17" t="str">
        <f>IF(G57='（1）委託研究開発費の総予算額'!$E$4,"至"&amp;YEAR('（1）委託研究開発費の総予算額'!$E$3)-1988&amp;"年"&amp;MONTH('（1）委託研究開発費の総予算額'!$E$3)&amp;"月","")</f>
        <v/>
      </c>
      <c r="H60" s="19" t="str">
        <f>ROUNDDOWN('（1）委託研究開発費の総予算額'!$H$3/12,0)&amp;"年"&amp;MOD('（1）委託研究開発費の総予算額'!$H$3,12)&amp;"ヶ月"</f>
        <v>0年0ヶ月</v>
      </c>
      <c r="I60" s="10"/>
      <c r="J60" s="11"/>
      <c r="K60" s="11"/>
    </row>
    <row r="61" spans="1:26" ht="24.95" hidden="1" customHeight="1">
      <c r="A61" s="13" t="s">
        <v>0</v>
      </c>
      <c r="B61" s="14" t="s">
        <v>23</v>
      </c>
      <c r="C61" s="1">
        <v>0</v>
      </c>
      <c r="D61" s="1">
        <v>0</v>
      </c>
      <c r="E61" s="1">
        <v>0</v>
      </c>
      <c r="F61" s="1">
        <v>0</v>
      </c>
      <c r="G61" s="12">
        <v>0</v>
      </c>
      <c r="H61" s="2">
        <f t="shared" ref="H61:H68" si="7">SUM(C61:G61)</f>
        <v>0</v>
      </c>
      <c r="I61" s="10" t="str">
        <f>IF(MOD(C61/1000,1)+MOD(D61/1000,1)+MOD(E61/1000,1)+MOD(F61/1000,1)+MOD(G61/1000,1)=0,"","要修正：直接経費･再委託費は千円単位で数値を丸めて積算して下さい")</f>
        <v/>
      </c>
      <c r="J61" s="11"/>
      <c r="K61" s="11"/>
    </row>
    <row r="62" spans="1:26" ht="24.95" hidden="1" customHeight="1">
      <c r="A62" s="52" t="s">
        <v>0</v>
      </c>
      <c r="B62" s="14" t="s">
        <v>24</v>
      </c>
      <c r="C62" s="1">
        <v>0</v>
      </c>
      <c r="D62" s="1">
        <v>0</v>
      </c>
      <c r="E62" s="1">
        <v>0</v>
      </c>
      <c r="F62" s="1">
        <v>0</v>
      </c>
      <c r="G62" s="12">
        <v>0</v>
      </c>
      <c r="H62" s="2">
        <f t="shared" si="7"/>
        <v>0</v>
      </c>
      <c r="I62" s="10" t="str">
        <f t="shared" ref="I62:I67" si="8">IF(MOD(C62/1000,1)+MOD(D62/1000,1)+MOD(E62/1000,1)+MOD(F62/1000,1)+MOD(G62/1000,1)=0,"","要修正：直接経費･再委託費は千円単位で数値を丸めて積算して下さい")</f>
        <v/>
      </c>
      <c r="J62" s="11"/>
      <c r="K62" s="11"/>
    </row>
    <row r="63" spans="1:26" ht="24.95" hidden="1" customHeight="1">
      <c r="A63" s="13" t="s">
        <v>25</v>
      </c>
      <c r="B63" s="14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f t="shared" si="7"/>
        <v>0</v>
      </c>
      <c r="I63" s="10" t="str">
        <f t="shared" si="8"/>
        <v/>
      </c>
      <c r="J63" s="11"/>
      <c r="K63" s="11"/>
    </row>
    <row r="64" spans="1:26" ht="24.95" hidden="1" customHeight="1">
      <c r="A64" s="13" t="s">
        <v>1</v>
      </c>
      <c r="B64" s="14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7"/>
        <v>0</v>
      </c>
      <c r="I64" s="10" t="str">
        <f t="shared" si="8"/>
        <v/>
      </c>
      <c r="J64" s="11"/>
      <c r="K64" s="11"/>
    </row>
    <row r="65" spans="1:26" ht="24.95" hidden="1" customHeight="1">
      <c r="A65" s="13" t="s">
        <v>2</v>
      </c>
      <c r="B65" s="14" t="s">
        <v>26</v>
      </c>
      <c r="C65" s="1">
        <v>0</v>
      </c>
      <c r="D65" s="1">
        <v>0</v>
      </c>
      <c r="E65" s="1">
        <v>0</v>
      </c>
      <c r="F65" s="1">
        <v>0</v>
      </c>
      <c r="G65" s="12">
        <v>0</v>
      </c>
      <c r="H65" s="20">
        <f t="shared" si="7"/>
        <v>0</v>
      </c>
      <c r="I65" s="10" t="str">
        <f t="shared" si="8"/>
        <v/>
      </c>
      <c r="J65" s="11"/>
      <c r="K65" s="11"/>
    </row>
    <row r="66" spans="1:26" ht="24.95" hidden="1" customHeight="1">
      <c r="A66" s="52" t="s">
        <v>2</v>
      </c>
      <c r="B66" s="14" t="s">
        <v>27</v>
      </c>
      <c r="C66" s="1">
        <v>0</v>
      </c>
      <c r="D66" s="1">
        <v>0</v>
      </c>
      <c r="E66" s="1">
        <v>0</v>
      </c>
      <c r="F66" s="1">
        <v>0</v>
      </c>
      <c r="G66" s="12">
        <v>0</v>
      </c>
      <c r="H66" s="20">
        <f t="shared" si="7"/>
        <v>0</v>
      </c>
      <c r="I66" s="10" t="str">
        <f t="shared" si="8"/>
        <v/>
      </c>
      <c r="J66" s="11"/>
      <c r="K66" s="11"/>
    </row>
    <row r="67" spans="1:26" ht="24.95" hidden="1" customHeight="1">
      <c r="A67" s="13" t="s">
        <v>28</v>
      </c>
      <c r="B67" s="14" t="s">
        <v>29</v>
      </c>
      <c r="C67" s="23">
        <f>SUM(C61:C66)</f>
        <v>0</v>
      </c>
      <c r="D67" s="23">
        <f>SUM(D61:D66)</f>
        <v>0</v>
      </c>
      <c r="E67" s="23">
        <f>SUM(E61:E66)</f>
        <v>0</v>
      </c>
      <c r="F67" s="23">
        <f>SUM(F61:F66)</f>
        <v>0</v>
      </c>
      <c r="G67" s="2">
        <f>SUM(G61:G66)</f>
        <v>0</v>
      </c>
      <c r="H67" s="2">
        <f t="shared" si="7"/>
        <v>0</v>
      </c>
      <c r="I67" s="10" t="str">
        <f t="shared" si="8"/>
        <v/>
      </c>
      <c r="J67" s="11"/>
      <c r="K67" s="11"/>
    </row>
    <row r="68" spans="1:26" ht="12.6" hidden="1" customHeight="1" thickBot="1">
      <c r="A68" s="21" t="s">
        <v>3</v>
      </c>
      <c r="B68" s="51">
        <f>ROUNDUP(B69*100,0)-B69*100</f>
        <v>0</v>
      </c>
      <c r="C68" s="96">
        <f>C67*$B69</f>
        <v>0</v>
      </c>
      <c r="D68" s="96">
        <f>D67*$B69</f>
        <v>0</v>
      </c>
      <c r="E68" s="96">
        <f>E67*$B69</f>
        <v>0</v>
      </c>
      <c r="F68" s="96">
        <f>F67*$B69</f>
        <v>0</v>
      </c>
      <c r="G68" s="98">
        <f>G67*$B69</f>
        <v>0</v>
      </c>
      <c r="H68" s="98">
        <f t="shared" si="7"/>
        <v>0</v>
      </c>
      <c r="I68" s="108" t="str">
        <f>IF(B69="","間接経費が直接経費の何％かを入力して下さい（0％の場合も0を入力）",IF(B69&gt;0.3,"間接経費率は30%以下の整数として下さい",IF(B68=0,"","要修正：間接経費率は30%以下の整数として下さい")))</f>
        <v/>
      </c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:26" ht="12.6" hidden="1" customHeight="1" thickBot="1">
      <c r="A69" s="54" t="s">
        <v>30</v>
      </c>
      <c r="B69" s="48">
        <v>0.3</v>
      </c>
      <c r="C69" s="110"/>
      <c r="D69" s="97"/>
      <c r="E69" s="97"/>
      <c r="F69" s="97"/>
      <c r="G69" s="99"/>
      <c r="H69" s="99"/>
      <c r="I69" s="108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ht="24.95" hidden="1" customHeight="1">
      <c r="A70" s="13" t="s">
        <v>4</v>
      </c>
      <c r="B70" s="47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f>SUM(C70:G70)</f>
        <v>0</v>
      </c>
      <c r="I70" s="10" t="str">
        <f>IF(MOD(C70/1000,1)+MOD(D70/1000,1)+MOD(E70/1000,1)+MOD(F70/1000,1)+MOD(G70/1000,1)=0,"","要修正：直接経費･再委託費は千円単位で数値を丸めて積算して下さい")</f>
        <v/>
      </c>
      <c r="J70" s="11"/>
      <c r="K70" s="11"/>
    </row>
    <row r="71" spans="1:26" ht="24.95" hidden="1" customHeight="1">
      <c r="A71" s="13" t="s">
        <v>5</v>
      </c>
      <c r="B71" s="14"/>
      <c r="C71" s="2">
        <f>SUM(C67:C70)</f>
        <v>0</v>
      </c>
      <c r="D71" s="2">
        <f>SUM(D67:D70)</f>
        <v>0</v>
      </c>
      <c r="E71" s="2">
        <f>SUM(E67:E70)</f>
        <v>0</v>
      </c>
      <c r="F71" s="2">
        <f>SUM(F67:F70)</f>
        <v>0</v>
      </c>
      <c r="G71" s="2">
        <f>SUM(G67:G70)</f>
        <v>0</v>
      </c>
      <c r="H71" s="2">
        <f>SUM(C71:G71)</f>
        <v>0</v>
      </c>
      <c r="I71" s="10"/>
      <c r="J71" s="11"/>
      <c r="K71" s="11"/>
    </row>
    <row r="72" spans="1:26" ht="20.100000000000001" hidden="1" customHeight="1">
      <c r="A72" s="6" t="str">
        <f>IF(H68=0,"",IF(B69&lt;0.3,"要確認：間接経費が30%ではないですが、問題ないか所属機関事務局に必ずご確認下さい。",""))</f>
        <v/>
      </c>
      <c r="B72" s="3"/>
      <c r="C72" s="6"/>
      <c r="D72" s="6"/>
      <c r="E72" s="6"/>
      <c r="F72" s="6"/>
      <c r="G72" s="3"/>
      <c r="H72" s="3"/>
      <c r="I72" s="10"/>
      <c r="J72" s="11"/>
      <c r="K72" s="11"/>
    </row>
    <row r="73" spans="1:26" ht="20.100000000000001" hidden="1" customHeight="1" thickBot="1">
      <c r="A73" s="6" t="str">
        <f>IF($E$3&lt;4,IF(H71=0,"","3行目の参画機関数を正しく入力して下さい"),"")</f>
        <v/>
      </c>
      <c r="B73" s="3"/>
      <c r="C73" s="3"/>
      <c r="D73" s="3"/>
      <c r="E73" s="3"/>
      <c r="F73" s="3"/>
      <c r="G73" s="3"/>
      <c r="H73" s="3"/>
    </row>
    <row r="74" spans="1:26" ht="13.5" hidden="1" customHeight="1" thickBot="1">
      <c r="A74" s="44" t="s">
        <v>40</v>
      </c>
      <c r="B74" s="45"/>
      <c r="C74" s="46"/>
      <c r="D74" s="26"/>
      <c r="E74" s="26"/>
      <c r="F74" s="26"/>
      <c r="G74" s="26"/>
    </row>
    <row r="75" spans="1:26" hidden="1">
      <c r="A75" s="3"/>
      <c r="B75" s="3"/>
      <c r="C75" s="29">
        <f>'（1）委託研究開発費の総予算額'!$C$4</f>
        <v>1899</v>
      </c>
      <c r="D75" s="29" t="str">
        <f>IF('（1）委託研究開発費の総予算額'!$C$4+1&lt;='（1）委託研究開発費の総予算額'!$E$4,'（1）委託研究開発費の総予算額'!$C$4+1,"-")</f>
        <v>-</v>
      </c>
      <c r="E75" s="29" t="str">
        <f>IF('（1）委託研究開発費の総予算額'!$C$4+2&lt;='（1）委託研究開発費の総予算額'!$E$4,'（1）委託研究開発費の総予算額'!$C$4+2,"-")</f>
        <v>-</v>
      </c>
      <c r="F75" s="29" t="str">
        <f>IF('（1）委託研究開発費の総予算額'!$C$4+3&lt;='（1）委託研究開発費の総予算額'!$E$4,'（1）委託研究開発費の総予算額'!$C$4+3,"-")</f>
        <v>-</v>
      </c>
      <c r="G75" s="29" t="str">
        <f>IF('（1）委託研究開発費の総予算額'!$C$4+4&lt;='（1）委託研究開発費の総予算額'!$E$4,'（1）委託研究開発費の総予算額'!$C$4+4,"-")</f>
        <v>-</v>
      </c>
      <c r="H75" s="5" t="s">
        <v>21</v>
      </c>
    </row>
    <row r="76" spans="1:26" ht="20.100000000000001" hidden="1" customHeight="1">
      <c r="A76" s="102" t="s">
        <v>22</v>
      </c>
      <c r="B76" s="103"/>
      <c r="C76" s="18" t="str">
        <f>IF(C75="-","-","平成"&amp;C75&amp;"年度")</f>
        <v>平成1899年度</v>
      </c>
      <c r="D76" s="18" t="str">
        <f>IF(D75="-","-","平成"&amp;D75&amp;"年度")</f>
        <v>-</v>
      </c>
      <c r="E76" s="18" t="str">
        <f>IF(E75="-","-","平成"&amp;E75&amp;"年度")</f>
        <v>-</v>
      </c>
      <c r="F76" s="18" t="str">
        <f>IF(F75="-","-","平成"&amp;F75&amp;"年度")</f>
        <v>-</v>
      </c>
      <c r="G76" s="18" t="str">
        <f>IF(G75="-","-","平成"&amp;G75&amp;"年度")</f>
        <v>-</v>
      </c>
      <c r="H76" s="15" t="s">
        <v>9</v>
      </c>
      <c r="I76" s="7"/>
    </row>
    <row r="77" spans="1:26" ht="20.100000000000001" hidden="1" customHeight="1">
      <c r="A77" s="104"/>
      <c r="B77" s="105"/>
      <c r="C77" s="16" t="str">
        <f>"自"&amp;(YEAR('（1）委託研究開発費の総予算額'!$C$3)-1988)&amp;"年"&amp;MONTH('（1）委託研究開発費の総予算額'!$C$3) &amp;"月"</f>
        <v>自-88年1月</v>
      </c>
      <c r="D77" s="16" t="str">
        <f>IF(D75="-","","自"&amp;D75&amp;"年"&amp;"4月")</f>
        <v/>
      </c>
      <c r="E77" s="16" t="str">
        <f>IF(E75="-","","自"&amp;E75&amp;"年"&amp;"4月")</f>
        <v/>
      </c>
      <c r="F77" s="16" t="str">
        <f>IF(F75="-","","自"&amp;F75&amp;"年"&amp;"4月")</f>
        <v/>
      </c>
      <c r="G77" s="16" t="str">
        <f>IF(G75="-","","自"&amp;G75&amp;"年"&amp;"4月")</f>
        <v/>
      </c>
      <c r="H77" s="16" t="s">
        <v>10</v>
      </c>
      <c r="I77" s="7"/>
    </row>
    <row r="78" spans="1:26" ht="20.100000000000001" hidden="1" customHeight="1">
      <c r="A78" s="106"/>
      <c r="B78" s="107"/>
      <c r="C78" s="17" t="str">
        <f>IF(C75='（1）委託研究開発費の総予算額'!$E$4,"至"&amp;YEAR('（1）委託研究開発費の総予算額'!$E$3)-1988&amp;"年"&amp;MONTH('（1）委託研究開発費の総予算額'!$E$3)&amp;"月","")</f>
        <v>至-88年1月</v>
      </c>
      <c r="D78" s="17" t="str">
        <f>IF(D75='（1）委託研究開発費の総予算額'!$E$4,"至"&amp;YEAR('（1）委託研究開発費の総予算額'!$E$3)-1988&amp;"年"&amp;MONTH('（1）委託研究開発費の総予算額'!$E$3)&amp;"月","")</f>
        <v/>
      </c>
      <c r="E78" s="17" t="str">
        <f>IF(E75='（1）委託研究開発費の総予算額'!$E$4,"至"&amp;YEAR('（1）委託研究開発費の総予算額'!$E$3)-1988&amp;"年"&amp;MONTH('（1）委託研究開発費の総予算額'!$E$3)&amp;"月","")</f>
        <v/>
      </c>
      <c r="F78" s="17" t="str">
        <f>IF(F75='（1）委託研究開発費の総予算額'!$E$4,"至"&amp;YEAR('（1）委託研究開発費の総予算額'!$E$3)-1988&amp;"年"&amp;MONTH('（1）委託研究開発費の総予算額'!$E$3)&amp;"月","")</f>
        <v/>
      </c>
      <c r="G78" s="17" t="str">
        <f>IF(G75='（1）委託研究開発費の総予算額'!$E$4,"至"&amp;YEAR('（1）委託研究開発費の総予算額'!$E$3)-1988&amp;"年"&amp;MONTH('（1）委託研究開発費の総予算額'!$E$3)&amp;"月","")</f>
        <v/>
      </c>
      <c r="H78" s="19" t="str">
        <f>ROUNDDOWN('（1）委託研究開発費の総予算額'!$H$3/12,0)&amp;"年"&amp;MOD('（1）委託研究開発費の総予算額'!$H$3,12)&amp;"ヶ月"</f>
        <v>0年0ヶ月</v>
      </c>
      <c r="I78" s="10"/>
      <c r="J78" s="11"/>
      <c r="K78" s="11"/>
    </row>
    <row r="79" spans="1:26" ht="24.95" hidden="1" customHeight="1">
      <c r="A79" s="13" t="s">
        <v>0</v>
      </c>
      <c r="B79" s="14" t="s">
        <v>23</v>
      </c>
      <c r="C79" s="1">
        <v>0</v>
      </c>
      <c r="D79" s="1">
        <v>0</v>
      </c>
      <c r="E79" s="1">
        <v>0</v>
      </c>
      <c r="F79" s="1">
        <v>0</v>
      </c>
      <c r="G79" s="12">
        <v>0</v>
      </c>
      <c r="H79" s="2">
        <f t="shared" ref="H79:H86" si="9">SUM(C79:G79)</f>
        <v>0</v>
      </c>
      <c r="I79" s="10" t="str">
        <f>IF(MOD(C79/1000,1)+MOD(D79/1000,1)+MOD(E79/1000,1)+MOD(F79/1000,1)+MOD(G79/1000,1)=0,"","要修正：直接経費･再委託費は千円単位で数値を丸めて積算して下さい")</f>
        <v/>
      </c>
      <c r="J79" s="11"/>
      <c r="K79" s="11"/>
    </row>
    <row r="80" spans="1:26" ht="24.95" hidden="1" customHeight="1">
      <c r="A80" s="52" t="s">
        <v>0</v>
      </c>
      <c r="B80" s="14" t="s">
        <v>24</v>
      </c>
      <c r="C80" s="1">
        <v>0</v>
      </c>
      <c r="D80" s="1">
        <v>0</v>
      </c>
      <c r="E80" s="1">
        <v>0</v>
      </c>
      <c r="F80" s="1">
        <v>0</v>
      </c>
      <c r="G80" s="12">
        <v>0</v>
      </c>
      <c r="H80" s="2">
        <f t="shared" si="9"/>
        <v>0</v>
      </c>
      <c r="I80" s="10" t="str">
        <f t="shared" ref="I80:I85" si="10">IF(MOD(C80/1000,1)+MOD(D80/1000,1)+MOD(E80/1000,1)+MOD(F80/1000,1)+MOD(G80/1000,1)=0,"","要修正：直接経費･再委託費は千円単位で数値を丸めて積算して下さい")</f>
        <v/>
      </c>
      <c r="J80" s="11"/>
      <c r="K80" s="11"/>
    </row>
    <row r="81" spans="1:26" ht="24.95" hidden="1" customHeight="1">
      <c r="A81" s="13" t="s">
        <v>25</v>
      </c>
      <c r="B81" s="14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f t="shared" si="9"/>
        <v>0</v>
      </c>
      <c r="I81" s="10" t="str">
        <f t="shared" si="10"/>
        <v/>
      </c>
      <c r="J81" s="11"/>
      <c r="K81" s="11"/>
    </row>
    <row r="82" spans="1:26" ht="24.95" hidden="1" customHeight="1">
      <c r="A82" s="13" t="s">
        <v>1</v>
      </c>
      <c r="B82" s="14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f t="shared" si="9"/>
        <v>0</v>
      </c>
      <c r="I82" s="10" t="str">
        <f t="shared" si="10"/>
        <v/>
      </c>
      <c r="J82" s="11"/>
      <c r="K82" s="11"/>
    </row>
    <row r="83" spans="1:26" ht="24.95" hidden="1" customHeight="1">
      <c r="A83" s="13" t="s">
        <v>2</v>
      </c>
      <c r="B83" s="14" t="s">
        <v>26</v>
      </c>
      <c r="C83" s="1">
        <v>0</v>
      </c>
      <c r="D83" s="1">
        <v>0</v>
      </c>
      <c r="E83" s="1">
        <v>0</v>
      </c>
      <c r="F83" s="1">
        <v>0</v>
      </c>
      <c r="G83" s="12">
        <v>0</v>
      </c>
      <c r="H83" s="20">
        <f t="shared" si="9"/>
        <v>0</v>
      </c>
      <c r="I83" s="10" t="str">
        <f t="shared" si="10"/>
        <v/>
      </c>
      <c r="J83" s="11"/>
      <c r="K83" s="11"/>
    </row>
    <row r="84" spans="1:26" ht="24.95" hidden="1" customHeight="1">
      <c r="A84" s="52" t="s">
        <v>2</v>
      </c>
      <c r="B84" s="14" t="s">
        <v>27</v>
      </c>
      <c r="C84" s="1">
        <v>0</v>
      </c>
      <c r="D84" s="1">
        <v>0</v>
      </c>
      <c r="E84" s="1">
        <v>0</v>
      </c>
      <c r="F84" s="1">
        <v>0</v>
      </c>
      <c r="G84" s="12">
        <v>0</v>
      </c>
      <c r="H84" s="20">
        <f t="shared" si="9"/>
        <v>0</v>
      </c>
      <c r="I84" s="10" t="str">
        <f t="shared" si="10"/>
        <v/>
      </c>
      <c r="J84" s="11"/>
      <c r="K84" s="11"/>
    </row>
    <row r="85" spans="1:26" ht="24.95" hidden="1" customHeight="1">
      <c r="A85" s="13" t="s">
        <v>28</v>
      </c>
      <c r="B85" s="14" t="s">
        <v>29</v>
      </c>
      <c r="C85" s="23">
        <f>SUM(C79:C84)</f>
        <v>0</v>
      </c>
      <c r="D85" s="23">
        <f>SUM(D79:D84)</f>
        <v>0</v>
      </c>
      <c r="E85" s="23">
        <f>SUM(E79:E84)</f>
        <v>0</v>
      </c>
      <c r="F85" s="23">
        <f>SUM(F79:F84)</f>
        <v>0</v>
      </c>
      <c r="G85" s="2">
        <f>SUM(G79:G84)</f>
        <v>0</v>
      </c>
      <c r="H85" s="2">
        <f t="shared" si="9"/>
        <v>0</v>
      </c>
      <c r="I85" s="10" t="str">
        <f t="shared" si="10"/>
        <v/>
      </c>
      <c r="J85" s="11"/>
      <c r="K85" s="11"/>
    </row>
    <row r="86" spans="1:26" ht="12.6" hidden="1" customHeight="1" thickBot="1">
      <c r="A86" s="21" t="s">
        <v>3</v>
      </c>
      <c r="B86" s="51">
        <f>ROUNDUP(B87*100,0)-B87*100</f>
        <v>0</v>
      </c>
      <c r="C86" s="96">
        <f>C85*$B87</f>
        <v>0</v>
      </c>
      <c r="D86" s="96">
        <f>D85*$B87</f>
        <v>0</v>
      </c>
      <c r="E86" s="96">
        <f>E85*$B87</f>
        <v>0</v>
      </c>
      <c r="F86" s="96">
        <f>F85*$B87</f>
        <v>0</v>
      </c>
      <c r="G86" s="98">
        <f>G85*$B87</f>
        <v>0</v>
      </c>
      <c r="H86" s="98">
        <f t="shared" si="9"/>
        <v>0</v>
      </c>
      <c r="I86" s="108" t="str">
        <f>IF(B87="","間接経費が直接経費の何％かを入力して下さい（0％の場合も0を入力）",IF(B87&gt;0.3,"間接経費率は30%以下の整数として下さい",IF(B86=0,"","要修正：間接経費率は30%以下の整数として下さい")))</f>
        <v/>
      </c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6" ht="12.6" hidden="1" customHeight="1" thickBot="1">
      <c r="A87" s="54" t="s">
        <v>30</v>
      </c>
      <c r="B87" s="48">
        <v>0.3</v>
      </c>
      <c r="C87" s="110"/>
      <c r="D87" s="97"/>
      <c r="E87" s="97"/>
      <c r="F87" s="97"/>
      <c r="G87" s="99"/>
      <c r="H87" s="99"/>
      <c r="I87" s="108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:26" ht="24.95" hidden="1" customHeight="1">
      <c r="A88" s="13" t="s">
        <v>4</v>
      </c>
      <c r="B88" s="47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2">
        <f>SUM(C88:G88)</f>
        <v>0</v>
      </c>
      <c r="I88" s="10" t="str">
        <f>IF(MOD(C88/1000,1)+MOD(D88/1000,1)+MOD(E88/1000,1)+MOD(F88/1000,1)+MOD(G88/1000,1)=0,"","要修正：直接経費･再委託費は千円単位で数値を丸めて積算して下さい")</f>
        <v/>
      </c>
      <c r="J88" s="11"/>
      <c r="K88" s="11"/>
    </row>
    <row r="89" spans="1:26" ht="24.95" hidden="1" customHeight="1">
      <c r="A89" s="13" t="s">
        <v>5</v>
      </c>
      <c r="B89" s="14"/>
      <c r="C89" s="2">
        <f>SUM(C85:C88)</f>
        <v>0</v>
      </c>
      <c r="D89" s="2">
        <f>SUM(D85:D88)</f>
        <v>0</v>
      </c>
      <c r="E89" s="2">
        <f>SUM(E85:E88)</f>
        <v>0</v>
      </c>
      <c r="F89" s="2">
        <f>SUM(F85:F88)</f>
        <v>0</v>
      </c>
      <c r="G89" s="2">
        <f>SUM(G85:G88)</f>
        <v>0</v>
      </c>
      <c r="H89" s="2">
        <f>SUM(C89:G89)</f>
        <v>0</v>
      </c>
      <c r="I89" s="10"/>
      <c r="J89" s="11"/>
      <c r="K89" s="11"/>
    </row>
    <row r="90" spans="1:26" ht="20.100000000000001" hidden="1" customHeight="1">
      <c r="A90" s="6" t="str">
        <f>IF(H86=0,"",IF(B87&lt;0.3,"要確認：間接経費が30%ではないですが、問題ないか所属機関事務局に必ずご確認下さい。",""))</f>
        <v/>
      </c>
      <c r="B90" s="3"/>
      <c r="C90" s="6"/>
      <c r="D90" s="6"/>
      <c r="E90" s="6"/>
      <c r="F90" s="6"/>
      <c r="G90" s="3"/>
      <c r="H90" s="3"/>
      <c r="I90" s="10"/>
      <c r="J90" s="11"/>
      <c r="K90" s="11"/>
    </row>
    <row r="91" spans="1:26" ht="20.100000000000001" hidden="1" customHeight="1">
      <c r="A91" s="6" t="str">
        <f>IF($E$3&lt;5,IF(H89=0,"","3行目の参画機関数を正しく入力して下さい"),"")</f>
        <v/>
      </c>
      <c r="B91" s="3"/>
      <c r="C91" s="3"/>
      <c r="D91" s="3"/>
      <c r="E91" s="3"/>
      <c r="F91" s="3"/>
      <c r="G91" s="3"/>
      <c r="H91" s="3"/>
    </row>
    <row r="92" spans="1:26" ht="20.100000000000001" customHeight="1">
      <c r="A92" s="3"/>
      <c r="B92" s="3"/>
      <c r="C92" s="3"/>
      <c r="D92" s="3"/>
      <c r="E92" s="3"/>
      <c r="F92" s="3"/>
      <c r="G92" s="3"/>
      <c r="H92" s="3"/>
    </row>
    <row r="93" spans="1:26" ht="20.100000000000001" customHeight="1">
      <c r="A93" s="3"/>
      <c r="B93" s="3"/>
      <c r="C93" s="3"/>
      <c r="D93" s="3"/>
      <c r="E93" s="3"/>
      <c r="F93" s="3"/>
      <c r="G93" s="3"/>
      <c r="H93" s="3"/>
    </row>
    <row r="94" spans="1:26" ht="20.100000000000001" customHeight="1">
      <c r="A94" s="3"/>
      <c r="B94" s="3"/>
      <c r="C94" s="3"/>
      <c r="D94" s="3"/>
      <c r="E94" s="3"/>
      <c r="F94" s="3"/>
      <c r="G94" s="3"/>
      <c r="H94" s="3"/>
    </row>
    <row r="95" spans="1:26" ht="20.100000000000001" customHeight="1">
      <c r="A95" s="3"/>
      <c r="B95" s="3"/>
      <c r="C95" s="3"/>
      <c r="D95" s="3"/>
      <c r="E95" s="3"/>
      <c r="F95" s="3"/>
      <c r="G95" s="3"/>
      <c r="H95" s="3"/>
    </row>
    <row r="96" spans="1:26" ht="20.100000000000001" customHeight="1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>
      <c r="A165" s="3"/>
      <c r="B165" s="3"/>
      <c r="C165" s="3"/>
      <c r="D165" s="3"/>
      <c r="E165" s="3"/>
      <c r="F165" s="3"/>
      <c r="G165" s="3"/>
      <c r="H165" s="3"/>
    </row>
  </sheetData>
  <sheetProtection formatCells="0" autoFilter="0" pivotTables="0"/>
  <mergeCells count="45">
    <mergeCell ref="A76:B78"/>
    <mergeCell ref="C86:C87"/>
    <mergeCell ref="D86:D87"/>
    <mergeCell ref="E86:E87"/>
    <mergeCell ref="F86:F87"/>
    <mergeCell ref="G68:G69"/>
    <mergeCell ref="H68:H69"/>
    <mergeCell ref="I68:Z69"/>
    <mergeCell ref="H86:H87"/>
    <mergeCell ref="I86:Z87"/>
    <mergeCell ref="G86:G87"/>
    <mergeCell ref="A58:B60"/>
    <mergeCell ref="C68:C69"/>
    <mergeCell ref="D68:D69"/>
    <mergeCell ref="E68:E69"/>
    <mergeCell ref="F68:F69"/>
    <mergeCell ref="H50:H51"/>
    <mergeCell ref="I50:Z51"/>
    <mergeCell ref="C50:C51"/>
    <mergeCell ref="D50:D51"/>
    <mergeCell ref="E50:E51"/>
    <mergeCell ref="F50:F51"/>
    <mergeCell ref="G50:G51"/>
    <mergeCell ref="A40:B42"/>
    <mergeCell ref="I15:Z16"/>
    <mergeCell ref="A22:B24"/>
    <mergeCell ref="C32:C33"/>
    <mergeCell ref="D32:D33"/>
    <mergeCell ref="E32:E33"/>
    <mergeCell ref="F32:F33"/>
    <mergeCell ref="G32:G33"/>
    <mergeCell ref="H32:H33"/>
    <mergeCell ref="I32:Z33"/>
    <mergeCell ref="A2:H2"/>
    <mergeCell ref="A7:B9"/>
    <mergeCell ref="C15:C16"/>
    <mergeCell ref="D15:D16"/>
    <mergeCell ref="E15:E16"/>
    <mergeCell ref="F15:F16"/>
    <mergeCell ref="G15:G16"/>
    <mergeCell ref="H15:H16"/>
    <mergeCell ref="A12:B12"/>
    <mergeCell ref="A10:B10"/>
    <mergeCell ref="A11:B11"/>
    <mergeCell ref="A13:B13"/>
  </mergeCells>
  <phoneticPr fontId="1"/>
  <conditionalFormatting sqref="A20:H37">
    <cfRule type="expression" dxfId="7" priority="1" stopIfTrue="1">
      <formula>$E$3&lt;2</formula>
    </cfRule>
  </conditionalFormatting>
  <conditionalFormatting sqref="A38:H55">
    <cfRule type="expression" dxfId="6" priority="2" stopIfTrue="1">
      <formula>$E$3&lt;3</formula>
    </cfRule>
  </conditionalFormatting>
  <conditionalFormatting sqref="A56:H73">
    <cfRule type="expression" dxfId="5" priority="3" stopIfTrue="1">
      <formula>$E$3&lt;4</formula>
    </cfRule>
  </conditionalFormatting>
  <conditionalFormatting sqref="A74:H91">
    <cfRule type="expression" dxfId="4" priority="4" stopIfTrue="1">
      <formula>$E$3&lt;5</formula>
    </cfRule>
  </conditionalFormatting>
  <dataValidations disablePrompts="1" count="1">
    <dataValidation type="list" allowBlank="1" showInputMessage="1" showErrorMessage="1" prompt="ドロップダウンリストから機関数を選択" sqref="E3" xr:uid="{00000000-0002-0000-0200-000000000000}">
      <formula1>"1,2,3,4,5"</formula1>
    </dataValidation>
  </dataValidations>
  <pageMargins left="0.75" right="0.75" top="1" bottom="1" header="0.51200000000000001" footer="0.51200000000000001"/>
  <pageSetup paperSize="9" scale="97" orientation="portrait" horizontalDpi="300" verticalDpi="300" r:id="rId1"/>
  <headerFooter alignWithMargins="0">
    <oddFooter>&amp;CⅧ（２－１）・&amp;Pページ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65"/>
  <sheetViews>
    <sheetView tabSelected="1" view="pageBreakPreview" topLeftCell="F1" zoomScale="115" zoomScaleNormal="100" zoomScaleSheetLayoutView="115" workbookViewId="0">
      <pane ySplit="3" topLeftCell="A4" activePane="bottomLeft" state="frozen"/>
      <selection sqref="A1:IV65536"/>
      <selection pane="bottomLeft" activeCell="I18" sqref="I18"/>
    </sheetView>
  </sheetViews>
  <sheetFormatPr defaultRowHeight="13.5"/>
  <cols>
    <col min="1" max="1" width="10.625" style="4" customWidth="1"/>
    <col min="2" max="2" width="13.5" style="4" customWidth="1"/>
    <col min="3" max="8" width="10.625" style="4" customWidth="1"/>
    <col min="9" max="9" width="13.5" style="4" bestFit="1" customWidth="1"/>
    <col min="10" max="16384" width="9" style="4"/>
  </cols>
  <sheetData>
    <row r="1" spans="1:26" ht="20.100000000000001" customHeight="1">
      <c r="A1" s="3" t="s">
        <v>6</v>
      </c>
      <c r="B1" s="3"/>
      <c r="C1" s="3"/>
      <c r="D1" s="3"/>
      <c r="E1" s="3"/>
      <c r="F1" s="3"/>
      <c r="G1" s="3"/>
      <c r="H1" s="3"/>
    </row>
    <row r="2" spans="1:26" ht="78.75" customHeight="1">
      <c r="A2" s="72" t="s">
        <v>64</v>
      </c>
      <c r="B2" s="72"/>
      <c r="C2" s="72"/>
      <c r="D2" s="72"/>
      <c r="E2" s="72"/>
      <c r="F2" s="72"/>
      <c r="G2" s="72"/>
      <c r="H2" s="72"/>
    </row>
    <row r="3" spans="1:26" ht="13.5" hidden="1" customHeight="1" thickBot="1">
      <c r="A3" s="30"/>
      <c r="B3" s="30"/>
      <c r="C3" s="30"/>
      <c r="D3" s="36" t="s">
        <v>32</v>
      </c>
      <c r="E3" s="43">
        <v>1</v>
      </c>
      <c r="F3" s="3"/>
      <c r="G3" s="3"/>
      <c r="H3" s="3"/>
    </row>
    <row r="4" spans="1:26" ht="16.5" customHeight="1" thickBot="1">
      <c r="A4" s="60" t="str">
        <f>IF('（1）委託研究開発費の総予算額'!C2="検証試験（別法人）","起業支援経費は、委託研究開発費総額の再委託費に含まれる",IF('（1）委託研究開発費の総予算額'!C2="検証試験（同一法人）","起業支援経費は、委託研究開発費総額の各費目に含まれる",""))</f>
        <v/>
      </c>
      <c r="B4" s="30"/>
      <c r="C4" s="30"/>
      <c r="D4" s="30"/>
      <c r="E4" s="30"/>
      <c r="F4" s="30"/>
      <c r="G4" s="30"/>
      <c r="H4" s="30"/>
    </row>
    <row r="5" spans="1:26" ht="13.5" customHeight="1" thickBot="1">
      <c r="A5" s="44" t="s">
        <v>61</v>
      </c>
      <c r="B5" s="49"/>
      <c r="C5" s="50"/>
      <c r="D5" s="26"/>
      <c r="E5" s="26"/>
      <c r="F5" s="26"/>
      <c r="G5" s="26"/>
    </row>
    <row r="6" spans="1:26">
      <c r="A6" s="3" t="s">
        <v>62</v>
      </c>
      <c r="B6" s="3"/>
      <c r="C6" s="29">
        <f>'（1）委託研究開発費の総予算額'!$C$4</f>
        <v>1899</v>
      </c>
      <c r="D6" s="29" t="str">
        <f>IF('（1）委託研究開発費の総予算額'!$C$4+1&lt;='（1）委託研究開発費の総予算額'!$E$4,'（1）委託研究開発費の総予算額'!$C$4+1,"-")</f>
        <v>-</v>
      </c>
      <c r="E6" s="29" t="str">
        <f>IF('（1）委託研究開発費の総予算額'!$C$4+2&lt;='（1）委託研究開発費の総予算額'!$E$4,'（1）委託研究開発費の総予算額'!$C$4+2,"-")</f>
        <v>-</v>
      </c>
      <c r="F6" s="29" t="str">
        <f>IF('（1）委託研究開発費の総予算額'!$C$4+3&lt;='（1）委託研究開発費の総予算額'!$E$4,'（1）委託研究開発費の総予算額'!$C$4+3,"-")</f>
        <v>-</v>
      </c>
      <c r="G6" s="29" t="str">
        <f>IF('（1）委託研究開発費の総予算額'!$C$4+4&lt;='（1）委託研究開発費の総予算額'!$E$4,'（1）委託研究開発費の総予算額'!$C$4+4,"-")</f>
        <v>-</v>
      </c>
      <c r="H6" s="5" t="s">
        <v>18</v>
      </c>
    </row>
    <row r="7" spans="1:26" ht="20.100000000000001" customHeight="1">
      <c r="A7" s="90" t="s">
        <v>68</v>
      </c>
      <c r="B7" s="91"/>
      <c r="C7" s="18" t="str">
        <f>IF(C6="-","-",""&amp;C6&amp;"年度")</f>
        <v>1899年度</v>
      </c>
      <c r="D7" s="18" t="str">
        <f>IF(D6="-","-",""&amp;D6&amp;"年度")</f>
        <v>-</v>
      </c>
      <c r="E7" s="18" t="str">
        <f>IF(E6="-","-",""&amp;E6&amp;"年度")</f>
        <v>-</v>
      </c>
      <c r="F7" s="18" t="str">
        <f>IF(F6="-","-",""&amp;F6&amp;"年度")</f>
        <v>-</v>
      </c>
      <c r="G7" s="18" t="str">
        <f>IF(G6="-","-",""&amp;G6&amp;"年度")</f>
        <v>-</v>
      </c>
      <c r="H7" s="15" t="s">
        <v>9</v>
      </c>
      <c r="I7" s="7"/>
    </row>
    <row r="8" spans="1:26" ht="19.5" customHeight="1">
      <c r="A8" s="92"/>
      <c r="B8" s="93"/>
      <c r="C8" s="16" t="str">
        <f>IF(C6="-","","自"&amp;C6&amp;"年"&amp;"4月")</f>
        <v>自1899年4月</v>
      </c>
      <c r="D8" s="16" t="str">
        <f>IF(D6="-","","自"&amp;D6&amp;"年"&amp;"4月")</f>
        <v/>
      </c>
      <c r="E8" s="16" t="str">
        <f>IF(E6="-","","自"&amp;E6&amp;"年"&amp;"4月")</f>
        <v/>
      </c>
      <c r="F8" s="16" t="str">
        <f>IF(F6="-","","自"&amp;F6&amp;"年"&amp;"4月")</f>
        <v/>
      </c>
      <c r="G8" s="16" t="str">
        <f>IF(G6="-","","自"&amp;G6&amp;"年"&amp;"4月")</f>
        <v/>
      </c>
      <c r="H8" s="16" t="s">
        <v>10</v>
      </c>
      <c r="I8" s="7"/>
    </row>
    <row r="9" spans="1:26" ht="20.100000000000001" customHeight="1">
      <c r="A9" s="94"/>
      <c r="B9" s="95"/>
      <c r="C9" s="17" t="str">
        <f>IF(C6='（1）委託研究開発費の総予算額'!$E$4,"至"&amp;YEAR('（1）委託研究開発費の総予算額'!$E$3)&amp;"年"&amp;MONTH('（1）委託研究開発費の総予算額'!$E$3)&amp;"月","")</f>
        <v>至1900年1月</v>
      </c>
      <c r="D9" s="17" t="str">
        <f>IF(D6='（1）委託研究開発費の総予算額'!$E$4,"至"&amp;YEAR('（1）委託研究開発費の総予算額'!$E$3)&amp;"年"&amp;MONTH('（1）委託研究開発費の総予算額'!$E$3)&amp;"月","")</f>
        <v/>
      </c>
      <c r="E9" s="17" t="str">
        <f>IF(E6='（1）委託研究開発費の総予算額'!$E$4,"至"&amp;YEAR('（1）委託研究開発費の総予算額'!$E$3)&amp;"年"&amp;MONTH('（1）委託研究開発費の総予算額'!$E$3)&amp;"月","")</f>
        <v/>
      </c>
      <c r="F9" s="17" t="str">
        <f>IF(F6='（1）委託研究開発費の総予算額'!$E$4,"至"&amp;YEAR('（1）委託研究開発費の総予算額'!$E$3)&amp;"年"&amp;MONTH('（1）委託研究開発費の総予算額'!$E$3)&amp;"月","")</f>
        <v/>
      </c>
      <c r="G9" s="17" t="str">
        <f>IF(G6='（1）委託研究開発費の総予算額'!$E$4,"至"&amp;YEAR('（1）委託研究開発費の総予算額'!$E$3)&amp;"年"&amp;MONTH('（1）委託研究開発費の総予算額'!$E$3)&amp;"月","")</f>
        <v/>
      </c>
      <c r="H9" s="19" t="str">
        <f>ROUNDDOWN((YEAR('（1）委託研究開発費の総予算額'!E3)*12+MONTH('（1）委託研究開発費の総予算額'!E3)+1-YEAR('（1）委託研究開発費の総予算額'!C3)*12-MONTH('（1）委託研究開発費の総予算額'!C3))/12,0)&amp;"年"&amp;MOD(YEAR('（1）委託研究開発費の総予算額'!E3)*12+MONTH('（1）委託研究開発費の総予算額'!E3)+1-YEAR('（1）委託研究開発費の総予算額'!C3)*12-MONTH('（1）委託研究開発費の総予算額'!C3),12)&amp;"ヶ月"</f>
        <v>0年1ヶ月</v>
      </c>
      <c r="I9" s="10"/>
      <c r="J9" s="11"/>
      <c r="K9" s="11"/>
    </row>
    <row r="10" spans="1:26" ht="24.95" customHeight="1">
      <c r="A10" s="13" t="s">
        <v>12</v>
      </c>
      <c r="B10" s="64"/>
      <c r="C10" s="12"/>
      <c r="D10" s="12"/>
      <c r="E10" s="12"/>
      <c r="F10" s="1">
        <v>0</v>
      </c>
      <c r="G10" s="1">
        <v>0</v>
      </c>
      <c r="H10" s="2">
        <f t="shared" ref="H10:H15" si="0">SUM(C10:G10)</f>
        <v>0</v>
      </c>
      <c r="I10" s="10" t="str">
        <f>IF(MOD(C10/1000,1)+MOD(D10/1000,1)+MOD(E10/1000,1)+MOD(F10/1000,1)+MOD(G10/1000,1)=0,"","要修正：直接経費は千円単位で数値を丸めて積算して下さい")</f>
        <v/>
      </c>
      <c r="J10" s="11"/>
      <c r="K10" s="11"/>
    </row>
    <row r="11" spans="1:26" ht="24.95" customHeight="1">
      <c r="A11" s="13" t="s">
        <v>15</v>
      </c>
      <c r="B11" s="14"/>
      <c r="C11" s="1"/>
      <c r="D11" s="1"/>
      <c r="E11" s="1"/>
      <c r="F11" s="1">
        <v>0</v>
      </c>
      <c r="G11" s="1">
        <v>0</v>
      </c>
      <c r="H11" s="2">
        <f t="shared" si="0"/>
        <v>0</v>
      </c>
      <c r="I11" s="10" t="str">
        <f>IF(MOD(C11/1000,1)+MOD(D11/1000,1)+MOD(E11/1000,1)+MOD(F11/1000,1)+MOD(G11/1000,1)=0,"","要修正：直接経費は千円単位で数値を丸めて積算して下さい")</f>
        <v/>
      </c>
      <c r="J11" s="11"/>
      <c r="K11" s="11"/>
    </row>
    <row r="12" spans="1:26" ht="24.95" customHeight="1">
      <c r="A12" s="100" t="s">
        <v>1</v>
      </c>
      <c r="B12" s="101"/>
      <c r="C12" s="1"/>
      <c r="D12" s="1"/>
      <c r="E12" s="1"/>
      <c r="F12" s="1">
        <v>0</v>
      </c>
      <c r="G12" s="1">
        <v>0</v>
      </c>
      <c r="H12" s="2">
        <f t="shared" si="0"/>
        <v>0</v>
      </c>
      <c r="I12" s="10" t="str">
        <f>IF(MOD(C12/1000,1)+MOD(D12/1000,1)+MOD(E12/1000,1)+MOD(F12/1000,1)+MOD(G12/1000,1)=0,"","要修正：直接経費は千円単位で数値を丸めて積算して下さい")</f>
        <v/>
      </c>
      <c r="J12" s="11"/>
      <c r="K12" s="11"/>
    </row>
    <row r="13" spans="1:26" ht="24.95" customHeight="1">
      <c r="A13" s="13" t="s">
        <v>13</v>
      </c>
      <c r="B13" s="14"/>
      <c r="C13" s="1"/>
      <c r="D13" s="1"/>
      <c r="E13" s="1"/>
      <c r="F13" s="1">
        <v>0</v>
      </c>
      <c r="G13" s="12">
        <v>0</v>
      </c>
      <c r="H13" s="20">
        <f t="shared" si="0"/>
        <v>0</v>
      </c>
      <c r="I13" s="10" t="str">
        <f>IF(MOD(C13/1000,1)+MOD(D13/1000,1)+MOD(E13/1000,1)+MOD(F13/1000,1)+MOD(G13/1000,1)=0,"","要修正：直接経費は千円単位で数値を丸めて積算して下さい")</f>
        <v/>
      </c>
      <c r="J13" s="11"/>
      <c r="K13" s="11"/>
    </row>
    <row r="14" spans="1:26" ht="24.95" customHeight="1">
      <c r="A14" s="13" t="s">
        <v>16</v>
      </c>
      <c r="B14" s="14" t="s">
        <v>17</v>
      </c>
      <c r="C14" s="23">
        <f>SUM(C10:C13)</f>
        <v>0</v>
      </c>
      <c r="D14" s="23">
        <f>SUM(D10:D13)</f>
        <v>0</v>
      </c>
      <c r="E14" s="23">
        <f>SUM(E10:E13)</f>
        <v>0</v>
      </c>
      <c r="F14" s="23">
        <f>SUM(F10:F13)</f>
        <v>0</v>
      </c>
      <c r="G14" s="2">
        <f>SUM(G10:G13)</f>
        <v>0</v>
      </c>
      <c r="H14" s="2">
        <f>SUM(C14:G14)</f>
        <v>0</v>
      </c>
      <c r="I14" s="10" t="str">
        <f>IF(MOD(C14/1000,1)+MOD(D14/1000,1)+MOD(E14/1000,1)+MOD(F14/1000,1)+MOD(G14/1000,1)=0,"","要修正：直接経費は千円単位で数値を丸めて積算して下さい")</f>
        <v/>
      </c>
      <c r="J14" s="11"/>
      <c r="K14" s="11"/>
    </row>
    <row r="15" spans="1:26" ht="12.6" customHeight="1" thickBot="1">
      <c r="A15" s="21" t="s">
        <v>63</v>
      </c>
      <c r="B15" s="51">
        <f>ROUNDUP(B16*100,0)-B16*100</f>
        <v>0</v>
      </c>
      <c r="C15" s="96">
        <f>C14*$B16</f>
        <v>0</v>
      </c>
      <c r="D15" s="96">
        <f>D14*$B16</f>
        <v>0</v>
      </c>
      <c r="E15" s="96">
        <f>E14*$B16</f>
        <v>0</v>
      </c>
      <c r="F15" s="96">
        <f>F14*$B16</f>
        <v>0</v>
      </c>
      <c r="G15" s="96">
        <f>G14*$B16</f>
        <v>0</v>
      </c>
      <c r="H15" s="98">
        <f t="shared" si="0"/>
        <v>0</v>
      </c>
      <c r="I15" s="108" t="str">
        <f>IF(B16="","一般管理費が直接経費の何％かを入力して下さい（0％の場合も0を入力）",IF(B16&gt;0.1,"",IF(B15=0,"","要修正：間接経費率は30%以下の整数として下さい")))</f>
        <v/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16" spans="1:26" ht="12.6" customHeight="1" thickBot="1">
      <c r="A16" s="54" t="s">
        <v>19</v>
      </c>
      <c r="B16" s="48">
        <v>0.3</v>
      </c>
      <c r="C16" s="110"/>
      <c r="D16" s="97"/>
      <c r="E16" s="97"/>
      <c r="F16" s="97"/>
      <c r="G16" s="97"/>
      <c r="H16" s="99"/>
      <c r="I16" s="108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</row>
    <row r="17" spans="1:26" ht="24.95" customHeight="1">
      <c r="A17" s="13" t="s">
        <v>5</v>
      </c>
      <c r="B17" s="14"/>
      <c r="C17" s="2">
        <f>SUM(C14:C16)</f>
        <v>0</v>
      </c>
      <c r="D17" s="2">
        <f>SUM(D14:D16)</f>
        <v>0</v>
      </c>
      <c r="E17" s="2">
        <f>SUM(E14:E16)</f>
        <v>0</v>
      </c>
      <c r="F17" s="2">
        <f>SUM(F14:F16)</f>
        <v>0</v>
      </c>
      <c r="G17" s="2">
        <f>SUM(G14:G16)</f>
        <v>0</v>
      </c>
      <c r="H17" s="2">
        <f>SUM(C17:G17)</f>
        <v>0</v>
      </c>
      <c r="I17" s="10"/>
      <c r="J17" s="11"/>
      <c r="K17" s="11"/>
    </row>
    <row r="18" spans="1:26" ht="20.100000000000001" customHeight="1">
      <c r="A18" s="6"/>
      <c r="B18" s="3"/>
      <c r="C18" s="6"/>
      <c r="D18" s="6"/>
      <c r="E18" s="6"/>
      <c r="F18" s="6"/>
      <c r="G18" s="3"/>
      <c r="H18" s="3"/>
      <c r="I18" s="10"/>
      <c r="J18" s="11"/>
      <c r="K18" s="11"/>
    </row>
    <row r="19" spans="1:26" ht="20.100000000000001" customHeight="1">
      <c r="A19" s="22"/>
      <c r="B19" s="3"/>
      <c r="C19" s="3"/>
      <c r="D19" s="3"/>
      <c r="E19" s="3"/>
      <c r="F19" s="3"/>
      <c r="G19" s="3"/>
      <c r="H19" s="3"/>
      <c r="I19" s="9"/>
    </row>
    <row r="20" spans="1:26" ht="13.5" hidden="1" customHeight="1" thickBot="1">
      <c r="A20" s="44" t="s">
        <v>33</v>
      </c>
      <c r="B20" s="49"/>
      <c r="C20" s="50"/>
      <c r="D20" s="26"/>
      <c r="E20" s="26"/>
      <c r="F20" s="26"/>
      <c r="G20" s="26"/>
    </row>
    <row r="21" spans="1:26" hidden="1">
      <c r="A21" s="3"/>
      <c r="B21" s="3"/>
      <c r="C21" s="29">
        <f>'（1）委託研究開発費の総予算額'!$C$4</f>
        <v>1899</v>
      </c>
      <c r="D21" s="29" t="str">
        <f>IF('（1）委託研究開発費の総予算額'!$C$4+1&lt;='（1）委託研究開発費の総予算額'!$E$4,'（1）委託研究開発費の総予算額'!$C$4+1,"-")</f>
        <v>-</v>
      </c>
      <c r="E21" s="29" t="str">
        <f>IF('（1）委託研究開発費の総予算額'!$C$4+2&lt;='（1）委託研究開発費の総予算額'!$E$4,'（1）委託研究開発費の総予算額'!$C$4+2,"-")</f>
        <v>-</v>
      </c>
      <c r="F21" s="29" t="str">
        <f>IF('（1）委託研究開発費の総予算額'!$C$4+3&lt;='（1）委託研究開発費の総予算額'!$E$4,'（1）委託研究開発費の総予算額'!$C$4+3,"-")</f>
        <v>-</v>
      </c>
      <c r="G21" s="29" t="str">
        <f>IF('（1）委託研究開発費の総予算額'!$C$4+4&lt;='（1）委託研究開発費の総予算額'!$E$4,'（1）委託研究開発費の総予算額'!$C$4+4,"-")</f>
        <v>-</v>
      </c>
      <c r="H21" s="5" t="s">
        <v>21</v>
      </c>
    </row>
    <row r="22" spans="1:26" ht="20.100000000000001" hidden="1" customHeight="1">
      <c r="A22" s="102" t="s">
        <v>22</v>
      </c>
      <c r="B22" s="103"/>
      <c r="C22" s="18" t="str">
        <f>IF(C21="-","-","平成"&amp;C21&amp;"年度")</f>
        <v>平成1899年度</v>
      </c>
      <c r="D22" s="18" t="str">
        <f>IF(D21="-","-","平成"&amp;D21&amp;"年度")</f>
        <v>-</v>
      </c>
      <c r="E22" s="18" t="str">
        <f>IF(E21="-","-","平成"&amp;E21&amp;"年度")</f>
        <v>-</v>
      </c>
      <c r="F22" s="18" t="str">
        <f>IF(F21="-","-","平成"&amp;F21&amp;"年度")</f>
        <v>-</v>
      </c>
      <c r="G22" s="18" t="str">
        <f>IF(G21="-","-","平成"&amp;G21&amp;"年度")</f>
        <v>-</v>
      </c>
      <c r="H22" s="15" t="s">
        <v>9</v>
      </c>
      <c r="I22" s="7"/>
    </row>
    <row r="23" spans="1:26" ht="20.100000000000001" hidden="1" customHeight="1">
      <c r="A23" s="104"/>
      <c r="B23" s="105"/>
      <c r="C23" s="16" t="str">
        <f>"自"&amp;(YEAR('（1）委託研究開発費の総予算額'!$C$3)-1988)&amp;"年"&amp;MONTH('（1）委託研究開発費の総予算額'!$C$3) &amp;"月"</f>
        <v>自-88年1月</v>
      </c>
      <c r="D23" s="16" t="str">
        <f>IF(D21="-","","自"&amp;D21&amp;"年"&amp;"4月")</f>
        <v/>
      </c>
      <c r="E23" s="16" t="str">
        <f>IF(E21="-","","自"&amp;E21&amp;"年"&amp;"4月")</f>
        <v/>
      </c>
      <c r="F23" s="16" t="str">
        <f>IF(F21="-","","自"&amp;F21&amp;"年"&amp;"4月")</f>
        <v/>
      </c>
      <c r="G23" s="16" t="str">
        <f>IF(G21="-","","自"&amp;G21&amp;"年"&amp;"4月")</f>
        <v/>
      </c>
      <c r="H23" s="16" t="s">
        <v>10</v>
      </c>
      <c r="I23" s="7"/>
    </row>
    <row r="24" spans="1:26" ht="20.100000000000001" hidden="1" customHeight="1">
      <c r="A24" s="106"/>
      <c r="B24" s="107"/>
      <c r="C24" s="17" t="str">
        <f>IF(C21='（1）委託研究開発費の総予算額'!$E$4,"至"&amp;YEAR('（1）委託研究開発費の総予算額'!$E$3)-1988&amp;"年"&amp;MONTH('（1）委託研究開発費の総予算額'!$E$3)&amp;"月","")</f>
        <v>至-88年1月</v>
      </c>
      <c r="D24" s="17" t="str">
        <f>IF(D21='（1）委託研究開発費の総予算額'!$E$4,"至"&amp;YEAR('（1）委託研究開発費の総予算額'!$E$3)-1988&amp;"年"&amp;MONTH('（1）委託研究開発費の総予算額'!$E$3)&amp;"月","")</f>
        <v/>
      </c>
      <c r="E24" s="17" t="str">
        <f>IF(E21='（1）委託研究開発費の総予算額'!$E$4,"至"&amp;YEAR('（1）委託研究開発費の総予算額'!$E$3)-1988&amp;"年"&amp;MONTH('（1）委託研究開発費の総予算額'!$E$3)&amp;"月","")</f>
        <v/>
      </c>
      <c r="F24" s="17" t="str">
        <f>IF(F21='（1）委託研究開発費の総予算額'!$E$4,"至"&amp;YEAR('（1）委託研究開発費の総予算額'!$E$3)-1988&amp;"年"&amp;MONTH('（1）委託研究開発費の総予算額'!$E$3)&amp;"月","")</f>
        <v/>
      </c>
      <c r="G24" s="17" t="str">
        <f>IF(G21='（1）委託研究開発費の総予算額'!$E$4,"至"&amp;YEAR('（1）委託研究開発費の総予算額'!$E$3)-1988&amp;"年"&amp;MONTH('（1）委託研究開発費の総予算額'!$E$3)&amp;"月","")</f>
        <v/>
      </c>
      <c r="H24" s="19" t="str">
        <f>ROUNDDOWN('（1）委託研究開発費の総予算額'!$H$3/12,0)&amp;"年"&amp;MOD('（1）委託研究開発費の総予算額'!$H$3,12)&amp;"ヶ月"</f>
        <v>0年0ヶ月</v>
      </c>
      <c r="I24" s="10"/>
      <c r="J24" s="11"/>
      <c r="K24" s="11"/>
    </row>
    <row r="25" spans="1:26" ht="24.95" hidden="1" customHeight="1">
      <c r="A25" s="13" t="s">
        <v>0</v>
      </c>
      <c r="B25" s="14" t="s">
        <v>23</v>
      </c>
      <c r="C25" s="1">
        <v>0</v>
      </c>
      <c r="D25" s="1">
        <v>0</v>
      </c>
      <c r="E25" s="1">
        <v>0</v>
      </c>
      <c r="F25" s="1">
        <v>0</v>
      </c>
      <c r="G25" s="12">
        <v>0</v>
      </c>
      <c r="H25" s="2">
        <f t="shared" ref="H25:H32" si="1">SUM(C25:G25)</f>
        <v>0</v>
      </c>
      <c r="I25" s="10" t="str">
        <f>IF(MOD(C25/1000,1)+MOD(D25/1000,1)+MOD(E25/1000,1)+MOD(F25/1000,1)+MOD(G25/1000,1)=0,"","要修正：直接経費･再委託費は千円単位で数値を丸めて積算して下さい")</f>
        <v/>
      </c>
      <c r="J25" s="11"/>
      <c r="K25" s="11"/>
    </row>
    <row r="26" spans="1:26" ht="24.95" hidden="1" customHeight="1">
      <c r="A26" s="52" t="s">
        <v>0</v>
      </c>
      <c r="B26" s="14" t="s">
        <v>24</v>
      </c>
      <c r="C26" s="1">
        <v>0</v>
      </c>
      <c r="D26" s="1">
        <v>0</v>
      </c>
      <c r="E26" s="1">
        <v>0</v>
      </c>
      <c r="F26" s="1">
        <v>0</v>
      </c>
      <c r="G26" s="12">
        <v>0</v>
      </c>
      <c r="H26" s="2">
        <f t="shared" si="1"/>
        <v>0</v>
      </c>
      <c r="I26" s="10" t="str">
        <f t="shared" ref="I26:I31" si="2">IF(MOD(C26/1000,1)+MOD(D26/1000,1)+MOD(E26/1000,1)+MOD(F26/1000,1)+MOD(G26/1000,1)=0,"","要修正：直接経費･再委託費は千円単位で数値を丸めて積算して下さい")</f>
        <v/>
      </c>
      <c r="J26" s="11"/>
      <c r="K26" s="11"/>
    </row>
    <row r="27" spans="1:26" ht="24.95" hidden="1" customHeight="1">
      <c r="A27" s="13" t="s">
        <v>25</v>
      </c>
      <c r="B27" s="14"/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2">
        <f t="shared" si="1"/>
        <v>0</v>
      </c>
      <c r="I27" s="10" t="str">
        <f t="shared" si="2"/>
        <v/>
      </c>
      <c r="J27" s="11"/>
      <c r="K27" s="11"/>
    </row>
    <row r="28" spans="1:26" ht="24.95" hidden="1" customHeight="1">
      <c r="A28" s="13" t="s">
        <v>1</v>
      </c>
      <c r="B28" s="14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2">
        <f t="shared" si="1"/>
        <v>0</v>
      </c>
      <c r="I28" s="10" t="str">
        <f t="shared" si="2"/>
        <v/>
      </c>
      <c r="J28" s="11"/>
      <c r="K28" s="11"/>
    </row>
    <row r="29" spans="1:26" ht="24.95" hidden="1" customHeight="1">
      <c r="A29" s="13" t="s">
        <v>2</v>
      </c>
      <c r="B29" s="14" t="s">
        <v>26</v>
      </c>
      <c r="C29" s="1">
        <v>0</v>
      </c>
      <c r="D29" s="1">
        <v>0</v>
      </c>
      <c r="E29" s="1">
        <v>0</v>
      </c>
      <c r="F29" s="1">
        <v>0</v>
      </c>
      <c r="G29" s="12">
        <v>0</v>
      </c>
      <c r="H29" s="20">
        <f t="shared" si="1"/>
        <v>0</v>
      </c>
      <c r="I29" s="10" t="str">
        <f t="shared" si="2"/>
        <v/>
      </c>
      <c r="J29" s="11"/>
      <c r="K29" s="11"/>
    </row>
    <row r="30" spans="1:26" ht="24.95" hidden="1" customHeight="1">
      <c r="A30" s="52" t="s">
        <v>2</v>
      </c>
      <c r="B30" s="14" t="s">
        <v>27</v>
      </c>
      <c r="C30" s="1">
        <v>0</v>
      </c>
      <c r="D30" s="1">
        <v>0</v>
      </c>
      <c r="E30" s="1">
        <v>0</v>
      </c>
      <c r="F30" s="1">
        <v>0</v>
      </c>
      <c r="G30" s="12">
        <v>0</v>
      </c>
      <c r="H30" s="20">
        <f t="shared" si="1"/>
        <v>0</v>
      </c>
      <c r="I30" s="10" t="str">
        <f t="shared" si="2"/>
        <v/>
      </c>
      <c r="J30" s="11"/>
      <c r="K30" s="11"/>
    </row>
    <row r="31" spans="1:26" ht="24.95" hidden="1" customHeight="1">
      <c r="A31" s="13" t="s">
        <v>28</v>
      </c>
      <c r="B31" s="14" t="s">
        <v>29</v>
      </c>
      <c r="C31" s="23">
        <f>SUM(C25:C30)</f>
        <v>0</v>
      </c>
      <c r="D31" s="23">
        <f>SUM(D25:D30)</f>
        <v>0</v>
      </c>
      <c r="E31" s="23">
        <f>SUM(E25:E30)</f>
        <v>0</v>
      </c>
      <c r="F31" s="23">
        <f>SUM(F25:F30)</f>
        <v>0</v>
      </c>
      <c r="G31" s="2">
        <f>SUM(G25:G30)</f>
        <v>0</v>
      </c>
      <c r="H31" s="2">
        <f t="shared" si="1"/>
        <v>0</v>
      </c>
      <c r="I31" s="10" t="str">
        <f t="shared" si="2"/>
        <v/>
      </c>
      <c r="J31" s="11"/>
      <c r="K31" s="11"/>
    </row>
    <row r="32" spans="1:26" ht="12.6" hidden="1" customHeight="1" thickBot="1">
      <c r="A32" s="21" t="s">
        <v>3</v>
      </c>
      <c r="B32" s="51">
        <f>ROUNDUP(B33*100,0)-B33*100</f>
        <v>0</v>
      </c>
      <c r="C32" s="96">
        <f>C31*$B33</f>
        <v>0</v>
      </c>
      <c r="D32" s="96">
        <f>D31*$B33</f>
        <v>0</v>
      </c>
      <c r="E32" s="96">
        <f>E31*$B33</f>
        <v>0</v>
      </c>
      <c r="F32" s="96">
        <f>F31*$B33</f>
        <v>0</v>
      </c>
      <c r="G32" s="96">
        <f>G31*$B33</f>
        <v>0</v>
      </c>
      <c r="H32" s="98">
        <f t="shared" si="1"/>
        <v>0</v>
      </c>
      <c r="I32" s="108" t="str">
        <f>IF(B33="","間接経費が直接経費の何％かを入力して下さい（0％の場合も0を入力）",IF(B33&gt;0.3,"間接経費率は30%以下の整数として下さい",IF(B32=0,"","要修正：間接経費率は30%以下の整数として下さい")))</f>
        <v/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ht="12.6" hidden="1" customHeight="1" thickBot="1">
      <c r="A33" s="54" t="s">
        <v>30</v>
      </c>
      <c r="B33" s="48">
        <v>0.1</v>
      </c>
      <c r="C33" s="110"/>
      <c r="D33" s="97"/>
      <c r="E33" s="97"/>
      <c r="F33" s="97"/>
      <c r="G33" s="97"/>
      <c r="H33" s="99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ht="24.95" hidden="1" customHeight="1">
      <c r="A34" s="13" t="s">
        <v>4</v>
      </c>
      <c r="B34" s="47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2">
        <f>SUM(C34:G34)</f>
        <v>0</v>
      </c>
      <c r="I34" s="10" t="str">
        <f>IF(MOD(C34/1000,1)+MOD(D34/1000,1)+MOD(E34/1000,1)+MOD(F34/1000,1)+MOD(G34/1000,1)=0,"","要修正：直接経費･再委託費は千円単位で数値を丸めて積算して下さい")</f>
        <v/>
      </c>
      <c r="J34" s="11"/>
      <c r="K34" s="11"/>
    </row>
    <row r="35" spans="1:26" ht="24.95" hidden="1" customHeight="1">
      <c r="A35" s="13" t="s">
        <v>5</v>
      </c>
      <c r="B35" s="14"/>
      <c r="C35" s="2">
        <f>SUM(C31:C34)</f>
        <v>0</v>
      </c>
      <c r="D35" s="2">
        <f>SUM(D31:D34)</f>
        <v>0</v>
      </c>
      <c r="E35" s="2">
        <f>SUM(E31:E34)</f>
        <v>0</v>
      </c>
      <c r="F35" s="2">
        <f>SUM(F31:F34)</f>
        <v>0</v>
      </c>
      <c r="G35" s="2">
        <f>SUM(G31:G34)</f>
        <v>0</v>
      </c>
      <c r="H35" s="2">
        <f>SUM(C35:G35)</f>
        <v>0</v>
      </c>
      <c r="I35" s="10"/>
      <c r="J35" s="11"/>
      <c r="K35" s="11"/>
    </row>
    <row r="36" spans="1:26" ht="20.100000000000001" hidden="1" customHeight="1">
      <c r="A36" s="6"/>
      <c r="B36" s="3"/>
      <c r="C36" s="6"/>
      <c r="D36" s="6"/>
      <c r="E36" s="6"/>
      <c r="F36" s="6"/>
      <c r="G36" s="3"/>
      <c r="H36" s="3"/>
      <c r="I36" s="10"/>
      <c r="J36" s="11"/>
      <c r="K36" s="11"/>
    </row>
    <row r="37" spans="1:26" ht="20.100000000000001" hidden="1" customHeight="1" thickBot="1">
      <c r="A37" s="6" t="str">
        <f>IF($E$3&lt;2,IF(H35=0,"","3行目の参画機関数を正しく入力して下さい"),"")</f>
        <v/>
      </c>
      <c r="B37" s="3"/>
      <c r="C37" s="3"/>
      <c r="D37" s="3"/>
      <c r="E37" s="3"/>
      <c r="F37" s="3"/>
      <c r="G37" s="3"/>
      <c r="H37" s="3"/>
    </row>
    <row r="38" spans="1:26" ht="13.5" hidden="1" customHeight="1" thickBot="1">
      <c r="A38" s="44" t="s">
        <v>34</v>
      </c>
      <c r="B38" s="49"/>
      <c r="C38" s="50"/>
      <c r="D38" s="26"/>
      <c r="E38" s="26"/>
      <c r="F38" s="26"/>
      <c r="G38" s="26"/>
    </row>
    <row r="39" spans="1:26" hidden="1">
      <c r="A39" s="3"/>
      <c r="B39" s="3"/>
      <c r="C39" s="29">
        <f>'（1）委託研究開発費の総予算額'!$C$4</f>
        <v>1899</v>
      </c>
      <c r="D39" s="29" t="str">
        <f>IF('（1）委託研究開発費の総予算額'!$C$4+1&lt;='（1）委託研究開発費の総予算額'!$E$4,'（1）委託研究開発費の総予算額'!$C$4+1,"-")</f>
        <v>-</v>
      </c>
      <c r="E39" s="29" t="str">
        <f>IF('（1）委託研究開発費の総予算額'!$C$4+2&lt;='（1）委託研究開発費の総予算額'!$E$4,'（1）委託研究開発費の総予算額'!$C$4+2,"-")</f>
        <v>-</v>
      </c>
      <c r="F39" s="29" t="str">
        <f>IF('（1）委託研究開発費の総予算額'!$C$4+3&lt;='（1）委託研究開発費の総予算額'!$E$4,'（1）委託研究開発費の総予算額'!$C$4+3,"-")</f>
        <v>-</v>
      </c>
      <c r="G39" s="29" t="str">
        <f>IF('（1）委託研究開発費の総予算額'!$C$4+4&lt;='（1）委託研究開発費の総予算額'!$E$4,'（1）委託研究開発費の総予算額'!$C$4+4,"-")</f>
        <v>-</v>
      </c>
      <c r="H39" s="5" t="s">
        <v>21</v>
      </c>
    </row>
    <row r="40" spans="1:26" ht="20.100000000000001" hidden="1" customHeight="1">
      <c r="A40" s="102" t="s">
        <v>22</v>
      </c>
      <c r="B40" s="103"/>
      <c r="C40" s="18" t="str">
        <f>IF(C39="-","-","平成"&amp;C39&amp;"年度")</f>
        <v>平成1899年度</v>
      </c>
      <c r="D40" s="18" t="str">
        <f>IF(D39="-","-","平成"&amp;D39&amp;"年度")</f>
        <v>-</v>
      </c>
      <c r="E40" s="18" t="str">
        <f>IF(E39="-","-","平成"&amp;E39&amp;"年度")</f>
        <v>-</v>
      </c>
      <c r="F40" s="18" t="str">
        <f>IF(F39="-","-","平成"&amp;F39&amp;"年度")</f>
        <v>-</v>
      </c>
      <c r="G40" s="18" t="str">
        <f>IF(G39="-","-","平成"&amp;G39&amp;"年度")</f>
        <v>-</v>
      </c>
      <c r="H40" s="15" t="s">
        <v>9</v>
      </c>
      <c r="I40" s="7"/>
    </row>
    <row r="41" spans="1:26" ht="20.100000000000001" hidden="1" customHeight="1">
      <c r="A41" s="104"/>
      <c r="B41" s="105"/>
      <c r="C41" s="16" t="str">
        <f>"自"&amp;(YEAR('（1）委託研究開発費の総予算額'!$C$3)-1988)&amp;"年"&amp;MONTH('（1）委託研究開発費の総予算額'!$C$3) &amp;"月"</f>
        <v>自-88年1月</v>
      </c>
      <c r="D41" s="16" t="str">
        <f>IF(D39="-","","自"&amp;D39&amp;"年"&amp;"4月")</f>
        <v/>
      </c>
      <c r="E41" s="16" t="str">
        <f>IF(E39="-","","自"&amp;E39&amp;"年"&amp;"4月")</f>
        <v/>
      </c>
      <c r="F41" s="16" t="str">
        <f>IF(F39="-","","自"&amp;F39&amp;"年"&amp;"4月")</f>
        <v/>
      </c>
      <c r="G41" s="16" t="str">
        <f>IF(G39="-","","自"&amp;G39&amp;"年"&amp;"4月")</f>
        <v/>
      </c>
      <c r="H41" s="16" t="s">
        <v>10</v>
      </c>
      <c r="I41" s="7"/>
    </row>
    <row r="42" spans="1:26" ht="20.100000000000001" hidden="1" customHeight="1">
      <c r="A42" s="106"/>
      <c r="B42" s="107"/>
      <c r="C42" s="17" t="str">
        <f>IF(C39='（1）委託研究開発費の総予算額'!$E$4,"至"&amp;YEAR('（1）委託研究開発費の総予算額'!$E$3)-1988&amp;"年"&amp;MONTH('（1）委託研究開発費の総予算額'!$E$3)&amp;"月","")</f>
        <v>至-88年1月</v>
      </c>
      <c r="D42" s="17" t="str">
        <f>IF(D39='（1）委託研究開発費の総予算額'!$E$4,"至"&amp;YEAR('（1）委託研究開発費の総予算額'!$E$3)-1988&amp;"年"&amp;MONTH('（1）委託研究開発費の総予算額'!$E$3)&amp;"月","")</f>
        <v/>
      </c>
      <c r="E42" s="17" t="str">
        <f>IF(E39='（1）委託研究開発費の総予算額'!$E$4,"至"&amp;YEAR('（1）委託研究開発費の総予算額'!$E$3)-1988&amp;"年"&amp;MONTH('（1）委託研究開発費の総予算額'!$E$3)&amp;"月","")</f>
        <v/>
      </c>
      <c r="F42" s="17" t="str">
        <f>IF(F39='（1）委託研究開発費の総予算額'!$E$4,"至"&amp;YEAR('（1）委託研究開発費の総予算額'!$E$3)-1988&amp;"年"&amp;MONTH('（1）委託研究開発費の総予算額'!$E$3)&amp;"月","")</f>
        <v/>
      </c>
      <c r="G42" s="17" t="str">
        <f>IF(G39='（1）委託研究開発費の総予算額'!$E$4,"至"&amp;YEAR('（1）委託研究開発費の総予算額'!$E$3)-1988&amp;"年"&amp;MONTH('（1）委託研究開発費の総予算額'!$E$3)&amp;"月","")</f>
        <v/>
      </c>
      <c r="H42" s="19" t="str">
        <f>ROUNDDOWN('（1）委託研究開発費の総予算額'!$H$3/12,0)&amp;"年"&amp;MOD('（1）委託研究開発費の総予算額'!$H$3,12)&amp;"ヶ月"</f>
        <v>0年0ヶ月</v>
      </c>
      <c r="I42" s="10"/>
      <c r="J42" s="11"/>
      <c r="K42" s="11"/>
    </row>
    <row r="43" spans="1:26" ht="24.95" hidden="1" customHeight="1">
      <c r="A43" s="13" t="s">
        <v>0</v>
      </c>
      <c r="B43" s="14" t="s">
        <v>23</v>
      </c>
      <c r="C43" s="1">
        <v>0</v>
      </c>
      <c r="D43" s="1">
        <v>0</v>
      </c>
      <c r="E43" s="1">
        <v>0</v>
      </c>
      <c r="F43" s="1">
        <v>0</v>
      </c>
      <c r="G43" s="12">
        <v>0</v>
      </c>
      <c r="H43" s="2">
        <f t="shared" ref="H43:H50" si="3">SUM(C43:G43)</f>
        <v>0</v>
      </c>
      <c r="I43" s="10" t="str">
        <f>IF(MOD(C43/1000,1)+MOD(D43/1000,1)+MOD(E43/1000,1)+MOD(F43/1000,1)+MOD(G43/1000,1)=0,"","要修正：直接経費･再委託費は千円単位で数値を丸めて積算して下さい")</f>
        <v/>
      </c>
      <c r="J43" s="11"/>
      <c r="K43" s="11"/>
    </row>
    <row r="44" spans="1:26" ht="24.95" hidden="1" customHeight="1">
      <c r="A44" s="52" t="s">
        <v>0</v>
      </c>
      <c r="B44" s="14" t="s">
        <v>24</v>
      </c>
      <c r="C44" s="1">
        <v>0</v>
      </c>
      <c r="D44" s="1">
        <v>0</v>
      </c>
      <c r="E44" s="1">
        <v>0</v>
      </c>
      <c r="F44" s="1">
        <v>0</v>
      </c>
      <c r="G44" s="12">
        <v>0</v>
      </c>
      <c r="H44" s="2">
        <f t="shared" si="3"/>
        <v>0</v>
      </c>
      <c r="I44" s="10" t="str">
        <f t="shared" ref="I44:I49" si="4">IF(MOD(C44/1000,1)+MOD(D44/1000,1)+MOD(E44/1000,1)+MOD(F44/1000,1)+MOD(G44/1000,1)=0,"","要修正：直接経費･再委託費は千円単位で数値を丸めて積算して下さい")</f>
        <v/>
      </c>
      <c r="J44" s="11"/>
      <c r="K44" s="11"/>
    </row>
    <row r="45" spans="1:26" ht="24.95" hidden="1" customHeight="1">
      <c r="A45" s="13" t="s">
        <v>25</v>
      </c>
      <c r="B45" s="14"/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2">
        <f t="shared" si="3"/>
        <v>0</v>
      </c>
      <c r="I45" s="10" t="str">
        <f t="shared" si="4"/>
        <v/>
      </c>
      <c r="J45" s="11"/>
      <c r="K45" s="11"/>
    </row>
    <row r="46" spans="1:26" ht="24.95" hidden="1" customHeight="1">
      <c r="A46" s="13" t="s">
        <v>1</v>
      </c>
      <c r="B46" s="14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2">
        <f t="shared" si="3"/>
        <v>0</v>
      </c>
      <c r="I46" s="10" t="str">
        <f t="shared" si="4"/>
        <v/>
      </c>
      <c r="J46" s="11"/>
      <c r="K46" s="11"/>
    </row>
    <row r="47" spans="1:26" ht="24.95" hidden="1" customHeight="1">
      <c r="A47" s="13" t="s">
        <v>2</v>
      </c>
      <c r="B47" s="14" t="s">
        <v>26</v>
      </c>
      <c r="C47" s="1">
        <v>0</v>
      </c>
      <c r="D47" s="1">
        <v>0</v>
      </c>
      <c r="E47" s="1">
        <v>0</v>
      </c>
      <c r="F47" s="1">
        <v>0</v>
      </c>
      <c r="G47" s="12">
        <v>0</v>
      </c>
      <c r="H47" s="20">
        <f t="shared" si="3"/>
        <v>0</v>
      </c>
      <c r="I47" s="10" t="str">
        <f t="shared" si="4"/>
        <v/>
      </c>
      <c r="J47" s="11"/>
      <c r="K47" s="11"/>
    </row>
    <row r="48" spans="1:26" ht="24.95" hidden="1" customHeight="1">
      <c r="A48" s="52" t="s">
        <v>2</v>
      </c>
      <c r="B48" s="14" t="s">
        <v>27</v>
      </c>
      <c r="C48" s="1">
        <v>0</v>
      </c>
      <c r="D48" s="1">
        <v>0</v>
      </c>
      <c r="E48" s="1">
        <v>0</v>
      </c>
      <c r="F48" s="1">
        <v>0</v>
      </c>
      <c r="G48" s="12">
        <v>0</v>
      </c>
      <c r="H48" s="20">
        <f t="shared" si="3"/>
        <v>0</v>
      </c>
      <c r="I48" s="10" t="str">
        <f t="shared" si="4"/>
        <v/>
      </c>
      <c r="J48" s="11"/>
      <c r="K48" s="11"/>
    </row>
    <row r="49" spans="1:26" ht="24.95" hidden="1" customHeight="1">
      <c r="A49" s="13" t="s">
        <v>28</v>
      </c>
      <c r="B49" s="14" t="s">
        <v>29</v>
      </c>
      <c r="C49" s="23">
        <f>SUM(C43:C48)</f>
        <v>0</v>
      </c>
      <c r="D49" s="23">
        <f>SUM(D43:D48)</f>
        <v>0</v>
      </c>
      <c r="E49" s="23">
        <f>SUM(E43:E48)</f>
        <v>0</v>
      </c>
      <c r="F49" s="23">
        <f>SUM(F43:F48)</f>
        <v>0</v>
      </c>
      <c r="G49" s="2">
        <f>SUM(G43:G48)</f>
        <v>0</v>
      </c>
      <c r="H49" s="2">
        <f t="shared" si="3"/>
        <v>0</v>
      </c>
      <c r="I49" s="10" t="str">
        <f t="shared" si="4"/>
        <v/>
      </c>
      <c r="J49" s="11"/>
      <c r="K49" s="11"/>
    </row>
    <row r="50" spans="1:26" ht="12.6" hidden="1" customHeight="1" thickBot="1">
      <c r="A50" s="21" t="s">
        <v>3</v>
      </c>
      <c r="B50" s="51">
        <f>ROUNDUP(B51*100,0)-B51*100</f>
        <v>0</v>
      </c>
      <c r="C50" s="96">
        <f>C49*$B51</f>
        <v>0</v>
      </c>
      <c r="D50" s="96">
        <f>D49*$B51</f>
        <v>0</v>
      </c>
      <c r="E50" s="96">
        <f>E49*$B51</f>
        <v>0</v>
      </c>
      <c r="F50" s="96">
        <f>F49*$B51</f>
        <v>0</v>
      </c>
      <c r="G50" s="96">
        <f>G49*$B51</f>
        <v>0</v>
      </c>
      <c r="H50" s="98">
        <f t="shared" si="3"/>
        <v>0</v>
      </c>
      <c r="I50" s="108" t="str">
        <f>IF(B51="","間接経費が直接経費の何％かを入力して下さい（0％の場合も0を入力）",IF(B51&gt;0.3,"間接経費率は30%以下の整数として下さい",IF(B50=0,"","要修正：間接経費率は30%以下の整数として下さい")))</f>
        <v/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ht="12.6" hidden="1" customHeight="1" thickBot="1">
      <c r="A51" s="54" t="s">
        <v>30</v>
      </c>
      <c r="B51" s="48">
        <v>0</v>
      </c>
      <c r="C51" s="110"/>
      <c r="D51" s="97"/>
      <c r="E51" s="97"/>
      <c r="F51" s="97"/>
      <c r="G51" s="97"/>
      <c r="H51" s="99"/>
      <c r="I51" s="108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ht="24.95" hidden="1" customHeight="1">
      <c r="A52" s="13" t="s">
        <v>4</v>
      </c>
      <c r="B52" s="47"/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2">
        <f>SUM(C52:G52)</f>
        <v>0</v>
      </c>
      <c r="I52" s="10" t="str">
        <f>IF(MOD(C52/1000,1)+MOD(D52/1000,1)+MOD(E52/1000,1)+MOD(F52/1000,1)+MOD(G52/1000,1)=0,"","要修正：直接経費･再委託費は千円単位で数値を丸めて積算して下さい")</f>
        <v/>
      </c>
      <c r="J52" s="11"/>
      <c r="K52" s="11"/>
    </row>
    <row r="53" spans="1:26" ht="24.95" hidden="1" customHeight="1">
      <c r="A53" s="13" t="s">
        <v>5</v>
      </c>
      <c r="B53" s="14"/>
      <c r="C53" s="2">
        <f>SUM(C49:C52)</f>
        <v>0</v>
      </c>
      <c r="D53" s="2">
        <f>SUM(D49:D52)</f>
        <v>0</v>
      </c>
      <c r="E53" s="2">
        <f>SUM(E49:E52)</f>
        <v>0</v>
      </c>
      <c r="F53" s="2">
        <f>SUM(F49:F52)</f>
        <v>0</v>
      </c>
      <c r="G53" s="2">
        <f>SUM(G49:G52)</f>
        <v>0</v>
      </c>
      <c r="H53" s="2">
        <f>SUM(C53:G53)</f>
        <v>0</v>
      </c>
      <c r="I53" s="10"/>
      <c r="J53" s="11"/>
      <c r="K53" s="11"/>
    </row>
    <row r="54" spans="1:26" ht="20.100000000000001" hidden="1" customHeight="1">
      <c r="A54" s="6"/>
      <c r="B54" s="3"/>
      <c r="C54" s="6"/>
      <c r="D54" s="6"/>
      <c r="E54" s="6"/>
      <c r="F54" s="6"/>
      <c r="G54" s="3"/>
      <c r="H54" s="3"/>
      <c r="I54" s="10"/>
      <c r="J54" s="11"/>
      <c r="K54" s="11"/>
    </row>
    <row r="55" spans="1:26" ht="20.100000000000001" hidden="1" customHeight="1" thickBot="1">
      <c r="A55" s="6" t="str">
        <f>IF($E$3&lt;3,IF(H53=0,"","3行目の参画機関数を正しく入力して下さい"),"")</f>
        <v/>
      </c>
      <c r="B55" s="3"/>
      <c r="C55" s="3"/>
      <c r="D55" s="3"/>
      <c r="E55" s="3"/>
      <c r="F55" s="3"/>
      <c r="G55" s="3"/>
      <c r="H55" s="3"/>
    </row>
    <row r="56" spans="1:26" ht="13.5" hidden="1" customHeight="1" thickBot="1">
      <c r="A56" s="44" t="s">
        <v>35</v>
      </c>
      <c r="B56" s="49"/>
      <c r="C56" s="50"/>
      <c r="D56" s="26"/>
      <c r="E56" s="26"/>
      <c r="F56" s="26"/>
      <c r="G56" s="26"/>
    </row>
    <row r="57" spans="1:26" hidden="1">
      <c r="A57" s="3"/>
      <c r="B57" s="3"/>
      <c r="C57" s="29">
        <f>'（1）委託研究開発費の総予算額'!$C$4</f>
        <v>1899</v>
      </c>
      <c r="D57" s="29" t="str">
        <f>IF('（1）委託研究開発費の総予算額'!$C$4+1&lt;='（1）委託研究開発費の総予算額'!$E$4,'（1）委託研究開発費の総予算額'!$C$4+1,"-")</f>
        <v>-</v>
      </c>
      <c r="E57" s="29" t="str">
        <f>IF('（1）委託研究開発費の総予算額'!$C$4+2&lt;='（1）委託研究開発費の総予算額'!$E$4,'（1）委託研究開発費の総予算額'!$C$4+2,"-")</f>
        <v>-</v>
      </c>
      <c r="F57" s="29" t="str">
        <f>IF('（1）委託研究開発費の総予算額'!$C$4+3&lt;='（1）委託研究開発費の総予算額'!$E$4,'（1）委託研究開発費の総予算額'!$C$4+3,"-")</f>
        <v>-</v>
      </c>
      <c r="G57" s="29" t="str">
        <f>IF('（1）委託研究開発費の総予算額'!$C$4+4&lt;='（1）委託研究開発費の総予算額'!$E$4,'（1）委託研究開発費の総予算額'!$C$4+4,"-")</f>
        <v>-</v>
      </c>
      <c r="H57" s="5" t="s">
        <v>21</v>
      </c>
    </row>
    <row r="58" spans="1:26" ht="20.100000000000001" hidden="1" customHeight="1">
      <c r="A58" s="102" t="s">
        <v>22</v>
      </c>
      <c r="B58" s="103"/>
      <c r="C58" s="18" t="str">
        <f>IF(C57="-","-","平成"&amp;C57&amp;"年度")</f>
        <v>平成1899年度</v>
      </c>
      <c r="D58" s="18" t="str">
        <f>IF(D57="-","-","平成"&amp;D57&amp;"年度")</f>
        <v>-</v>
      </c>
      <c r="E58" s="18" t="str">
        <f>IF(E57="-","-","平成"&amp;E57&amp;"年度")</f>
        <v>-</v>
      </c>
      <c r="F58" s="18" t="str">
        <f>IF(F57="-","-","平成"&amp;F57&amp;"年度")</f>
        <v>-</v>
      </c>
      <c r="G58" s="18" t="str">
        <f>IF(G57="-","-","平成"&amp;G57&amp;"年度")</f>
        <v>-</v>
      </c>
      <c r="H58" s="15" t="s">
        <v>9</v>
      </c>
      <c r="I58" s="7"/>
    </row>
    <row r="59" spans="1:26" ht="20.100000000000001" hidden="1" customHeight="1">
      <c r="A59" s="104"/>
      <c r="B59" s="105"/>
      <c r="C59" s="16" t="str">
        <f>"自"&amp;(YEAR('（1）委託研究開発費の総予算額'!$C$3)-1988)&amp;"年"&amp;MONTH('（1）委託研究開発費の総予算額'!$C$3) &amp;"月"</f>
        <v>自-88年1月</v>
      </c>
      <c r="D59" s="16" t="str">
        <f>IF(D57="-","","自"&amp;D57&amp;"年"&amp;"4月")</f>
        <v/>
      </c>
      <c r="E59" s="16" t="str">
        <f>IF(E57="-","","自"&amp;E57&amp;"年"&amp;"4月")</f>
        <v/>
      </c>
      <c r="F59" s="16" t="str">
        <f>IF(F57="-","","自"&amp;F57&amp;"年"&amp;"4月")</f>
        <v/>
      </c>
      <c r="G59" s="16" t="str">
        <f>IF(G57="-","","自"&amp;G57&amp;"年"&amp;"4月")</f>
        <v/>
      </c>
      <c r="H59" s="16" t="s">
        <v>10</v>
      </c>
      <c r="I59" s="7"/>
    </row>
    <row r="60" spans="1:26" ht="20.100000000000001" hidden="1" customHeight="1">
      <c r="A60" s="106"/>
      <c r="B60" s="107"/>
      <c r="C60" s="17" t="str">
        <f>IF(C57='（1）委託研究開発費の総予算額'!$E$4,"至"&amp;YEAR('（1）委託研究開発費の総予算額'!$E$3)-1988&amp;"年"&amp;MONTH('（1）委託研究開発費の総予算額'!$E$3)&amp;"月","")</f>
        <v>至-88年1月</v>
      </c>
      <c r="D60" s="17" t="str">
        <f>IF(D57='（1）委託研究開発費の総予算額'!$E$4,"至"&amp;YEAR('（1）委託研究開発費の総予算額'!$E$3)-1988&amp;"年"&amp;MONTH('（1）委託研究開発費の総予算額'!$E$3)&amp;"月","")</f>
        <v/>
      </c>
      <c r="E60" s="17" t="str">
        <f>IF(E57='（1）委託研究開発費の総予算額'!$E$4,"至"&amp;YEAR('（1）委託研究開発費の総予算額'!$E$3)-1988&amp;"年"&amp;MONTH('（1）委託研究開発費の総予算額'!$E$3)&amp;"月","")</f>
        <v/>
      </c>
      <c r="F60" s="17" t="str">
        <f>IF(F57='（1）委託研究開発費の総予算額'!$E$4,"至"&amp;YEAR('（1）委託研究開発費の総予算額'!$E$3)-1988&amp;"年"&amp;MONTH('（1）委託研究開発費の総予算額'!$E$3)&amp;"月","")</f>
        <v/>
      </c>
      <c r="G60" s="17" t="str">
        <f>IF(G57='（1）委託研究開発費の総予算額'!$E$4,"至"&amp;YEAR('（1）委託研究開発費の総予算額'!$E$3)-1988&amp;"年"&amp;MONTH('（1）委託研究開発費の総予算額'!$E$3)&amp;"月","")</f>
        <v/>
      </c>
      <c r="H60" s="19" t="str">
        <f>ROUNDDOWN('（1）委託研究開発費の総予算額'!$H$3/12,0)&amp;"年"&amp;MOD('（1）委託研究開発費の総予算額'!$H$3,12)&amp;"ヶ月"</f>
        <v>0年0ヶ月</v>
      </c>
      <c r="I60" s="10"/>
      <c r="J60" s="11"/>
      <c r="K60" s="11"/>
    </row>
    <row r="61" spans="1:26" ht="24.95" hidden="1" customHeight="1">
      <c r="A61" s="13" t="s">
        <v>0</v>
      </c>
      <c r="B61" s="14" t="s">
        <v>23</v>
      </c>
      <c r="C61" s="1">
        <v>0</v>
      </c>
      <c r="D61" s="1">
        <v>0</v>
      </c>
      <c r="E61" s="1">
        <v>0</v>
      </c>
      <c r="F61" s="1">
        <v>0</v>
      </c>
      <c r="G61" s="12">
        <v>0</v>
      </c>
      <c r="H61" s="2">
        <f t="shared" ref="H61:H68" si="5">SUM(C61:G61)</f>
        <v>0</v>
      </c>
      <c r="I61" s="10" t="str">
        <f>IF(MOD(C61/1000,1)+MOD(D61/1000,1)+MOD(E61/1000,1)+MOD(F61/1000,1)+MOD(G61/1000,1)=0,"","要修正：直接経費･再委託費は千円単位で数値を丸めて積算して下さい")</f>
        <v/>
      </c>
      <c r="J61" s="11"/>
      <c r="K61" s="11"/>
    </row>
    <row r="62" spans="1:26" ht="24.95" hidden="1" customHeight="1">
      <c r="A62" s="52" t="s">
        <v>0</v>
      </c>
      <c r="B62" s="14" t="s">
        <v>24</v>
      </c>
      <c r="C62" s="1">
        <v>0</v>
      </c>
      <c r="D62" s="1">
        <v>0</v>
      </c>
      <c r="E62" s="1">
        <v>0</v>
      </c>
      <c r="F62" s="1">
        <v>0</v>
      </c>
      <c r="G62" s="12">
        <v>0</v>
      </c>
      <c r="H62" s="2">
        <f t="shared" si="5"/>
        <v>0</v>
      </c>
      <c r="I62" s="10" t="str">
        <f t="shared" ref="I62:I67" si="6">IF(MOD(C62/1000,1)+MOD(D62/1000,1)+MOD(E62/1000,1)+MOD(F62/1000,1)+MOD(G62/1000,1)=0,"","要修正：直接経費･再委託費は千円単位で数値を丸めて積算して下さい")</f>
        <v/>
      </c>
      <c r="J62" s="11"/>
      <c r="K62" s="11"/>
    </row>
    <row r="63" spans="1:26" ht="24.95" hidden="1" customHeight="1">
      <c r="A63" s="13" t="s">
        <v>25</v>
      </c>
      <c r="B63" s="14"/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2">
        <f t="shared" si="5"/>
        <v>0</v>
      </c>
      <c r="I63" s="10" t="str">
        <f t="shared" si="6"/>
        <v/>
      </c>
      <c r="J63" s="11"/>
      <c r="K63" s="11"/>
    </row>
    <row r="64" spans="1:26" ht="24.95" hidden="1" customHeight="1">
      <c r="A64" s="13" t="s">
        <v>1</v>
      </c>
      <c r="B64" s="14"/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2">
        <f t="shared" si="5"/>
        <v>0</v>
      </c>
      <c r="I64" s="10" t="str">
        <f t="shared" si="6"/>
        <v/>
      </c>
      <c r="J64" s="11"/>
      <c r="K64" s="11"/>
    </row>
    <row r="65" spans="1:26" ht="24.95" hidden="1" customHeight="1">
      <c r="A65" s="13" t="s">
        <v>2</v>
      </c>
      <c r="B65" s="14" t="s">
        <v>26</v>
      </c>
      <c r="C65" s="1">
        <v>0</v>
      </c>
      <c r="D65" s="1">
        <v>0</v>
      </c>
      <c r="E65" s="1">
        <v>0</v>
      </c>
      <c r="F65" s="1">
        <v>0</v>
      </c>
      <c r="G65" s="12">
        <v>0</v>
      </c>
      <c r="H65" s="20">
        <f t="shared" si="5"/>
        <v>0</v>
      </c>
      <c r="I65" s="10" t="str">
        <f t="shared" si="6"/>
        <v/>
      </c>
      <c r="J65" s="11"/>
      <c r="K65" s="11"/>
    </row>
    <row r="66" spans="1:26" ht="24.95" hidden="1" customHeight="1">
      <c r="A66" s="52" t="s">
        <v>2</v>
      </c>
      <c r="B66" s="14" t="s">
        <v>27</v>
      </c>
      <c r="C66" s="1">
        <v>0</v>
      </c>
      <c r="D66" s="1">
        <v>0</v>
      </c>
      <c r="E66" s="1">
        <v>0</v>
      </c>
      <c r="F66" s="1">
        <v>0</v>
      </c>
      <c r="G66" s="12">
        <v>0</v>
      </c>
      <c r="H66" s="20">
        <f t="shared" si="5"/>
        <v>0</v>
      </c>
      <c r="I66" s="10" t="str">
        <f t="shared" si="6"/>
        <v/>
      </c>
      <c r="J66" s="11"/>
      <c r="K66" s="11"/>
    </row>
    <row r="67" spans="1:26" ht="24.95" hidden="1" customHeight="1">
      <c r="A67" s="13" t="s">
        <v>28</v>
      </c>
      <c r="B67" s="14" t="s">
        <v>29</v>
      </c>
      <c r="C67" s="23">
        <f>SUM(C61:C66)</f>
        <v>0</v>
      </c>
      <c r="D67" s="23">
        <f>SUM(D61:D66)</f>
        <v>0</v>
      </c>
      <c r="E67" s="23">
        <f>SUM(E61:E66)</f>
        <v>0</v>
      </c>
      <c r="F67" s="23">
        <f>SUM(F61:F66)</f>
        <v>0</v>
      </c>
      <c r="G67" s="2">
        <f>SUM(G61:G66)</f>
        <v>0</v>
      </c>
      <c r="H67" s="2">
        <f t="shared" si="5"/>
        <v>0</v>
      </c>
      <c r="I67" s="10" t="str">
        <f t="shared" si="6"/>
        <v/>
      </c>
      <c r="J67" s="11"/>
      <c r="K67" s="11"/>
    </row>
    <row r="68" spans="1:26" ht="12.6" hidden="1" customHeight="1" thickBot="1">
      <c r="A68" s="21" t="s">
        <v>3</v>
      </c>
      <c r="B68" s="51">
        <f>ROUNDUP(B69*100,0)-B69*100</f>
        <v>0</v>
      </c>
      <c r="C68" s="96">
        <f>C67*$B69</f>
        <v>0</v>
      </c>
      <c r="D68" s="96">
        <f>D67*$B69</f>
        <v>0</v>
      </c>
      <c r="E68" s="96">
        <f>E67*$B69</f>
        <v>0</v>
      </c>
      <c r="F68" s="96">
        <f>F67*$B69</f>
        <v>0</v>
      </c>
      <c r="G68" s="96">
        <f>G67*$B69</f>
        <v>0</v>
      </c>
      <c r="H68" s="98">
        <f t="shared" si="5"/>
        <v>0</v>
      </c>
      <c r="I68" s="108" t="str">
        <f>IF(B69="","間接経費が直接経費の何％かを入力して下さい（0％の場合も0を入力）",IF(B69&gt;0.3,"間接経費率は30%以下の整数として下さい",IF(B68=0,"","要修正：間接経費率は30%以下の整数として下さい")))</f>
        <v/>
      </c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</row>
    <row r="69" spans="1:26" ht="12.6" hidden="1" customHeight="1" thickBot="1">
      <c r="A69" s="54" t="s">
        <v>30</v>
      </c>
      <c r="B69" s="48">
        <v>0.1</v>
      </c>
      <c r="C69" s="110"/>
      <c r="D69" s="97"/>
      <c r="E69" s="97"/>
      <c r="F69" s="97"/>
      <c r="G69" s="97"/>
      <c r="H69" s="99"/>
      <c r="I69" s="108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ht="24.95" hidden="1" customHeight="1">
      <c r="A70" s="13" t="s">
        <v>4</v>
      </c>
      <c r="B70" s="47"/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2">
        <f>SUM(C70:G70)</f>
        <v>0</v>
      </c>
      <c r="I70" s="10" t="str">
        <f>IF(MOD(C70/1000,1)+MOD(D70/1000,1)+MOD(E70/1000,1)+MOD(F70/1000,1)+MOD(G70/1000,1)=0,"","要修正：直接経費･再委託費は千円単位で数値を丸めて積算して下さい")</f>
        <v/>
      </c>
      <c r="J70" s="11"/>
      <c r="K70" s="11"/>
    </row>
    <row r="71" spans="1:26" ht="24.95" hidden="1" customHeight="1">
      <c r="A71" s="13" t="s">
        <v>5</v>
      </c>
      <c r="B71" s="14"/>
      <c r="C71" s="2">
        <f>SUM(C67:C70)</f>
        <v>0</v>
      </c>
      <c r="D71" s="2">
        <f>SUM(D67:D70)</f>
        <v>0</v>
      </c>
      <c r="E71" s="2">
        <f>SUM(E67:E70)</f>
        <v>0</v>
      </c>
      <c r="F71" s="2">
        <f>SUM(F67:F70)</f>
        <v>0</v>
      </c>
      <c r="G71" s="2">
        <f>SUM(G67:G70)</f>
        <v>0</v>
      </c>
      <c r="H71" s="2">
        <f>SUM(C71:G71)</f>
        <v>0</v>
      </c>
      <c r="I71" s="10"/>
      <c r="J71" s="11"/>
      <c r="K71" s="11"/>
    </row>
    <row r="72" spans="1:26" ht="20.100000000000001" hidden="1" customHeight="1">
      <c r="A72" s="6"/>
      <c r="B72" s="3"/>
      <c r="C72" s="6"/>
      <c r="D72" s="6"/>
      <c r="E72" s="6"/>
      <c r="F72" s="6"/>
      <c r="G72" s="3"/>
      <c r="H72" s="3"/>
      <c r="I72" s="10"/>
      <c r="J72" s="11"/>
      <c r="K72" s="11"/>
    </row>
    <row r="73" spans="1:26" ht="20.100000000000001" hidden="1" customHeight="1" thickBot="1">
      <c r="A73" s="6" t="str">
        <f>IF($E$3&lt;4,IF(H71=0,"","3行目の参画機関数を正しく入力して下さい"),"")</f>
        <v/>
      </c>
      <c r="B73" s="3"/>
      <c r="C73" s="3"/>
      <c r="D73" s="3"/>
      <c r="E73" s="3"/>
      <c r="F73" s="3"/>
      <c r="G73" s="3"/>
      <c r="H73" s="3"/>
    </row>
    <row r="74" spans="1:26" ht="13.5" hidden="1" customHeight="1" thickBot="1">
      <c r="A74" s="44" t="s">
        <v>36</v>
      </c>
      <c r="B74" s="49"/>
      <c r="C74" s="50"/>
      <c r="D74" s="26"/>
      <c r="E74" s="26"/>
      <c r="F74" s="26"/>
      <c r="G74" s="26"/>
    </row>
    <row r="75" spans="1:26" hidden="1">
      <c r="A75" s="3"/>
      <c r="B75" s="3"/>
      <c r="C75" s="29">
        <f>'（1）委託研究開発費の総予算額'!$C$4</f>
        <v>1899</v>
      </c>
      <c r="D75" s="29" t="str">
        <f>IF('（1）委託研究開発費の総予算額'!$C$4+1&lt;='（1）委託研究開発費の総予算額'!$E$4,'（1）委託研究開発費の総予算額'!$C$4+1,"-")</f>
        <v>-</v>
      </c>
      <c r="E75" s="29" t="str">
        <f>IF('（1）委託研究開発費の総予算額'!$C$4+2&lt;='（1）委託研究開発費の総予算額'!$E$4,'（1）委託研究開発費の総予算額'!$C$4+2,"-")</f>
        <v>-</v>
      </c>
      <c r="F75" s="29" t="str">
        <f>IF('（1）委託研究開発費の総予算額'!$C$4+3&lt;='（1）委託研究開発費の総予算額'!$E$4,'（1）委託研究開発費の総予算額'!$C$4+3,"-")</f>
        <v>-</v>
      </c>
      <c r="G75" s="29" t="str">
        <f>IF('（1）委託研究開発費の総予算額'!$C$4+4&lt;='（1）委託研究開発費の総予算額'!$E$4,'（1）委託研究開発費の総予算額'!$C$4+4,"-")</f>
        <v>-</v>
      </c>
      <c r="H75" s="5" t="s">
        <v>21</v>
      </c>
    </row>
    <row r="76" spans="1:26" ht="20.100000000000001" hidden="1" customHeight="1">
      <c r="A76" s="102" t="s">
        <v>22</v>
      </c>
      <c r="B76" s="103"/>
      <c r="C76" s="18" t="str">
        <f>IF(C75="-","-","平成"&amp;C75&amp;"年度")</f>
        <v>平成1899年度</v>
      </c>
      <c r="D76" s="18" t="str">
        <f>IF(D75="-","-","平成"&amp;D75&amp;"年度")</f>
        <v>-</v>
      </c>
      <c r="E76" s="18" t="str">
        <f>IF(E75="-","-","平成"&amp;E75&amp;"年度")</f>
        <v>-</v>
      </c>
      <c r="F76" s="18" t="str">
        <f>IF(F75="-","-","平成"&amp;F75&amp;"年度")</f>
        <v>-</v>
      </c>
      <c r="G76" s="18" t="str">
        <f>IF(G75="-","-","平成"&amp;G75&amp;"年度")</f>
        <v>-</v>
      </c>
      <c r="H76" s="15" t="s">
        <v>9</v>
      </c>
      <c r="I76" s="7"/>
    </row>
    <row r="77" spans="1:26" ht="20.100000000000001" hidden="1" customHeight="1">
      <c r="A77" s="104"/>
      <c r="B77" s="105"/>
      <c r="C77" s="16" t="str">
        <f>"自"&amp;(YEAR('（1）委託研究開発費の総予算額'!$C$3)-1988)&amp;"年"&amp;MONTH('（1）委託研究開発費の総予算額'!$C$3) &amp;"月"</f>
        <v>自-88年1月</v>
      </c>
      <c r="D77" s="16" t="str">
        <f>IF(D75="-","","自"&amp;D75&amp;"年"&amp;"4月")</f>
        <v/>
      </c>
      <c r="E77" s="16" t="str">
        <f>IF(E75="-","","自"&amp;E75&amp;"年"&amp;"4月")</f>
        <v/>
      </c>
      <c r="F77" s="16" t="str">
        <f>IF(F75="-","","自"&amp;F75&amp;"年"&amp;"4月")</f>
        <v/>
      </c>
      <c r="G77" s="16" t="str">
        <f>IF(G75="-","","自"&amp;G75&amp;"年"&amp;"4月")</f>
        <v/>
      </c>
      <c r="H77" s="16" t="s">
        <v>10</v>
      </c>
      <c r="I77" s="7"/>
    </row>
    <row r="78" spans="1:26" ht="20.100000000000001" hidden="1" customHeight="1">
      <c r="A78" s="106"/>
      <c r="B78" s="107"/>
      <c r="C78" s="17" t="str">
        <f>IF(C75='（1）委託研究開発費の総予算額'!$E$4,"至"&amp;YEAR('（1）委託研究開発費の総予算額'!$E$3)-1988&amp;"年"&amp;MONTH('（1）委託研究開発費の総予算額'!$E$3)&amp;"月","")</f>
        <v>至-88年1月</v>
      </c>
      <c r="D78" s="17" t="str">
        <f>IF(D75='（1）委託研究開発費の総予算額'!$E$4,"至"&amp;YEAR('（1）委託研究開発費の総予算額'!$E$3)-1988&amp;"年"&amp;MONTH('（1）委託研究開発費の総予算額'!$E$3)&amp;"月","")</f>
        <v/>
      </c>
      <c r="E78" s="17" t="str">
        <f>IF(E75='（1）委託研究開発費の総予算額'!$E$4,"至"&amp;YEAR('（1）委託研究開発費の総予算額'!$E$3)-1988&amp;"年"&amp;MONTH('（1）委託研究開発費の総予算額'!$E$3)&amp;"月","")</f>
        <v/>
      </c>
      <c r="F78" s="17" t="str">
        <f>IF(F75='（1）委託研究開発費の総予算額'!$E$4,"至"&amp;YEAR('（1）委託研究開発費の総予算額'!$E$3)-1988&amp;"年"&amp;MONTH('（1）委託研究開発費の総予算額'!$E$3)&amp;"月","")</f>
        <v/>
      </c>
      <c r="G78" s="17" t="str">
        <f>IF(G75='（1）委託研究開発費の総予算額'!$E$4,"至"&amp;YEAR('（1）委託研究開発費の総予算額'!$E$3)-1988&amp;"年"&amp;MONTH('（1）委託研究開発費の総予算額'!$E$3)&amp;"月","")</f>
        <v/>
      </c>
      <c r="H78" s="19" t="str">
        <f>ROUNDDOWN('（1）委託研究開発費の総予算額'!$H$3/12,0)&amp;"年"&amp;MOD('（1）委託研究開発費の総予算額'!$H$3,12)&amp;"ヶ月"</f>
        <v>0年0ヶ月</v>
      </c>
      <c r="I78" s="10"/>
      <c r="J78" s="11"/>
      <c r="K78" s="11"/>
    </row>
    <row r="79" spans="1:26" ht="24.95" hidden="1" customHeight="1">
      <c r="A79" s="13" t="s">
        <v>0</v>
      </c>
      <c r="B79" s="14" t="s">
        <v>23</v>
      </c>
      <c r="C79" s="1">
        <v>0</v>
      </c>
      <c r="D79" s="1">
        <v>0</v>
      </c>
      <c r="E79" s="1">
        <v>0</v>
      </c>
      <c r="F79" s="1">
        <v>0</v>
      </c>
      <c r="G79" s="12">
        <v>0</v>
      </c>
      <c r="H79" s="2">
        <f t="shared" ref="H79:H86" si="7">SUM(C79:G79)</f>
        <v>0</v>
      </c>
      <c r="I79" s="10" t="str">
        <f>IF(MOD(C79/1000,1)+MOD(D79/1000,1)+MOD(E79/1000,1)+MOD(F79/1000,1)+MOD(G79/1000,1)=0,"","要修正：直接経費･再委託費は千円単位で数値を丸めて積算して下さい")</f>
        <v/>
      </c>
      <c r="J79" s="11"/>
      <c r="K79" s="11"/>
    </row>
    <row r="80" spans="1:26" ht="24.95" hidden="1" customHeight="1">
      <c r="A80" s="52" t="s">
        <v>0</v>
      </c>
      <c r="B80" s="14" t="s">
        <v>24</v>
      </c>
      <c r="C80" s="1">
        <v>0</v>
      </c>
      <c r="D80" s="1">
        <v>0</v>
      </c>
      <c r="E80" s="1">
        <v>0</v>
      </c>
      <c r="F80" s="1">
        <v>0</v>
      </c>
      <c r="G80" s="12">
        <v>0</v>
      </c>
      <c r="H80" s="2">
        <f t="shared" si="7"/>
        <v>0</v>
      </c>
      <c r="I80" s="10" t="str">
        <f t="shared" ref="I80:I85" si="8">IF(MOD(C80/1000,1)+MOD(D80/1000,1)+MOD(E80/1000,1)+MOD(F80/1000,1)+MOD(G80/1000,1)=0,"","要修正：直接経費･再委託費は千円単位で数値を丸めて積算して下さい")</f>
        <v/>
      </c>
      <c r="J80" s="11"/>
      <c r="K80" s="11"/>
    </row>
    <row r="81" spans="1:26" ht="24.95" hidden="1" customHeight="1">
      <c r="A81" s="13" t="s">
        <v>25</v>
      </c>
      <c r="B81" s="14"/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2">
        <f t="shared" si="7"/>
        <v>0</v>
      </c>
      <c r="I81" s="10" t="str">
        <f t="shared" si="8"/>
        <v/>
      </c>
      <c r="J81" s="11"/>
      <c r="K81" s="11"/>
    </row>
    <row r="82" spans="1:26" ht="24.95" hidden="1" customHeight="1">
      <c r="A82" s="13" t="s">
        <v>1</v>
      </c>
      <c r="B82" s="14"/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2">
        <f t="shared" si="7"/>
        <v>0</v>
      </c>
      <c r="I82" s="10" t="str">
        <f t="shared" si="8"/>
        <v/>
      </c>
      <c r="J82" s="11"/>
      <c r="K82" s="11"/>
    </row>
    <row r="83" spans="1:26" ht="24.95" hidden="1" customHeight="1">
      <c r="A83" s="13" t="s">
        <v>2</v>
      </c>
      <c r="B83" s="14" t="s">
        <v>26</v>
      </c>
      <c r="C83" s="1">
        <v>0</v>
      </c>
      <c r="D83" s="1">
        <v>0</v>
      </c>
      <c r="E83" s="1">
        <v>0</v>
      </c>
      <c r="F83" s="1">
        <v>0</v>
      </c>
      <c r="G83" s="12">
        <v>0</v>
      </c>
      <c r="H83" s="20">
        <f t="shared" si="7"/>
        <v>0</v>
      </c>
      <c r="I83" s="10" t="str">
        <f t="shared" si="8"/>
        <v/>
      </c>
      <c r="J83" s="11"/>
      <c r="K83" s="11"/>
    </row>
    <row r="84" spans="1:26" ht="24.95" hidden="1" customHeight="1">
      <c r="A84" s="52" t="s">
        <v>2</v>
      </c>
      <c r="B84" s="14" t="s">
        <v>27</v>
      </c>
      <c r="C84" s="1">
        <v>0</v>
      </c>
      <c r="D84" s="1">
        <v>0</v>
      </c>
      <c r="E84" s="1">
        <v>0</v>
      </c>
      <c r="F84" s="1">
        <v>0</v>
      </c>
      <c r="G84" s="12">
        <v>0</v>
      </c>
      <c r="H84" s="20">
        <f t="shared" si="7"/>
        <v>0</v>
      </c>
      <c r="I84" s="10" t="str">
        <f t="shared" si="8"/>
        <v/>
      </c>
      <c r="J84" s="11"/>
      <c r="K84" s="11"/>
    </row>
    <row r="85" spans="1:26" ht="24.95" hidden="1" customHeight="1">
      <c r="A85" s="13" t="s">
        <v>28</v>
      </c>
      <c r="B85" s="14" t="s">
        <v>29</v>
      </c>
      <c r="C85" s="23">
        <f>SUM(C79:C84)</f>
        <v>0</v>
      </c>
      <c r="D85" s="23">
        <f>SUM(D79:D84)</f>
        <v>0</v>
      </c>
      <c r="E85" s="23">
        <f>SUM(E79:E84)</f>
        <v>0</v>
      </c>
      <c r="F85" s="23">
        <f>SUM(F79:F84)</f>
        <v>0</v>
      </c>
      <c r="G85" s="2">
        <f>SUM(G79:G84)</f>
        <v>0</v>
      </c>
      <c r="H85" s="2">
        <f t="shared" si="7"/>
        <v>0</v>
      </c>
      <c r="I85" s="10" t="str">
        <f t="shared" si="8"/>
        <v/>
      </c>
      <c r="J85" s="11"/>
      <c r="K85" s="11"/>
    </row>
    <row r="86" spans="1:26" ht="12.6" hidden="1" customHeight="1" thickBot="1">
      <c r="A86" s="21" t="s">
        <v>3</v>
      </c>
      <c r="B86" s="51">
        <f>ROUNDUP(B87*100,0)-B87*100</f>
        <v>0</v>
      </c>
      <c r="C86" s="96">
        <f>C85*$B87</f>
        <v>0</v>
      </c>
      <c r="D86" s="96">
        <f>D85*$B87</f>
        <v>0</v>
      </c>
      <c r="E86" s="96">
        <f>E85*$B87</f>
        <v>0</v>
      </c>
      <c r="F86" s="96">
        <f>F85*$B87</f>
        <v>0</v>
      </c>
      <c r="G86" s="96">
        <f>G85*$B87</f>
        <v>0</v>
      </c>
      <c r="H86" s="98">
        <f t="shared" si="7"/>
        <v>0</v>
      </c>
      <c r="I86" s="108" t="str">
        <f>IF(B87="","間接経費が直接経費の何％かを入力して下さい（0％の場合も0を入力）",IF(B87&gt;0.3,"間接経費率は30%以下の整数として下さい",IF(B86=0,"","要修正：間接経費率は30%以下の整数として下さい")))</f>
        <v/>
      </c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</row>
    <row r="87" spans="1:26" ht="12.6" hidden="1" customHeight="1" thickBot="1">
      <c r="A87" s="54" t="s">
        <v>30</v>
      </c>
      <c r="B87" s="48">
        <v>0.1</v>
      </c>
      <c r="C87" s="110"/>
      <c r="D87" s="97"/>
      <c r="E87" s="97"/>
      <c r="F87" s="97"/>
      <c r="G87" s="97"/>
      <c r="H87" s="99"/>
      <c r="I87" s="108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</row>
    <row r="88" spans="1:26" ht="24.95" hidden="1" customHeight="1">
      <c r="A88" s="13" t="s">
        <v>4</v>
      </c>
      <c r="B88" s="47"/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2">
        <f>SUM(C88:G88)</f>
        <v>0</v>
      </c>
      <c r="I88" s="10" t="str">
        <f>IF(MOD(C88/1000,1)+MOD(D88/1000,1)+MOD(E88/1000,1)+MOD(F88/1000,1)+MOD(G88/1000,1)=0,"","要修正：直接経費･再委託費は千円単位で数値を丸めて積算して下さい")</f>
        <v/>
      </c>
      <c r="J88" s="11"/>
      <c r="K88" s="11"/>
    </row>
    <row r="89" spans="1:26" ht="24.95" hidden="1" customHeight="1">
      <c r="A89" s="13" t="s">
        <v>5</v>
      </c>
      <c r="B89" s="14"/>
      <c r="C89" s="2">
        <f>SUM(C85:C88)</f>
        <v>0</v>
      </c>
      <c r="D89" s="2">
        <f>SUM(D85:D88)</f>
        <v>0</v>
      </c>
      <c r="E89" s="2">
        <f>SUM(E85:E88)</f>
        <v>0</v>
      </c>
      <c r="F89" s="2">
        <f>SUM(F85:F88)</f>
        <v>0</v>
      </c>
      <c r="G89" s="2">
        <f>SUM(G85:G88)</f>
        <v>0</v>
      </c>
      <c r="H89" s="2">
        <f>SUM(C89:G89)</f>
        <v>0</v>
      </c>
      <c r="I89" s="10"/>
      <c r="J89" s="11"/>
      <c r="K89" s="11"/>
    </row>
    <row r="90" spans="1:26" ht="20.100000000000001" hidden="1" customHeight="1">
      <c r="A90" s="6"/>
      <c r="B90" s="3"/>
      <c r="C90" s="6"/>
      <c r="D90" s="6"/>
      <c r="E90" s="6"/>
      <c r="F90" s="6"/>
      <c r="G90" s="3"/>
      <c r="H90" s="3"/>
      <c r="I90" s="10"/>
      <c r="J90" s="11"/>
      <c r="K90" s="11"/>
    </row>
    <row r="91" spans="1:26" ht="20.100000000000001" hidden="1" customHeight="1">
      <c r="A91" s="6" t="str">
        <f>IF($E$3&lt;5,IF(H89=0,"","3行目の参画機関数を正しく入力して下さい"),"")</f>
        <v/>
      </c>
      <c r="B91" s="3"/>
      <c r="C91" s="3"/>
      <c r="D91" s="3"/>
      <c r="E91" s="3"/>
      <c r="F91" s="3"/>
      <c r="G91" s="3"/>
      <c r="H91" s="3"/>
    </row>
    <row r="92" spans="1:26" ht="20.100000000000001" customHeight="1">
      <c r="A92" s="3"/>
      <c r="B92" s="3"/>
      <c r="C92" s="3"/>
      <c r="D92" s="3"/>
      <c r="E92" s="3"/>
      <c r="F92" s="3"/>
      <c r="G92" s="3"/>
      <c r="H92" s="3"/>
    </row>
    <row r="93" spans="1:26" ht="20.100000000000001" customHeight="1">
      <c r="A93" s="3"/>
      <c r="B93" s="3"/>
      <c r="C93" s="3"/>
      <c r="D93" s="3"/>
      <c r="E93" s="3"/>
      <c r="F93" s="3"/>
      <c r="G93" s="3"/>
      <c r="H93" s="3"/>
    </row>
    <row r="94" spans="1:26" ht="20.100000000000001" customHeight="1">
      <c r="A94" s="3"/>
      <c r="B94" s="3"/>
      <c r="C94" s="3"/>
      <c r="D94" s="3"/>
      <c r="E94" s="3"/>
      <c r="F94" s="3"/>
      <c r="G94" s="3"/>
      <c r="H94" s="3"/>
    </row>
    <row r="95" spans="1:26" ht="20.100000000000001" customHeight="1">
      <c r="A95" s="3"/>
      <c r="B95" s="3"/>
      <c r="C95" s="3"/>
      <c r="D95" s="3"/>
      <c r="E95" s="3"/>
      <c r="F95" s="3"/>
      <c r="G95" s="3"/>
      <c r="H95" s="3"/>
    </row>
    <row r="96" spans="1:26" ht="20.100000000000001" customHeight="1">
      <c r="A96" s="3"/>
      <c r="B96" s="3"/>
      <c r="C96" s="3"/>
      <c r="D96" s="3"/>
      <c r="E96" s="3"/>
      <c r="F96" s="3"/>
      <c r="G96" s="3"/>
      <c r="H96" s="3"/>
    </row>
    <row r="97" spans="1:8" ht="20.100000000000001" customHeight="1">
      <c r="A97" s="3"/>
      <c r="B97" s="3"/>
      <c r="C97" s="3"/>
      <c r="D97" s="3"/>
      <c r="E97" s="3"/>
      <c r="F97" s="3"/>
      <c r="G97" s="3"/>
      <c r="H97" s="3"/>
    </row>
    <row r="98" spans="1:8" ht="20.100000000000001" customHeight="1">
      <c r="A98" s="3"/>
      <c r="B98" s="3"/>
      <c r="C98" s="3"/>
      <c r="D98" s="3"/>
      <c r="E98" s="3"/>
      <c r="F98" s="3"/>
      <c r="G98" s="3"/>
      <c r="H98" s="3"/>
    </row>
    <row r="99" spans="1:8" ht="20.100000000000001" customHeight="1">
      <c r="A99" s="3"/>
      <c r="B99" s="3"/>
      <c r="C99" s="3"/>
      <c r="D99" s="3"/>
      <c r="E99" s="3"/>
      <c r="F99" s="3"/>
      <c r="G99" s="3"/>
      <c r="H99" s="3"/>
    </row>
    <row r="100" spans="1:8" ht="20.100000000000001" customHeight="1">
      <c r="A100" s="3"/>
      <c r="B100" s="3"/>
      <c r="C100" s="3"/>
      <c r="D100" s="3"/>
      <c r="E100" s="3"/>
      <c r="F100" s="3"/>
      <c r="G100" s="3"/>
      <c r="H100" s="3"/>
    </row>
    <row r="101" spans="1:8" ht="20.100000000000001" customHeight="1">
      <c r="A101" s="3"/>
      <c r="B101" s="3"/>
      <c r="C101" s="3"/>
      <c r="D101" s="3"/>
      <c r="E101" s="3"/>
      <c r="F101" s="3"/>
      <c r="G101" s="3"/>
      <c r="H101" s="3"/>
    </row>
    <row r="102" spans="1:8" ht="20.100000000000001" customHeight="1">
      <c r="A102" s="3"/>
      <c r="B102" s="3"/>
      <c r="C102" s="3"/>
      <c r="D102" s="3"/>
      <c r="E102" s="3"/>
      <c r="F102" s="3"/>
      <c r="G102" s="3"/>
      <c r="H102" s="3"/>
    </row>
    <row r="103" spans="1:8" ht="20.100000000000001" customHeight="1">
      <c r="A103" s="3"/>
      <c r="B103" s="3"/>
      <c r="C103" s="3"/>
      <c r="D103" s="3"/>
      <c r="E103" s="3"/>
      <c r="F103" s="3"/>
      <c r="G103" s="3"/>
      <c r="H103" s="3"/>
    </row>
    <row r="104" spans="1:8" ht="20.100000000000001" customHeight="1">
      <c r="A104" s="3"/>
      <c r="B104" s="3"/>
      <c r="C104" s="3"/>
      <c r="D104" s="3"/>
      <c r="E104" s="3"/>
      <c r="F104" s="3"/>
      <c r="G104" s="3"/>
      <c r="H104" s="3"/>
    </row>
    <row r="105" spans="1:8" ht="20.100000000000001" customHeight="1">
      <c r="A105" s="3"/>
      <c r="B105" s="3"/>
      <c r="C105" s="3"/>
      <c r="D105" s="3"/>
      <c r="E105" s="3"/>
      <c r="F105" s="3"/>
      <c r="G105" s="3"/>
      <c r="H105" s="3"/>
    </row>
    <row r="106" spans="1:8" ht="20.100000000000001" customHeight="1">
      <c r="A106" s="3"/>
      <c r="B106" s="3"/>
      <c r="C106" s="3"/>
      <c r="D106" s="3"/>
      <c r="E106" s="3"/>
      <c r="F106" s="3"/>
      <c r="G106" s="3"/>
      <c r="H106" s="3"/>
    </row>
    <row r="107" spans="1:8" ht="20.100000000000001" customHeight="1">
      <c r="A107" s="3"/>
      <c r="B107" s="3"/>
      <c r="C107" s="3"/>
      <c r="D107" s="3"/>
      <c r="E107" s="3"/>
      <c r="F107" s="3"/>
      <c r="G107" s="3"/>
      <c r="H107" s="3"/>
    </row>
    <row r="108" spans="1:8" ht="20.100000000000001" customHeight="1">
      <c r="A108" s="3"/>
      <c r="B108" s="3"/>
      <c r="C108" s="3"/>
      <c r="D108" s="3"/>
      <c r="E108" s="3"/>
      <c r="F108" s="3"/>
      <c r="G108" s="3"/>
      <c r="H108" s="3"/>
    </row>
    <row r="109" spans="1:8" ht="20.100000000000001" customHeight="1">
      <c r="A109" s="3"/>
      <c r="B109" s="3"/>
      <c r="C109" s="3"/>
      <c r="D109" s="3"/>
      <c r="E109" s="3"/>
      <c r="F109" s="3"/>
      <c r="G109" s="3"/>
      <c r="H109" s="3"/>
    </row>
    <row r="110" spans="1:8" ht="20.100000000000001" customHeight="1">
      <c r="A110" s="3"/>
      <c r="B110" s="3"/>
      <c r="C110" s="3"/>
      <c r="D110" s="3"/>
      <c r="E110" s="3"/>
      <c r="F110" s="3"/>
      <c r="G110" s="3"/>
      <c r="H110" s="3"/>
    </row>
    <row r="111" spans="1:8" ht="20.100000000000001" customHeight="1">
      <c r="A111" s="3"/>
      <c r="B111" s="3"/>
      <c r="C111" s="3"/>
      <c r="D111" s="3"/>
      <c r="E111" s="3"/>
      <c r="F111" s="3"/>
      <c r="G111" s="3"/>
      <c r="H111" s="3"/>
    </row>
    <row r="112" spans="1:8" ht="20.100000000000001" customHeight="1">
      <c r="A112" s="3"/>
      <c r="B112" s="3"/>
      <c r="C112" s="3"/>
      <c r="D112" s="3"/>
      <c r="E112" s="3"/>
      <c r="F112" s="3"/>
      <c r="G112" s="3"/>
      <c r="H112" s="3"/>
    </row>
    <row r="113" spans="1:8" ht="20.100000000000001" customHeight="1">
      <c r="A113" s="3"/>
      <c r="B113" s="3"/>
      <c r="C113" s="3"/>
      <c r="D113" s="3"/>
      <c r="E113" s="3"/>
      <c r="F113" s="3"/>
      <c r="G113" s="3"/>
      <c r="H113" s="3"/>
    </row>
    <row r="114" spans="1:8" ht="20.100000000000001" customHeight="1">
      <c r="A114" s="3"/>
      <c r="B114" s="3"/>
      <c r="C114" s="3"/>
      <c r="D114" s="3"/>
      <c r="E114" s="3"/>
      <c r="F114" s="3"/>
      <c r="G114" s="3"/>
      <c r="H114" s="3"/>
    </row>
    <row r="115" spans="1:8" ht="20.100000000000001" customHeight="1">
      <c r="A115" s="3"/>
      <c r="B115" s="3"/>
      <c r="C115" s="3"/>
      <c r="D115" s="3"/>
      <c r="E115" s="3"/>
      <c r="F115" s="3"/>
      <c r="G115" s="3"/>
      <c r="H115" s="3"/>
    </row>
    <row r="116" spans="1:8" ht="20.100000000000001" customHeight="1">
      <c r="A116" s="3"/>
      <c r="B116" s="3"/>
      <c r="C116" s="3"/>
      <c r="D116" s="3"/>
      <c r="E116" s="3"/>
      <c r="F116" s="3"/>
      <c r="G116" s="3"/>
      <c r="H116" s="3"/>
    </row>
    <row r="117" spans="1:8" ht="20.100000000000001" customHeight="1">
      <c r="A117" s="3"/>
      <c r="B117" s="3"/>
      <c r="C117" s="3"/>
      <c r="D117" s="3"/>
      <c r="E117" s="3"/>
      <c r="F117" s="3"/>
      <c r="G117" s="3"/>
      <c r="H117" s="3"/>
    </row>
    <row r="118" spans="1:8" ht="20.100000000000001" customHeight="1">
      <c r="A118" s="3"/>
      <c r="B118" s="3"/>
      <c r="C118" s="3"/>
      <c r="D118" s="3"/>
      <c r="E118" s="3"/>
      <c r="F118" s="3"/>
      <c r="G118" s="3"/>
      <c r="H118" s="3"/>
    </row>
    <row r="119" spans="1:8" ht="20.100000000000001" customHeight="1">
      <c r="A119" s="3"/>
      <c r="B119" s="3"/>
      <c r="C119" s="3"/>
      <c r="D119" s="3"/>
      <c r="E119" s="3"/>
      <c r="F119" s="3"/>
      <c r="G119" s="3"/>
      <c r="H119" s="3"/>
    </row>
    <row r="120" spans="1:8" ht="20.100000000000001" customHeight="1">
      <c r="A120" s="3"/>
      <c r="B120" s="3"/>
      <c r="C120" s="3"/>
      <c r="D120" s="3"/>
      <c r="E120" s="3"/>
      <c r="F120" s="3"/>
      <c r="G120" s="3"/>
      <c r="H120" s="3"/>
    </row>
    <row r="121" spans="1:8" ht="20.100000000000001" customHeight="1">
      <c r="A121" s="3"/>
      <c r="B121" s="3"/>
      <c r="C121" s="3"/>
      <c r="D121" s="3"/>
      <c r="E121" s="3"/>
      <c r="F121" s="3"/>
      <c r="G121" s="3"/>
      <c r="H121" s="3"/>
    </row>
    <row r="122" spans="1:8" ht="20.100000000000001" customHeight="1">
      <c r="A122" s="3"/>
      <c r="B122" s="3"/>
      <c r="C122" s="3"/>
      <c r="D122" s="3"/>
      <c r="E122" s="3"/>
      <c r="F122" s="3"/>
      <c r="G122" s="3"/>
      <c r="H122" s="3"/>
    </row>
    <row r="123" spans="1:8" ht="20.100000000000001" customHeight="1">
      <c r="A123" s="3"/>
      <c r="B123" s="3"/>
      <c r="C123" s="3"/>
      <c r="D123" s="3"/>
      <c r="E123" s="3"/>
      <c r="F123" s="3"/>
      <c r="G123" s="3"/>
      <c r="H123" s="3"/>
    </row>
    <row r="124" spans="1:8" ht="20.100000000000001" customHeight="1">
      <c r="A124" s="3"/>
      <c r="B124" s="3"/>
      <c r="C124" s="3"/>
      <c r="D124" s="3"/>
      <c r="E124" s="3"/>
      <c r="F124" s="3"/>
      <c r="G124" s="3"/>
      <c r="H124" s="3"/>
    </row>
    <row r="125" spans="1:8" ht="20.100000000000001" customHeight="1">
      <c r="A125" s="3"/>
      <c r="B125" s="3"/>
      <c r="C125" s="3"/>
      <c r="D125" s="3"/>
      <c r="E125" s="3"/>
      <c r="F125" s="3"/>
      <c r="G125" s="3"/>
      <c r="H125" s="3"/>
    </row>
    <row r="126" spans="1:8" ht="20.100000000000001" customHeight="1">
      <c r="A126" s="3"/>
      <c r="B126" s="3"/>
      <c r="C126" s="3"/>
      <c r="D126" s="3"/>
      <c r="E126" s="3"/>
      <c r="F126" s="3"/>
      <c r="G126" s="3"/>
      <c r="H126" s="3"/>
    </row>
    <row r="127" spans="1:8" ht="20.100000000000001" customHeight="1">
      <c r="A127" s="3"/>
      <c r="B127" s="3"/>
      <c r="C127" s="3"/>
      <c r="D127" s="3"/>
      <c r="E127" s="3"/>
      <c r="F127" s="3"/>
      <c r="G127" s="3"/>
      <c r="H127" s="3"/>
    </row>
    <row r="128" spans="1:8" ht="20.100000000000001" customHeight="1">
      <c r="A128" s="3"/>
      <c r="B128" s="3"/>
      <c r="C128" s="3"/>
      <c r="D128" s="3"/>
      <c r="E128" s="3"/>
      <c r="F128" s="3"/>
      <c r="G128" s="3"/>
      <c r="H128" s="3"/>
    </row>
    <row r="129" spans="1:8" ht="20.100000000000001" customHeight="1">
      <c r="A129" s="3"/>
      <c r="B129" s="3"/>
      <c r="C129" s="3"/>
      <c r="D129" s="3"/>
      <c r="E129" s="3"/>
      <c r="F129" s="3"/>
      <c r="G129" s="3"/>
      <c r="H129" s="3"/>
    </row>
    <row r="130" spans="1:8" ht="20.100000000000001" customHeight="1">
      <c r="A130" s="3"/>
      <c r="B130" s="3"/>
      <c r="C130" s="3"/>
      <c r="D130" s="3"/>
      <c r="E130" s="3"/>
      <c r="F130" s="3"/>
      <c r="G130" s="3"/>
      <c r="H130" s="3"/>
    </row>
    <row r="131" spans="1:8" ht="20.100000000000001" customHeight="1">
      <c r="A131" s="3"/>
      <c r="B131" s="3"/>
      <c r="C131" s="3"/>
      <c r="D131" s="3"/>
      <c r="E131" s="3"/>
      <c r="F131" s="3"/>
      <c r="G131" s="3"/>
      <c r="H131" s="3"/>
    </row>
    <row r="132" spans="1:8" ht="20.100000000000001" customHeight="1">
      <c r="A132" s="3"/>
      <c r="B132" s="3"/>
      <c r="C132" s="3"/>
      <c r="D132" s="3"/>
      <c r="E132" s="3"/>
      <c r="F132" s="3"/>
      <c r="G132" s="3"/>
      <c r="H132" s="3"/>
    </row>
    <row r="133" spans="1:8" ht="20.100000000000001" customHeight="1">
      <c r="A133" s="3"/>
      <c r="B133" s="3"/>
      <c r="C133" s="3"/>
      <c r="D133" s="3"/>
      <c r="E133" s="3"/>
      <c r="F133" s="3"/>
      <c r="G133" s="3"/>
      <c r="H133" s="3"/>
    </row>
    <row r="134" spans="1:8" ht="20.100000000000001" customHeight="1">
      <c r="A134" s="3"/>
      <c r="B134" s="3"/>
      <c r="C134" s="3"/>
      <c r="D134" s="3"/>
      <c r="E134" s="3"/>
      <c r="F134" s="3"/>
      <c r="G134" s="3"/>
      <c r="H134" s="3"/>
    </row>
    <row r="135" spans="1:8" ht="20.100000000000001" customHeight="1">
      <c r="A135" s="3"/>
      <c r="B135" s="3"/>
      <c r="C135" s="3"/>
      <c r="D135" s="3"/>
      <c r="E135" s="3"/>
      <c r="F135" s="3"/>
      <c r="G135" s="3"/>
      <c r="H135" s="3"/>
    </row>
    <row r="136" spans="1:8" ht="20.100000000000001" customHeight="1">
      <c r="A136" s="3"/>
      <c r="B136" s="3"/>
      <c r="C136" s="3"/>
      <c r="D136" s="3"/>
      <c r="E136" s="3"/>
      <c r="F136" s="3"/>
      <c r="G136" s="3"/>
      <c r="H136" s="3"/>
    </row>
    <row r="137" spans="1:8" ht="20.100000000000001" customHeight="1">
      <c r="A137" s="3"/>
      <c r="B137" s="3"/>
      <c r="C137" s="3"/>
      <c r="D137" s="3"/>
      <c r="E137" s="3"/>
      <c r="F137" s="3"/>
      <c r="G137" s="3"/>
      <c r="H137" s="3"/>
    </row>
    <row r="138" spans="1:8" ht="20.100000000000001" customHeight="1">
      <c r="A138" s="3"/>
      <c r="B138" s="3"/>
      <c r="C138" s="3"/>
      <c r="D138" s="3"/>
      <c r="E138" s="3"/>
      <c r="F138" s="3"/>
      <c r="G138" s="3"/>
      <c r="H138" s="3"/>
    </row>
    <row r="139" spans="1:8" ht="20.100000000000001" customHeight="1">
      <c r="A139" s="3"/>
      <c r="B139" s="3"/>
      <c r="C139" s="3"/>
      <c r="D139" s="3"/>
      <c r="E139" s="3"/>
      <c r="F139" s="3"/>
      <c r="G139" s="3"/>
      <c r="H139" s="3"/>
    </row>
    <row r="140" spans="1:8" ht="20.100000000000001" customHeight="1">
      <c r="A140" s="3"/>
      <c r="B140" s="3"/>
      <c r="C140" s="3"/>
      <c r="D140" s="3"/>
      <c r="E140" s="3"/>
      <c r="F140" s="3"/>
      <c r="G140" s="3"/>
      <c r="H140" s="3"/>
    </row>
    <row r="141" spans="1:8" ht="20.100000000000001" customHeight="1">
      <c r="A141" s="3"/>
      <c r="B141" s="3"/>
      <c r="C141" s="3"/>
      <c r="D141" s="3"/>
      <c r="E141" s="3"/>
      <c r="F141" s="3"/>
      <c r="G141" s="3"/>
      <c r="H141" s="3"/>
    </row>
    <row r="142" spans="1:8" ht="20.100000000000001" customHeight="1">
      <c r="A142" s="3"/>
      <c r="B142" s="3"/>
      <c r="C142" s="3"/>
      <c r="D142" s="3"/>
      <c r="E142" s="3"/>
      <c r="F142" s="3"/>
      <c r="G142" s="3"/>
      <c r="H142" s="3"/>
    </row>
    <row r="143" spans="1:8" ht="20.100000000000001" customHeight="1">
      <c r="A143" s="3"/>
      <c r="B143" s="3"/>
      <c r="C143" s="3"/>
      <c r="D143" s="3"/>
      <c r="E143" s="3"/>
      <c r="F143" s="3"/>
      <c r="G143" s="3"/>
      <c r="H143" s="3"/>
    </row>
    <row r="144" spans="1:8" ht="20.100000000000001" customHeight="1">
      <c r="A144" s="3"/>
      <c r="B144" s="3"/>
      <c r="C144" s="3"/>
      <c r="D144" s="3"/>
      <c r="E144" s="3"/>
      <c r="F144" s="3"/>
      <c r="G144" s="3"/>
      <c r="H144" s="3"/>
    </row>
    <row r="145" spans="1:8" ht="20.100000000000001" customHeight="1">
      <c r="A145" s="3"/>
      <c r="B145" s="3"/>
      <c r="C145" s="3"/>
      <c r="D145" s="3"/>
      <c r="E145" s="3"/>
      <c r="F145" s="3"/>
      <c r="G145" s="3"/>
      <c r="H145" s="3"/>
    </row>
    <row r="146" spans="1:8" ht="20.100000000000001" customHeight="1">
      <c r="A146" s="3"/>
      <c r="B146" s="3"/>
      <c r="C146" s="3"/>
      <c r="D146" s="3"/>
      <c r="E146" s="3"/>
      <c r="F146" s="3"/>
      <c r="G146" s="3"/>
      <c r="H146" s="3"/>
    </row>
    <row r="147" spans="1:8" ht="20.100000000000001" customHeight="1">
      <c r="A147" s="3"/>
      <c r="B147" s="3"/>
      <c r="C147" s="3"/>
      <c r="D147" s="3"/>
      <c r="E147" s="3"/>
      <c r="F147" s="3"/>
      <c r="G147" s="3"/>
      <c r="H147" s="3"/>
    </row>
    <row r="148" spans="1:8" ht="20.100000000000001" customHeight="1">
      <c r="A148" s="3"/>
      <c r="B148" s="3"/>
      <c r="C148" s="3"/>
      <c r="D148" s="3"/>
      <c r="E148" s="3"/>
      <c r="F148" s="3"/>
      <c r="G148" s="3"/>
      <c r="H148" s="3"/>
    </row>
    <row r="149" spans="1:8" ht="20.100000000000001" customHeight="1">
      <c r="A149" s="3"/>
      <c r="B149" s="3"/>
      <c r="C149" s="3"/>
      <c r="D149" s="3"/>
      <c r="E149" s="3"/>
      <c r="F149" s="3"/>
      <c r="G149" s="3"/>
      <c r="H149" s="3"/>
    </row>
    <row r="150" spans="1:8" ht="20.100000000000001" customHeight="1">
      <c r="A150" s="3"/>
      <c r="B150" s="3"/>
      <c r="C150" s="3"/>
      <c r="D150" s="3"/>
      <c r="E150" s="3"/>
      <c r="F150" s="3"/>
      <c r="G150" s="3"/>
      <c r="H150" s="3"/>
    </row>
    <row r="151" spans="1:8" ht="20.100000000000001" customHeight="1">
      <c r="A151" s="3"/>
      <c r="B151" s="3"/>
      <c r="C151" s="3"/>
      <c r="D151" s="3"/>
      <c r="E151" s="3"/>
      <c r="F151" s="3"/>
      <c r="G151" s="3"/>
      <c r="H151" s="3"/>
    </row>
    <row r="152" spans="1:8" ht="20.100000000000001" customHeight="1">
      <c r="A152" s="3"/>
      <c r="B152" s="3"/>
      <c r="C152" s="3"/>
      <c r="D152" s="3"/>
      <c r="E152" s="3"/>
      <c r="F152" s="3"/>
      <c r="G152" s="3"/>
      <c r="H152" s="3"/>
    </row>
    <row r="153" spans="1:8" ht="20.100000000000001" customHeight="1">
      <c r="A153" s="3"/>
      <c r="B153" s="3"/>
      <c r="C153" s="3"/>
      <c r="D153" s="3"/>
      <c r="E153" s="3"/>
      <c r="F153" s="3"/>
      <c r="G153" s="3"/>
      <c r="H153" s="3"/>
    </row>
    <row r="154" spans="1:8" ht="20.100000000000001" customHeight="1">
      <c r="A154" s="3"/>
      <c r="B154" s="3"/>
      <c r="C154" s="3"/>
      <c r="D154" s="3"/>
      <c r="E154" s="3"/>
      <c r="F154" s="3"/>
      <c r="G154" s="3"/>
      <c r="H154" s="3"/>
    </row>
    <row r="155" spans="1:8" ht="20.100000000000001" customHeight="1">
      <c r="A155" s="3"/>
      <c r="B155" s="3"/>
      <c r="C155" s="3"/>
      <c r="D155" s="3"/>
      <c r="E155" s="3"/>
      <c r="F155" s="3"/>
      <c r="G155" s="3"/>
      <c r="H155" s="3"/>
    </row>
    <row r="156" spans="1:8" ht="20.100000000000001" customHeight="1">
      <c r="A156" s="3"/>
      <c r="B156" s="3"/>
      <c r="C156" s="3"/>
      <c r="D156" s="3"/>
      <c r="E156" s="3"/>
      <c r="F156" s="3"/>
      <c r="G156" s="3"/>
      <c r="H156" s="3"/>
    </row>
    <row r="157" spans="1:8" ht="20.100000000000001" customHeight="1">
      <c r="A157" s="3"/>
      <c r="B157" s="3"/>
      <c r="C157" s="3"/>
      <c r="D157" s="3"/>
      <c r="E157" s="3"/>
      <c r="F157" s="3"/>
      <c r="G157" s="3"/>
      <c r="H157" s="3"/>
    </row>
    <row r="158" spans="1:8" ht="20.100000000000001" customHeight="1">
      <c r="A158" s="3"/>
      <c r="B158" s="3"/>
      <c r="C158" s="3"/>
      <c r="D158" s="3"/>
      <c r="E158" s="3"/>
      <c r="F158" s="3"/>
      <c r="G158" s="3"/>
      <c r="H158" s="3"/>
    </row>
    <row r="159" spans="1:8" ht="20.100000000000001" customHeight="1">
      <c r="A159" s="3"/>
      <c r="B159" s="3"/>
      <c r="C159" s="3"/>
      <c r="D159" s="3"/>
      <c r="E159" s="3"/>
      <c r="F159" s="3"/>
      <c r="G159" s="3"/>
      <c r="H159" s="3"/>
    </row>
    <row r="160" spans="1:8" ht="20.100000000000001" customHeight="1">
      <c r="A160" s="3"/>
      <c r="B160" s="3"/>
      <c r="C160" s="3"/>
      <c r="D160" s="3"/>
      <c r="E160" s="3"/>
      <c r="F160" s="3"/>
      <c r="G160" s="3"/>
      <c r="H160" s="3"/>
    </row>
    <row r="161" spans="1:8" ht="20.100000000000001" customHeight="1">
      <c r="A161" s="3"/>
      <c r="B161" s="3"/>
      <c r="C161" s="3"/>
      <c r="D161" s="3"/>
      <c r="E161" s="3"/>
      <c r="F161" s="3"/>
      <c r="G161" s="3"/>
      <c r="H161" s="3"/>
    </row>
    <row r="162" spans="1:8" ht="20.100000000000001" customHeight="1">
      <c r="A162" s="3"/>
      <c r="B162" s="3"/>
      <c r="C162" s="3"/>
      <c r="D162" s="3"/>
      <c r="E162" s="3"/>
      <c r="F162" s="3"/>
      <c r="G162" s="3"/>
      <c r="H162" s="3"/>
    </row>
    <row r="163" spans="1:8" ht="20.100000000000001" customHeight="1">
      <c r="A163" s="3"/>
      <c r="B163" s="3"/>
      <c r="C163" s="3"/>
      <c r="D163" s="3"/>
      <c r="E163" s="3"/>
      <c r="F163" s="3"/>
      <c r="G163" s="3"/>
      <c r="H163" s="3"/>
    </row>
    <row r="164" spans="1:8" ht="20.100000000000001" customHeight="1">
      <c r="A164" s="3"/>
      <c r="B164" s="3"/>
      <c r="C164" s="3"/>
      <c r="D164" s="3"/>
      <c r="E164" s="3"/>
      <c r="F164" s="3"/>
      <c r="G164" s="3"/>
      <c r="H164" s="3"/>
    </row>
    <row r="165" spans="1:8" ht="20.100000000000001" customHeight="1">
      <c r="A165" s="3"/>
      <c r="B165" s="3"/>
      <c r="C165" s="3"/>
      <c r="D165" s="3"/>
      <c r="E165" s="3"/>
      <c r="F165" s="3"/>
      <c r="G165" s="3"/>
      <c r="H165" s="3"/>
    </row>
  </sheetData>
  <sheetProtection formatCells="0" autoFilter="0" pivotTables="0"/>
  <mergeCells count="42">
    <mergeCell ref="A2:H2"/>
    <mergeCell ref="A7:B9"/>
    <mergeCell ref="C15:C16"/>
    <mergeCell ref="D15:D16"/>
    <mergeCell ref="E15:E16"/>
    <mergeCell ref="F15:F16"/>
    <mergeCell ref="G15:G16"/>
    <mergeCell ref="H15:H16"/>
    <mergeCell ref="A12:B12"/>
    <mergeCell ref="I15:Z16"/>
    <mergeCell ref="A22:B24"/>
    <mergeCell ref="C32:C33"/>
    <mergeCell ref="D32:D33"/>
    <mergeCell ref="E32:E33"/>
    <mergeCell ref="F32:F33"/>
    <mergeCell ref="G32:G33"/>
    <mergeCell ref="H32:H33"/>
    <mergeCell ref="I32:Z33"/>
    <mergeCell ref="A40:B42"/>
    <mergeCell ref="C50:C51"/>
    <mergeCell ref="D50:D51"/>
    <mergeCell ref="E50:E51"/>
    <mergeCell ref="F50:F51"/>
    <mergeCell ref="H50:H51"/>
    <mergeCell ref="I50:Z51"/>
    <mergeCell ref="A58:B60"/>
    <mergeCell ref="C68:C69"/>
    <mergeCell ref="D68:D69"/>
    <mergeCell ref="E68:E69"/>
    <mergeCell ref="F68:F69"/>
    <mergeCell ref="G68:G69"/>
    <mergeCell ref="H68:H69"/>
    <mergeCell ref="I68:Z69"/>
    <mergeCell ref="G50:G51"/>
    <mergeCell ref="H86:H87"/>
    <mergeCell ref="I86:Z87"/>
    <mergeCell ref="A76:B78"/>
    <mergeCell ref="C86:C87"/>
    <mergeCell ref="D86:D87"/>
    <mergeCell ref="E86:E87"/>
    <mergeCell ref="F86:F87"/>
    <mergeCell ref="G86:G87"/>
  </mergeCells>
  <phoneticPr fontId="1"/>
  <conditionalFormatting sqref="A20:H37">
    <cfRule type="expression" dxfId="3" priority="1" stopIfTrue="1">
      <formula>$E$3&lt;2</formula>
    </cfRule>
  </conditionalFormatting>
  <conditionalFormatting sqref="A38:H55">
    <cfRule type="expression" dxfId="2" priority="2" stopIfTrue="1">
      <formula>$E$3&lt;3</formula>
    </cfRule>
  </conditionalFormatting>
  <conditionalFormatting sqref="A74:H91">
    <cfRule type="expression" dxfId="1" priority="3" stopIfTrue="1">
      <formula>$E$3&lt;5</formula>
    </cfRule>
  </conditionalFormatting>
  <conditionalFormatting sqref="A56:H73">
    <cfRule type="expression" dxfId="0" priority="4" stopIfTrue="1">
      <formula>$E$3&lt;4</formula>
    </cfRule>
  </conditionalFormatting>
  <dataValidations disablePrompts="1" count="1">
    <dataValidation type="list" allowBlank="1" showInputMessage="1" showErrorMessage="1" prompt="ドロップダウンリストから機関数を選択" sqref="E3" xr:uid="{00000000-0002-0000-0300-000000000000}">
      <formula1>"1,2,3,4,5"</formula1>
    </dataValidation>
  </dataValidations>
  <pageMargins left="0.75" right="0.75" top="1" bottom="1" header="0.51200000000000001" footer="0.51200000000000001"/>
  <pageSetup paperSize="9" orientation="portrait" horizontalDpi="300" verticalDpi="300" r:id="rId1"/>
  <headerFooter alignWithMargins="0">
    <oddFooter>&amp;CⅧ（２－２）・&amp;Pページ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記入要領 </vt:lpstr>
      <vt:lpstr>（1）委託研究開発費の総予算額</vt:lpstr>
      <vt:lpstr>（2）研究開発費</vt:lpstr>
      <vt:lpstr>（3）研究開発費（複数機関）</vt:lpstr>
      <vt:lpstr>'（1）委託研究開発費の総予算額'!Print_Area</vt:lpstr>
      <vt:lpstr>'（2）研究開発費'!Print_Area</vt:lpstr>
      <vt:lpstr>'（3）研究開発費（複数機関）'!Print_Area</vt:lpstr>
      <vt:lpstr>'記入要領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2016-12-26T02:59:20Z</dcterms:created>
  <dcterms:modified xsi:type="dcterms:W3CDTF">2019-12-24T00:32:24Z</dcterms:modified>
</cp:coreProperties>
</file>